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 ROMO\Documents\Semestre 2021-1\Temas Selectos de Programación\Lanzamientos Espaciales Exitosos\"/>
    </mc:Choice>
  </mc:AlternateContent>
  <xr:revisionPtr revIDLastSave="0" documentId="13_ncr:1_{B859C9F8-A35C-40D7-9428-D0A5C99CC909}" xr6:coauthVersionLast="45" xr6:coauthVersionMax="45" xr10:uidLastSave="{00000000-0000-0000-0000-000000000000}"/>
  <bookViews>
    <workbookView xWindow="-120" yWindow="-120" windowWidth="20730" windowHeight="11160" xr2:uid="{C12EC2E4-22FE-4489-88A3-7C80046158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F32" i="1" l="1"/>
  <c r="F31" i="1"/>
  <c r="H97" i="1" s="1"/>
  <c r="F30" i="1"/>
  <c r="E7" i="1" l="1"/>
  <c r="E95" i="1" s="1"/>
  <c r="E6" i="1"/>
  <c r="E94" i="1" s="1"/>
  <c r="D100" i="1" s="1"/>
  <c r="E5" i="1"/>
  <c r="H96" i="1" s="1"/>
  <c r="E4" i="1"/>
  <c r="E100" i="1" l="1"/>
  <c r="D101" i="1"/>
  <c r="I31" i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I36" i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I30" i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I35" i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I29" i="1"/>
  <c r="I38" i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D42" i="1"/>
  <c r="D46" i="1"/>
  <c r="D50" i="1"/>
  <c r="D54" i="1"/>
  <c r="D58" i="1"/>
  <c r="D62" i="1"/>
  <c r="D66" i="1"/>
  <c r="D70" i="1"/>
  <c r="D74" i="1"/>
  <c r="D78" i="1"/>
  <c r="D82" i="1"/>
  <c r="D86" i="1"/>
  <c r="D43" i="1"/>
  <c r="D47" i="1"/>
  <c r="D51" i="1"/>
  <c r="D55" i="1"/>
  <c r="D59" i="1"/>
  <c r="D63" i="1"/>
  <c r="D67" i="1"/>
  <c r="D71" i="1"/>
  <c r="D75" i="1"/>
  <c r="D79" i="1"/>
  <c r="D83" i="1"/>
  <c r="D87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41" i="1"/>
  <c r="D45" i="1"/>
  <c r="D49" i="1"/>
  <c r="D53" i="1"/>
  <c r="D57" i="1"/>
  <c r="D61" i="1"/>
  <c r="D65" i="1"/>
  <c r="D69" i="1"/>
  <c r="D73" i="1"/>
  <c r="D77" i="1"/>
  <c r="D81" i="1"/>
  <c r="D85" i="1"/>
  <c r="D39" i="1"/>
  <c r="D102" i="1" l="1"/>
  <c r="E101" i="1"/>
  <c r="J29" i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G41" i="1"/>
  <c r="G43" i="1" s="1"/>
  <c r="G40" i="1"/>
  <c r="G42" i="1" s="1"/>
  <c r="D103" i="1" l="1"/>
  <c r="E102" i="1"/>
  <c r="D104" i="1" l="1"/>
  <c r="E103" i="1"/>
  <c r="E104" i="1" l="1"/>
  <c r="D105" i="1"/>
  <c r="E105" i="1" l="1"/>
  <c r="D106" i="1"/>
  <c r="E106" i="1" l="1"/>
  <c r="D107" i="1"/>
  <c r="E107" i="1" l="1"/>
  <c r="D108" i="1"/>
  <c r="D109" i="1" l="1"/>
  <c r="E108" i="1"/>
  <c r="E109" i="1" l="1"/>
  <c r="D110" i="1"/>
  <c r="D111" i="1" l="1"/>
  <c r="E110" i="1"/>
  <c r="E111" i="1" l="1"/>
  <c r="D112" i="1"/>
  <c r="D113" i="1" l="1"/>
  <c r="E112" i="1"/>
  <c r="E113" i="1" l="1"/>
  <c r="D114" i="1"/>
  <c r="D115" i="1" l="1"/>
  <c r="E114" i="1"/>
  <c r="D116" i="1" l="1"/>
  <c r="E115" i="1"/>
  <c r="E116" i="1" l="1"/>
  <c r="D117" i="1"/>
  <c r="E117" i="1" l="1"/>
  <c r="D118" i="1"/>
  <c r="D119" i="1" l="1"/>
  <c r="E118" i="1"/>
  <c r="D120" i="1" l="1"/>
  <c r="E119" i="1"/>
  <c r="D121" i="1" l="1"/>
  <c r="E120" i="1"/>
  <c r="D122" i="1" l="1"/>
  <c r="E121" i="1"/>
  <c r="D123" i="1" l="1"/>
  <c r="E122" i="1"/>
  <c r="D124" i="1" l="1"/>
  <c r="E123" i="1"/>
  <c r="D125" i="1" l="1"/>
  <c r="E124" i="1"/>
  <c r="D126" i="1" l="1"/>
  <c r="E125" i="1"/>
  <c r="D127" i="1" l="1"/>
  <c r="E126" i="1"/>
  <c r="D128" i="1" l="1"/>
  <c r="E127" i="1"/>
  <c r="D129" i="1" l="1"/>
  <c r="E128" i="1"/>
  <c r="D130" i="1" l="1"/>
  <c r="E129" i="1"/>
  <c r="D131" i="1" l="1"/>
  <c r="E130" i="1"/>
  <c r="D132" i="1" l="1"/>
  <c r="E131" i="1"/>
  <c r="E132" i="1" l="1"/>
  <c r="D133" i="1"/>
  <c r="D134" i="1" l="1"/>
  <c r="E133" i="1"/>
  <c r="D135" i="1" l="1"/>
  <c r="E134" i="1"/>
  <c r="D136" i="1" l="1"/>
  <c r="E135" i="1"/>
  <c r="D137" i="1" l="1"/>
  <c r="E136" i="1"/>
  <c r="D138" i="1" l="1"/>
  <c r="E137" i="1"/>
  <c r="E138" i="1" l="1"/>
  <c r="D139" i="1"/>
  <c r="D140" i="1" l="1"/>
  <c r="E139" i="1"/>
  <c r="D141" i="1" l="1"/>
  <c r="E140" i="1"/>
  <c r="D142" i="1" l="1"/>
  <c r="E141" i="1"/>
  <c r="D143" i="1" l="1"/>
  <c r="E142" i="1"/>
  <c r="D144" i="1" l="1"/>
  <c r="E143" i="1"/>
  <c r="D145" i="1" l="1"/>
  <c r="E144" i="1"/>
  <c r="D146" i="1" l="1"/>
  <c r="E145" i="1"/>
  <c r="E146" i="1" l="1"/>
  <c r="D147" i="1"/>
  <c r="D148" i="1" l="1"/>
  <c r="E147" i="1"/>
  <c r="D149" i="1" l="1"/>
  <c r="E149" i="1" s="1"/>
  <c r="E148" i="1"/>
</calcChain>
</file>

<file path=xl/sharedStrings.xml><?xml version="1.0" encoding="utf-8"?>
<sst xmlns="http://schemas.openxmlformats.org/spreadsheetml/2006/main" count="39" uniqueCount="35">
  <si>
    <t>MatLab 1</t>
  </si>
  <si>
    <t>Mean</t>
  </si>
  <si>
    <t>Sum</t>
  </si>
  <si>
    <t>Min</t>
  </si>
  <si>
    <t>Max</t>
  </si>
  <si>
    <t>MatLab 2</t>
  </si>
  <si>
    <t>Varianza Poblacional</t>
  </si>
  <si>
    <t>Varianza Muestra</t>
  </si>
  <si>
    <t>(x-promedio)^2</t>
  </si>
  <si>
    <t>MiVarianzaMuestra</t>
  </si>
  <si>
    <t>MiVarianzaPoblacional</t>
  </si>
  <si>
    <t>Desviacion Estandar P</t>
  </si>
  <si>
    <t>Desviacion Estandar M</t>
  </si>
  <si>
    <t>MiDesviacionEst.P</t>
  </si>
  <si>
    <t>MiDesviacionEst.M</t>
  </si>
  <si>
    <t>Arriba</t>
  </si>
  <si>
    <t>1 D.E.P.</t>
  </si>
  <si>
    <t>2 D.E.P.</t>
  </si>
  <si>
    <t>3 D.E.P.</t>
  </si>
  <si>
    <t>4 D.E.P.</t>
  </si>
  <si>
    <t xml:space="preserve">Abajo </t>
  </si>
  <si>
    <t>Estudiante</t>
  </si>
  <si>
    <t>Calificación de Curso</t>
  </si>
  <si>
    <t>MatLab 3</t>
  </si>
  <si>
    <t>Linspace</t>
  </si>
  <si>
    <t>Entrada:</t>
  </si>
  <si>
    <t>Salida:</t>
  </si>
  <si>
    <t>Función de Distribución</t>
  </si>
  <si>
    <t>x</t>
  </si>
  <si>
    <t>f(x)</t>
  </si>
  <si>
    <t># de puntos:</t>
  </si>
  <si>
    <t>normpdf</t>
  </si>
  <si>
    <t>media:</t>
  </si>
  <si>
    <t>estandar:</t>
  </si>
  <si>
    <t>desviación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</si>
</sst>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Lanzamientos Orbitáles Exitosos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Lanzamientos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Hoja1!$B$2:$B$51</c:f>
              <c:numCache>
                <c:formatCode>General</c:formatCode>
                <c:ptCount val="50"/>
                <c:pt idx="0">
                  <c:v>71</c:v>
                </c:pt>
                <c:pt idx="1">
                  <c:v>73</c:v>
                </c:pt>
                <c:pt idx="2">
                  <c:v>85</c:v>
                </c:pt>
                <c:pt idx="3">
                  <c:v>68</c:v>
                </c:pt>
                <c:pt idx="4">
                  <c:v>67</c:v>
                </c:pt>
                <c:pt idx="5">
                  <c:v>76</c:v>
                </c:pt>
                <c:pt idx="6">
                  <c:v>82</c:v>
                </c:pt>
                <c:pt idx="7">
                  <c:v>77</c:v>
                </c:pt>
                <c:pt idx="8">
                  <c:v>80</c:v>
                </c:pt>
                <c:pt idx="9">
                  <c:v>69</c:v>
                </c:pt>
                <c:pt idx="10">
                  <c:v>71</c:v>
                </c:pt>
                <c:pt idx="11">
                  <c:v>78</c:v>
                </c:pt>
                <c:pt idx="12">
                  <c:v>80</c:v>
                </c:pt>
                <c:pt idx="13">
                  <c:v>78</c:v>
                </c:pt>
                <c:pt idx="14">
                  <c:v>73</c:v>
                </c:pt>
                <c:pt idx="15">
                  <c:v>80</c:v>
                </c:pt>
                <c:pt idx="16">
                  <c:v>51</c:v>
                </c:pt>
                <c:pt idx="17">
                  <c:v>60</c:v>
                </c:pt>
                <c:pt idx="18">
                  <c:v>78</c:v>
                </c:pt>
                <c:pt idx="19">
                  <c:v>77</c:v>
                </c:pt>
                <c:pt idx="20">
                  <c:v>75</c:v>
                </c:pt>
                <c:pt idx="21">
                  <c:v>67</c:v>
                </c:pt>
                <c:pt idx="22">
                  <c:v>88</c:v>
                </c:pt>
                <c:pt idx="23">
                  <c:v>85</c:v>
                </c:pt>
                <c:pt idx="24">
                  <c:v>57</c:v>
                </c:pt>
                <c:pt idx="25">
                  <c:v>49</c:v>
                </c:pt>
                <c:pt idx="26">
                  <c:v>75</c:v>
                </c:pt>
                <c:pt idx="27">
                  <c:v>80</c:v>
                </c:pt>
                <c:pt idx="28">
                  <c:v>76</c:v>
                </c:pt>
                <c:pt idx="29">
                  <c:v>88</c:v>
                </c:pt>
                <c:pt idx="30">
                  <c:v>81</c:v>
                </c:pt>
                <c:pt idx="31">
                  <c:v>78</c:v>
                </c:pt>
                <c:pt idx="32">
                  <c:v>87</c:v>
                </c:pt>
                <c:pt idx="33">
                  <c:v>51</c:v>
                </c:pt>
                <c:pt idx="34">
                  <c:v>82</c:v>
                </c:pt>
                <c:pt idx="35">
                  <c:v>60</c:v>
                </c:pt>
                <c:pt idx="36">
                  <c:v>63</c:v>
                </c:pt>
                <c:pt idx="37">
                  <c:v>77</c:v>
                </c:pt>
                <c:pt idx="38">
                  <c:v>56</c:v>
                </c:pt>
                <c:pt idx="39">
                  <c:v>50</c:v>
                </c:pt>
                <c:pt idx="40">
                  <c:v>62</c:v>
                </c:pt>
                <c:pt idx="41">
                  <c:v>73</c:v>
                </c:pt>
                <c:pt idx="42">
                  <c:v>72</c:v>
                </c:pt>
                <c:pt idx="43">
                  <c:v>70</c:v>
                </c:pt>
                <c:pt idx="44">
                  <c:v>59</c:v>
                </c:pt>
                <c:pt idx="45">
                  <c:v>55</c:v>
                </c:pt>
                <c:pt idx="46">
                  <c:v>61</c:v>
                </c:pt>
                <c:pt idx="47">
                  <c:v>79</c:v>
                </c:pt>
                <c:pt idx="48">
                  <c:v>66</c:v>
                </c:pt>
                <c:pt idx="4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5-4E0C-9FFB-069BFF169C8A}"/>
            </c:ext>
          </c:extLst>
        </c:ser>
        <c:ser>
          <c:idx val="1"/>
          <c:order val="1"/>
          <c:tx>
            <c:v>Promedio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Hoja1!$E$5:$BB$5</c:f>
              <c:numCache>
                <c:formatCode>General</c:formatCode>
                <c:ptCount val="50"/>
                <c:pt idx="0">
                  <c:v>71.72</c:v>
                </c:pt>
                <c:pt idx="1">
                  <c:v>71.72</c:v>
                </c:pt>
                <c:pt idx="2">
                  <c:v>71.72</c:v>
                </c:pt>
                <c:pt idx="3">
                  <c:v>71.72</c:v>
                </c:pt>
                <c:pt idx="4">
                  <c:v>71.72</c:v>
                </c:pt>
                <c:pt idx="5">
                  <c:v>71.72</c:v>
                </c:pt>
                <c:pt idx="6">
                  <c:v>71.72</c:v>
                </c:pt>
                <c:pt idx="7">
                  <c:v>71.72</c:v>
                </c:pt>
                <c:pt idx="8">
                  <c:v>71.72</c:v>
                </c:pt>
                <c:pt idx="9">
                  <c:v>71.72</c:v>
                </c:pt>
                <c:pt idx="10">
                  <c:v>71.72</c:v>
                </c:pt>
                <c:pt idx="11">
                  <c:v>71.72</c:v>
                </c:pt>
                <c:pt idx="12">
                  <c:v>71.72</c:v>
                </c:pt>
                <c:pt idx="13">
                  <c:v>71.72</c:v>
                </c:pt>
                <c:pt idx="14">
                  <c:v>71.72</c:v>
                </c:pt>
                <c:pt idx="15">
                  <c:v>71.72</c:v>
                </c:pt>
                <c:pt idx="16">
                  <c:v>71.72</c:v>
                </c:pt>
                <c:pt idx="17">
                  <c:v>71.72</c:v>
                </c:pt>
                <c:pt idx="18">
                  <c:v>71.72</c:v>
                </c:pt>
                <c:pt idx="19">
                  <c:v>71.72</c:v>
                </c:pt>
                <c:pt idx="20">
                  <c:v>71.72</c:v>
                </c:pt>
                <c:pt idx="21">
                  <c:v>71.72</c:v>
                </c:pt>
                <c:pt idx="22">
                  <c:v>71.72</c:v>
                </c:pt>
                <c:pt idx="23">
                  <c:v>71.72</c:v>
                </c:pt>
                <c:pt idx="24">
                  <c:v>71.72</c:v>
                </c:pt>
                <c:pt idx="25">
                  <c:v>71.72</c:v>
                </c:pt>
                <c:pt idx="26">
                  <c:v>71.72</c:v>
                </c:pt>
                <c:pt idx="27">
                  <c:v>71.72</c:v>
                </c:pt>
                <c:pt idx="28">
                  <c:v>71.72</c:v>
                </c:pt>
                <c:pt idx="29">
                  <c:v>71.72</c:v>
                </c:pt>
                <c:pt idx="30">
                  <c:v>71.72</c:v>
                </c:pt>
                <c:pt idx="31">
                  <c:v>71.72</c:v>
                </c:pt>
                <c:pt idx="32">
                  <c:v>71.72</c:v>
                </c:pt>
                <c:pt idx="33">
                  <c:v>71.72</c:v>
                </c:pt>
                <c:pt idx="34">
                  <c:v>71.72</c:v>
                </c:pt>
                <c:pt idx="35">
                  <c:v>71.72</c:v>
                </c:pt>
                <c:pt idx="36">
                  <c:v>71.72</c:v>
                </c:pt>
                <c:pt idx="37">
                  <c:v>71.72</c:v>
                </c:pt>
                <c:pt idx="38">
                  <c:v>71.72</c:v>
                </c:pt>
                <c:pt idx="39">
                  <c:v>71.72</c:v>
                </c:pt>
                <c:pt idx="40">
                  <c:v>71.72</c:v>
                </c:pt>
                <c:pt idx="41">
                  <c:v>71.72</c:v>
                </c:pt>
                <c:pt idx="42">
                  <c:v>71.72</c:v>
                </c:pt>
                <c:pt idx="43">
                  <c:v>71.72</c:v>
                </c:pt>
                <c:pt idx="44">
                  <c:v>71.72</c:v>
                </c:pt>
                <c:pt idx="45">
                  <c:v>71.72</c:v>
                </c:pt>
                <c:pt idx="46">
                  <c:v>71.72</c:v>
                </c:pt>
                <c:pt idx="47">
                  <c:v>71.72</c:v>
                </c:pt>
                <c:pt idx="48">
                  <c:v>71.72</c:v>
                </c:pt>
                <c:pt idx="49">
                  <c:v>71.72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5-4E0C-9FFB-069BFF169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34288"/>
        <c:axId val="512242816"/>
      </c:scatterChart>
      <c:valAx>
        <c:axId val="512234288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42816"/>
        <c:crosses val="autoZero"/>
        <c:crossBetween val="midCat"/>
      </c:valAx>
      <c:valAx>
        <c:axId val="51224281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Lanzamientos Orbitáles Exitosos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Lanzamientos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Hoja1!$B$2:$B$51</c:f>
              <c:numCache>
                <c:formatCode>General</c:formatCode>
                <c:ptCount val="50"/>
                <c:pt idx="0">
                  <c:v>71</c:v>
                </c:pt>
                <c:pt idx="1">
                  <c:v>73</c:v>
                </c:pt>
                <c:pt idx="2">
                  <c:v>85</c:v>
                </c:pt>
                <c:pt idx="3">
                  <c:v>68</c:v>
                </c:pt>
                <c:pt idx="4">
                  <c:v>67</c:v>
                </c:pt>
                <c:pt idx="5">
                  <c:v>76</c:v>
                </c:pt>
                <c:pt idx="6">
                  <c:v>82</c:v>
                </c:pt>
                <c:pt idx="7">
                  <c:v>77</c:v>
                </c:pt>
                <c:pt idx="8">
                  <c:v>80</c:v>
                </c:pt>
                <c:pt idx="9">
                  <c:v>69</c:v>
                </c:pt>
                <c:pt idx="10">
                  <c:v>71</c:v>
                </c:pt>
                <c:pt idx="11">
                  <c:v>78</c:v>
                </c:pt>
                <c:pt idx="12">
                  <c:v>80</c:v>
                </c:pt>
                <c:pt idx="13">
                  <c:v>78</c:v>
                </c:pt>
                <c:pt idx="14">
                  <c:v>73</c:v>
                </c:pt>
                <c:pt idx="15">
                  <c:v>80</c:v>
                </c:pt>
                <c:pt idx="16">
                  <c:v>51</c:v>
                </c:pt>
                <c:pt idx="17">
                  <c:v>60</c:v>
                </c:pt>
                <c:pt idx="18">
                  <c:v>78</c:v>
                </c:pt>
                <c:pt idx="19">
                  <c:v>77</c:v>
                </c:pt>
                <c:pt idx="20">
                  <c:v>75</c:v>
                </c:pt>
                <c:pt idx="21">
                  <c:v>67</c:v>
                </c:pt>
                <c:pt idx="22">
                  <c:v>88</c:v>
                </c:pt>
                <c:pt idx="23">
                  <c:v>85</c:v>
                </c:pt>
                <c:pt idx="24">
                  <c:v>57</c:v>
                </c:pt>
                <c:pt idx="25">
                  <c:v>49</c:v>
                </c:pt>
                <c:pt idx="26">
                  <c:v>75</c:v>
                </c:pt>
                <c:pt idx="27">
                  <c:v>80</c:v>
                </c:pt>
                <c:pt idx="28">
                  <c:v>76</c:v>
                </c:pt>
                <c:pt idx="29">
                  <c:v>88</c:v>
                </c:pt>
                <c:pt idx="30">
                  <c:v>81</c:v>
                </c:pt>
                <c:pt idx="31">
                  <c:v>78</c:v>
                </c:pt>
                <c:pt idx="32">
                  <c:v>87</c:v>
                </c:pt>
                <c:pt idx="33">
                  <c:v>51</c:v>
                </c:pt>
                <c:pt idx="34">
                  <c:v>82</c:v>
                </c:pt>
                <c:pt idx="35">
                  <c:v>60</c:v>
                </c:pt>
                <c:pt idx="36">
                  <c:v>63</c:v>
                </c:pt>
                <c:pt idx="37">
                  <c:v>77</c:v>
                </c:pt>
                <c:pt idx="38">
                  <c:v>56</c:v>
                </c:pt>
                <c:pt idx="39">
                  <c:v>50</c:v>
                </c:pt>
                <c:pt idx="40">
                  <c:v>62</c:v>
                </c:pt>
                <c:pt idx="41">
                  <c:v>73</c:v>
                </c:pt>
                <c:pt idx="42">
                  <c:v>72</c:v>
                </c:pt>
                <c:pt idx="43">
                  <c:v>70</c:v>
                </c:pt>
                <c:pt idx="44">
                  <c:v>59</c:v>
                </c:pt>
                <c:pt idx="45">
                  <c:v>55</c:v>
                </c:pt>
                <c:pt idx="46">
                  <c:v>61</c:v>
                </c:pt>
                <c:pt idx="47">
                  <c:v>79</c:v>
                </c:pt>
                <c:pt idx="48">
                  <c:v>66</c:v>
                </c:pt>
                <c:pt idx="4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0-495C-9704-C7176F5DEE21}"/>
            </c:ext>
          </c:extLst>
        </c:ser>
        <c:ser>
          <c:idx val="1"/>
          <c:order val="1"/>
          <c:tx>
            <c:v>Promedio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Hoja1!$E$5:$BB$5</c:f>
              <c:numCache>
                <c:formatCode>General</c:formatCode>
                <c:ptCount val="50"/>
                <c:pt idx="0">
                  <c:v>71.72</c:v>
                </c:pt>
                <c:pt idx="1">
                  <c:v>71.72</c:v>
                </c:pt>
                <c:pt idx="2">
                  <c:v>71.72</c:v>
                </c:pt>
                <c:pt idx="3">
                  <c:v>71.72</c:v>
                </c:pt>
                <c:pt idx="4">
                  <c:v>71.72</c:v>
                </c:pt>
                <c:pt idx="5">
                  <c:v>71.72</c:v>
                </c:pt>
                <c:pt idx="6">
                  <c:v>71.72</c:v>
                </c:pt>
                <c:pt idx="7">
                  <c:v>71.72</c:v>
                </c:pt>
                <c:pt idx="8">
                  <c:v>71.72</c:v>
                </c:pt>
                <c:pt idx="9">
                  <c:v>71.72</c:v>
                </c:pt>
                <c:pt idx="10">
                  <c:v>71.72</c:v>
                </c:pt>
                <c:pt idx="11">
                  <c:v>71.72</c:v>
                </c:pt>
                <c:pt idx="12">
                  <c:v>71.72</c:v>
                </c:pt>
                <c:pt idx="13">
                  <c:v>71.72</c:v>
                </c:pt>
                <c:pt idx="14">
                  <c:v>71.72</c:v>
                </c:pt>
                <c:pt idx="15">
                  <c:v>71.72</c:v>
                </c:pt>
                <c:pt idx="16">
                  <c:v>71.72</c:v>
                </c:pt>
                <c:pt idx="17">
                  <c:v>71.72</c:v>
                </c:pt>
                <c:pt idx="18">
                  <c:v>71.72</c:v>
                </c:pt>
                <c:pt idx="19">
                  <c:v>71.72</c:v>
                </c:pt>
                <c:pt idx="20">
                  <c:v>71.72</c:v>
                </c:pt>
                <c:pt idx="21">
                  <c:v>71.72</c:v>
                </c:pt>
                <c:pt idx="22">
                  <c:v>71.72</c:v>
                </c:pt>
                <c:pt idx="23">
                  <c:v>71.72</c:v>
                </c:pt>
                <c:pt idx="24">
                  <c:v>71.72</c:v>
                </c:pt>
                <c:pt idx="25">
                  <c:v>71.72</c:v>
                </c:pt>
                <c:pt idx="26">
                  <c:v>71.72</c:v>
                </c:pt>
                <c:pt idx="27">
                  <c:v>71.72</c:v>
                </c:pt>
                <c:pt idx="28">
                  <c:v>71.72</c:v>
                </c:pt>
                <c:pt idx="29">
                  <c:v>71.72</c:v>
                </c:pt>
                <c:pt idx="30">
                  <c:v>71.72</c:v>
                </c:pt>
                <c:pt idx="31">
                  <c:v>71.72</c:v>
                </c:pt>
                <c:pt idx="32">
                  <c:v>71.72</c:v>
                </c:pt>
                <c:pt idx="33">
                  <c:v>71.72</c:v>
                </c:pt>
                <c:pt idx="34">
                  <c:v>71.72</c:v>
                </c:pt>
                <c:pt idx="35">
                  <c:v>71.72</c:v>
                </c:pt>
                <c:pt idx="36">
                  <c:v>71.72</c:v>
                </c:pt>
                <c:pt idx="37">
                  <c:v>71.72</c:v>
                </c:pt>
                <c:pt idx="38">
                  <c:v>71.72</c:v>
                </c:pt>
                <c:pt idx="39">
                  <c:v>71.72</c:v>
                </c:pt>
                <c:pt idx="40">
                  <c:v>71.72</c:v>
                </c:pt>
                <c:pt idx="41">
                  <c:v>71.72</c:v>
                </c:pt>
                <c:pt idx="42">
                  <c:v>71.72</c:v>
                </c:pt>
                <c:pt idx="43">
                  <c:v>71.72</c:v>
                </c:pt>
                <c:pt idx="44">
                  <c:v>71.72</c:v>
                </c:pt>
                <c:pt idx="45">
                  <c:v>71.72</c:v>
                </c:pt>
                <c:pt idx="46">
                  <c:v>71.72</c:v>
                </c:pt>
                <c:pt idx="47">
                  <c:v>71.72</c:v>
                </c:pt>
                <c:pt idx="48">
                  <c:v>71.72</c:v>
                </c:pt>
                <c:pt idx="49">
                  <c:v>71.72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0-495C-9704-C7176F5DEE21}"/>
            </c:ext>
          </c:extLst>
        </c:ser>
        <c:ser>
          <c:idx val="2"/>
          <c:order val="2"/>
          <c:tx>
            <c:v>1 D.E.P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Hoja1!$I$29:$BF$29</c:f>
              <c:numCache>
                <c:formatCode>General</c:formatCode>
                <c:ptCount val="50"/>
                <c:pt idx="0">
                  <c:v>82.484831628966617</c:v>
                </c:pt>
                <c:pt idx="1">
                  <c:v>82.484831628966617</c:v>
                </c:pt>
                <c:pt idx="2">
                  <c:v>82.484831628966617</c:v>
                </c:pt>
                <c:pt idx="3">
                  <c:v>82.484831628966617</c:v>
                </c:pt>
                <c:pt idx="4">
                  <c:v>82.484831628966617</c:v>
                </c:pt>
                <c:pt idx="5">
                  <c:v>82.484831628966617</c:v>
                </c:pt>
                <c:pt idx="6">
                  <c:v>82.484831628966617</c:v>
                </c:pt>
                <c:pt idx="7">
                  <c:v>82.484831628966617</c:v>
                </c:pt>
                <c:pt idx="8">
                  <c:v>82.484831628966617</c:v>
                </c:pt>
                <c:pt idx="9">
                  <c:v>82.484831628966617</c:v>
                </c:pt>
                <c:pt idx="10">
                  <c:v>82.484831628966617</c:v>
                </c:pt>
                <c:pt idx="11">
                  <c:v>82.484831628966617</c:v>
                </c:pt>
                <c:pt idx="12">
                  <c:v>82.484831628966617</c:v>
                </c:pt>
                <c:pt idx="13">
                  <c:v>82.484831628966617</c:v>
                </c:pt>
                <c:pt idx="14">
                  <c:v>82.484831628966617</c:v>
                </c:pt>
                <c:pt idx="15">
                  <c:v>82.484831628966617</c:v>
                </c:pt>
                <c:pt idx="16">
                  <c:v>82.484831628966617</c:v>
                </c:pt>
                <c:pt idx="17">
                  <c:v>82.484831628966617</c:v>
                </c:pt>
                <c:pt idx="18">
                  <c:v>82.484831628966617</c:v>
                </c:pt>
                <c:pt idx="19">
                  <c:v>82.484831628966617</c:v>
                </c:pt>
                <c:pt idx="20">
                  <c:v>82.484831628966617</c:v>
                </c:pt>
                <c:pt idx="21">
                  <c:v>82.484831628966617</c:v>
                </c:pt>
                <c:pt idx="22">
                  <c:v>82.484831628966617</c:v>
                </c:pt>
                <c:pt idx="23">
                  <c:v>82.484831628966617</c:v>
                </c:pt>
                <c:pt idx="24">
                  <c:v>82.484831628966617</c:v>
                </c:pt>
                <c:pt idx="25">
                  <c:v>82.484831628966617</c:v>
                </c:pt>
                <c:pt idx="26">
                  <c:v>82.484831628966617</c:v>
                </c:pt>
                <c:pt idx="27">
                  <c:v>82.484831628966617</c:v>
                </c:pt>
                <c:pt idx="28">
                  <c:v>82.484831628966617</c:v>
                </c:pt>
                <c:pt idx="29">
                  <c:v>82.484831628966617</c:v>
                </c:pt>
                <c:pt idx="30">
                  <c:v>82.484831628966617</c:v>
                </c:pt>
                <c:pt idx="31">
                  <c:v>82.484831628966617</c:v>
                </c:pt>
                <c:pt idx="32">
                  <c:v>82.484831628966617</c:v>
                </c:pt>
                <c:pt idx="33">
                  <c:v>82.484831628966617</c:v>
                </c:pt>
                <c:pt idx="34">
                  <c:v>82.484831628966617</c:v>
                </c:pt>
                <c:pt idx="35">
                  <c:v>82.484831628966617</c:v>
                </c:pt>
                <c:pt idx="36">
                  <c:v>82.484831628966617</c:v>
                </c:pt>
                <c:pt idx="37">
                  <c:v>82.484831628966617</c:v>
                </c:pt>
                <c:pt idx="38">
                  <c:v>82.484831628966617</c:v>
                </c:pt>
                <c:pt idx="39">
                  <c:v>82.484831628966617</c:v>
                </c:pt>
                <c:pt idx="40">
                  <c:v>82.484831628966617</c:v>
                </c:pt>
                <c:pt idx="41">
                  <c:v>82.484831628966617</c:v>
                </c:pt>
                <c:pt idx="42">
                  <c:v>82.484831628966617</c:v>
                </c:pt>
                <c:pt idx="43">
                  <c:v>82.484831628966617</c:v>
                </c:pt>
                <c:pt idx="44">
                  <c:v>82.484831628966617</c:v>
                </c:pt>
                <c:pt idx="45">
                  <c:v>82.484831628966617</c:v>
                </c:pt>
                <c:pt idx="46">
                  <c:v>82.484831628966617</c:v>
                </c:pt>
                <c:pt idx="47">
                  <c:v>82.484831628966617</c:v>
                </c:pt>
                <c:pt idx="48">
                  <c:v>82.484831628966617</c:v>
                </c:pt>
                <c:pt idx="49">
                  <c:v>82.484831628966617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A0-495C-9704-C7176F5DEE21}"/>
            </c:ext>
          </c:extLst>
        </c:ser>
        <c:ser>
          <c:idx val="3"/>
          <c:order val="3"/>
          <c:tx>
            <c:v>2 D.E.P.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Hoja1!$I$30:$BF$30</c:f>
              <c:numCache>
                <c:formatCode>General</c:formatCode>
                <c:ptCount val="50"/>
                <c:pt idx="0">
                  <c:v>93.249663257933236</c:v>
                </c:pt>
                <c:pt idx="1">
                  <c:v>93.249663257933236</c:v>
                </c:pt>
                <c:pt idx="2">
                  <c:v>93.249663257933236</c:v>
                </c:pt>
                <c:pt idx="3">
                  <c:v>93.249663257933236</c:v>
                </c:pt>
                <c:pt idx="4">
                  <c:v>93.249663257933236</c:v>
                </c:pt>
                <c:pt idx="5">
                  <c:v>93.249663257933236</c:v>
                </c:pt>
                <c:pt idx="6">
                  <c:v>93.249663257933236</c:v>
                </c:pt>
                <c:pt idx="7">
                  <c:v>93.249663257933236</c:v>
                </c:pt>
                <c:pt idx="8">
                  <c:v>93.249663257933236</c:v>
                </c:pt>
                <c:pt idx="9">
                  <c:v>93.249663257933236</c:v>
                </c:pt>
                <c:pt idx="10">
                  <c:v>93.249663257933236</c:v>
                </c:pt>
                <c:pt idx="11">
                  <c:v>93.249663257933236</c:v>
                </c:pt>
                <c:pt idx="12">
                  <c:v>93.249663257933236</c:v>
                </c:pt>
                <c:pt idx="13">
                  <c:v>93.249663257933236</c:v>
                </c:pt>
                <c:pt idx="14">
                  <c:v>93.249663257933236</c:v>
                </c:pt>
                <c:pt idx="15">
                  <c:v>93.249663257933236</c:v>
                </c:pt>
                <c:pt idx="16">
                  <c:v>93.249663257933236</c:v>
                </c:pt>
                <c:pt idx="17">
                  <c:v>93.249663257933236</c:v>
                </c:pt>
                <c:pt idx="18">
                  <c:v>93.249663257933236</c:v>
                </c:pt>
                <c:pt idx="19">
                  <c:v>93.249663257933236</c:v>
                </c:pt>
                <c:pt idx="20">
                  <c:v>93.249663257933236</c:v>
                </c:pt>
                <c:pt idx="21">
                  <c:v>93.249663257933236</c:v>
                </c:pt>
                <c:pt idx="22">
                  <c:v>93.249663257933236</c:v>
                </c:pt>
                <c:pt idx="23">
                  <c:v>93.249663257933236</c:v>
                </c:pt>
                <c:pt idx="24">
                  <c:v>93.249663257933236</c:v>
                </c:pt>
                <c:pt idx="25">
                  <c:v>93.249663257933236</c:v>
                </c:pt>
                <c:pt idx="26">
                  <c:v>93.249663257933236</c:v>
                </c:pt>
                <c:pt idx="27">
                  <c:v>93.249663257933236</c:v>
                </c:pt>
                <c:pt idx="28">
                  <c:v>93.249663257933236</c:v>
                </c:pt>
                <c:pt idx="29">
                  <c:v>93.249663257933236</c:v>
                </c:pt>
                <c:pt idx="30">
                  <c:v>93.249663257933236</c:v>
                </c:pt>
                <c:pt idx="31">
                  <c:v>93.249663257933236</c:v>
                </c:pt>
                <c:pt idx="32">
                  <c:v>93.249663257933236</c:v>
                </c:pt>
                <c:pt idx="33">
                  <c:v>93.249663257933236</c:v>
                </c:pt>
                <c:pt idx="34">
                  <c:v>93.249663257933236</c:v>
                </c:pt>
                <c:pt idx="35">
                  <c:v>93.249663257933236</c:v>
                </c:pt>
                <c:pt idx="36">
                  <c:v>93.249663257933236</c:v>
                </c:pt>
                <c:pt idx="37">
                  <c:v>93.249663257933236</c:v>
                </c:pt>
                <c:pt idx="38">
                  <c:v>93.249663257933236</c:v>
                </c:pt>
                <c:pt idx="39">
                  <c:v>93.249663257933236</c:v>
                </c:pt>
                <c:pt idx="40">
                  <c:v>93.249663257933236</c:v>
                </c:pt>
                <c:pt idx="41">
                  <c:v>93.249663257933236</c:v>
                </c:pt>
                <c:pt idx="42">
                  <c:v>93.249663257933236</c:v>
                </c:pt>
                <c:pt idx="43">
                  <c:v>93.249663257933236</c:v>
                </c:pt>
                <c:pt idx="44">
                  <c:v>93.249663257933236</c:v>
                </c:pt>
                <c:pt idx="45">
                  <c:v>93.249663257933236</c:v>
                </c:pt>
                <c:pt idx="46">
                  <c:v>93.249663257933236</c:v>
                </c:pt>
                <c:pt idx="47">
                  <c:v>93.249663257933236</c:v>
                </c:pt>
                <c:pt idx="48">
                  <c:v>93.249663257933236</c:v>
                </c:pt>
                <c:pt idx="49">
                  <c:v>93.249663257933236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A0-495C-9704-C7176F5DEE21}"/>
            </c:ext>
          </c:extLst>
        </c:ser>
        <c:ser>
          <c:idx val="4"/>
          <c:order val="4"/>
          <c:tx>
            <c:v>3 D.E.P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Hoja1!$I$31:$BF$31</c:f>
              <c:numCache>
                <c:formatCode>General</c:formatCode>
                <c:ptCount val="50"/>
                <c:pt idx="0">
                  <c:v>104.01449488689984</c:v>
                </c:pt>
                <c:pt idx="1">
                  <c:v>104.01449488689984</c:v>
                </c:pt>
                <c:pt idx="2">
                  <c:v>104.01449488689984</c:v>
                </c:pt>
                <c:pt idx="3">
                  <c:v>104.01449488689984</c:v>
                </c:pt>
                <c:pt idx="4">
                  <c:v>104.01449488689984</c:v>
                </c:pt>
                <c:pt idx="5">
                  <c:v>104.01449488689984</c:v>
                </c:pt>
                <c:pt idx="6">
                  <c:v>104.01449488689984</c:v>
                </c:pt>
                <c:pt idx="7">
                  <c:v>104.01449488689984</c:v>
                </c:pt>
                <c:pt idx="8">
                  <c:v>104.01449488689984</c:v>
                </c:pt>
                <c:pt idx="9">
                  <c:v>104.01449488689984</c:v>
                </c:pt>
                <c:pt idx="10">
                  <c:v>104.01449488689984</c:v>
                </c:pt>
                <c:pt idx="11">
                  <c:v>104.01449488689984</c:v>
                </c:pt>
                <c:pt idx="12">
                  <c:v>104.01449488689984</c:v>
                </c:pt>
                <c:pt idx="13">
                  <c:v>104.01449488689984</c:v>
                </c:pt>
                <c:pt idx="14">
                  <c:v>104.01449488689984</c:v>
                </c:pt>
                <c:pt idx="15">
                  <c:v>104.01449488689984</c:v>
                </c:pt>
                <c:pt idx="16">
                  <c:v>104.01449488689984</c:v>
                </c:pt>
                <c:pt idx="17">
                  <c:v>104.01449488689984</c:v>
                </c:pt>
                <c:pt idx="18">
                  <c:v>104.01449488689984</c:v>
                </c:pt>
                <c:pt idx="19">
                  <c:v>104.01449488689984</c:v>
                </c:pt>
                <c:pt idx="20">
                  <c:v>104.01449488689984</c:v>
                </c:pt>
                <c:pt idx="21">
                  <c:v>104.01449488689984</c:v>
                </c:pt>
                <c:pt idx="22">
                  <c:v>104.01449488689984</c:v>
                </c:pt>
                <c:pt idx="23">
                  <c:v>104.01449488689984</c:v>
                </c:pt>
                <c:pt idx="24">
                  <c:v>104.01449488689984</c:v>
                </c:pt>
                <c:pt idx="25">
                  <c:v>104.01449488689984</c:v>
                </c:pt>
                <c:pt idx="26">
                  <c:v>104.01449488689984</c:v>
                </c:pt>
                <c:pt idx="27">
                  <c:v>104.01449488689984</c:v>
                </c:pt>
                <c:pt idx="28">
                  <c:v>104.01449488689984</c:v>
                </c:pt>
                <c:pt idx="29">
                  <c:v>104.01449488689984</c:v>
                </c:pt>
                <c:pt idx="30">
                  <c:v>104.01449488689984</c:v>
                </c:pt>
                <c:pt idx="31">
                  <c:v>104.01449488689984</c:v>
                </c:pt>
                <c:pt idx="32">
                  <c:v>104.01449488689984</c:v>
                </c:pt>
                <c:pt idx="33">
                  <c:v>104.01449488689984</c:v>
                </c:pt>
                <c:pt idx="34">
                  <c:v>104.01449488689984</c:v>
                </c:pt>
                <c:pt idx="35">
                  <c:v>104.01449488689984</c:v>
                </c:pt>
                <c:pt idx="36">
                  <c:v>104.01449488689984</c:v>
                </c:pt>
                <c:pt idx="37">
                  <c:v>104.01449488689984</c:v>
                </c:pt>
                <c:pt idx="38">
                  <c:v>104.01449488689984</c:v>
                </c:pt>
                <c:pt idx="39">
                  <c:v>104.01449488689984</c:v>
                </c:pt>
                <c:pt idx="40">
                  <c:v>104.01449488689984</c:v>
                </c:pt>
                <c:pt idx="41">
                  <c:v>104.01449488689984</c:v>
                </c:pt>
                <c:pt idx="42">
                  <c:v>104.01449488689984</c:v>
                </c:pt>
                <c:pt idx="43">
                  <c:v>104.01449488689984</c:v>
                </c:pt>
                <c:pt idx="44">
                  <c:v>104.01449488689984</c:v>
                </c:pt>
                <c:pt idx="45">
                  <c:v>104.01449488689984</c:v>
                </c:pt>
                <c:pt idx="46">
                  <c:v>104.01449488689984</c:v>
                </c:pt>
                <c:pt idx="47">
                  <c:v>104.01449488689984</c:v>
                </c:pt>
                <c:pt idx="48">
                  <c:v>104.01449488689984</c:v>
                </c:pt>
                <c:pt idx="49">
                  <c:v>104.01449488689984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A0-495C-9704-C7176F5DEE21}"/>
            </c:ext>
          </c:extLst>
        </c:ser>
        <c:ser>
          <c:idx val="5"/>
          <c:order val="5"/>
          <c:tx>
            <c:v>4 D.E.P. Arriba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Hoja1!$I$32:$BF$32</c:f>
              <c:numCache>
                <c:formatCode>General</c:formatCode>
                <c:ptCount val="50"/>
                <c:pt idx="0">
                  <c:v>114.77932651586646</c:v>
                </c:pt>
                <c:pt idx="1">
                  <c:v>114.77932651586646</c:v>
                </c:pt>
                <c:pt idx="2">
                  <c:v>114.77932651586646</c:v>
                </c:pt>
                <c:pt idx="3">
                  <c:v>114.77932651586646</c:v>
                </c:pt>
                <c:pt idx="4">
                  <c:v>114.77932651586646</c:v>
                </c:pt>
                <c:pt idx="5">
                  <c:v>114.77932651586646</c:v>
                </c:pt>
                <c:pt idx="6">
                  <c:v>114.77932651586646</c:v>
                </c:pt>
                <c:pt idx="7">
                  <c:v>114.77932651586646</c:v>
                </c:pt>
                <c:pt idx="8">
                  <c:v>114.77932651586646</c:v>
                </c:pt>
                <c:pt idx="9">
                  <c:v>114.77932651586646</c:v>
                </c:pt>
                <c:pt idx="10">
                  <c:v>114.77932651586646</c:v>
                </c:pt>
                <c:pt idx="11">
                  <c:v>114.77932651586646</c:v>
                </c:pt>
                <c:pt idx="12">
                  <c:v>114.77932651586646</c:v>
                </c:pt>
                <c:pt idx="13">
                  <c:v>114.77932651586646</c:v>
                </c:pt>
                <c:pt idx="14">
                  <c:v>114.77932651586646</c:v>
                </c:pt>
                <c:pt idx="15">
                  <c:v>114.77932651586646</c:v>
                </c:pt>
                <c:pt idx="16">
                  <c:v>114.77932651586646</c:v>
                </c:pt>
                <c:pt idx="17">
                  <c:v>114.77932651586646</c:v>
                </c:pt>
                <c:pt idx="18">
                  <c:v>114.77932651586646</c:v>
                </c:pt>
                <c:pt idx="19">
                  <c:v>114.77932651586646</c:v>
                </c:pt>
                <c:pt idx="20">
                  <c:v>114.77932651586646</c:v>
                </c:pt>
                <c:pt idx="21">
                  <c:v>114.77932651586646</c:v>
                </c:pt>
                <c:pt idx="22">
                  <c:v>114.77932651586646</c:v>
                </c:pt>
                <c:pt idx="23">
                  <c:v>114.77932651586646</c:v>
                </c:pt>
                <c:pt idx="24">
                  <c:v>114.77932651586646</c:v>
                </c:pt>
                <c:pt idx="25">
                  <c:v>114.77932651586646</c:v>
                </c:pt>
                <c:pt idx="26">
                  <c:v>114.77932651586646</c:v>
                </c:pt>
                <c:pt idx="27">
                  <c:v>114.77932651586646</c:v>
                </c:pt>
                <c:pt idx="28">
                  <c:v>114.77932651586646</c:v>
                </c:pt>
                <c:pt idx="29">
                  <c:v>114.77932651586646</c:v>
                </c:pt>
                <c:pt idx="30">
                  <c:v>114.77932651586646</c:v>
                </c:pt>
                <c:pt idx="31">
                  <c:v>114.77932651586646</c:v>
                </c:pt>
                <c:pt idx="32">
                  <c:v>114.77932651586646</c:v>
                </c:pt>
                <c:pt idx="33">
                  <c:v>114.77932651586646</c:v>
                </c:pt>
                <c:pt idx="34">
                  <c:v>114.77932651586646</c:v>
                </c:pt>
                <c:pt idx="35">
                  <c:v>114.77932651586646</c:v>
                </c:pt>
                <c:pt idx="36">
                  <c:v>114.77932651586646</c:v>
                </c:pt>
                <c:pt idx="37">
                  <c:v>114.77932651586646</c:v>
                </c:pt>
                <c:pt idx="38">
                  <c:v>114.77932651586646</c:v>
                </c:pt>
                <c:pt idx="39">
                  <c:v>114.77932651586646</c:v>
                </c:pt>
                <c:pt idx="40">
                  <c:v>114.77932651586646</c:v>
                </c:pt>
                <c:pt idx="41">
                  <c:v>114.77932651586646</c:v>
                </c:pt>
                <c:pt idx="42">
                  <c:v>114.77932651586646</c:v>
                </c:pt>
                <c:pt idx="43">
                  <c:v>114.77932651586646</c:v>
                </c:pt>
                <c:pt idx="44">
                  <c:v>114.77932651586646</c:v>
                </c:pt>
                <c:pt idx="45">
                  <c:v>114.77932651586646</c:v>
                </c:pt>
                <c:pt idx="46">
                  <c:v>114.77932651586646</c:v>
                </c:pt>
                <c:pt idx="47">
                  <c:v>114.77932651586646</c:v>
                </c:pt>
                <c:pt idx="48">
                  <c:v>114.77932651586646</c:v>
                </c:pt>
                <c:pt idx="49">
                  <c:v>114.77932651586646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A0-495C-9704-C7176F5DEE21}"/>
            </c:ext>
          </c:extLst>
        </c:ser>
        <c:ser>
          <c:idx val="6"/>
          <c:order val="6"/>
          <c:tx>
            <c:v>1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Hoja1!$I$35:$BF$35</c:f>
              <c:numCache>
                <c:formatCode>General</c:formatCode>
                <c:ptCount val="50"/>
                <c:pt idx="0">
                  <c:v>60.95516837103338</c:v>
                </c:pt>
                <c:pt idx="1">
                  <c:v>60.95516837103338</c:v>
                </c:pt>
                <c:pt idx="2">
                  <c:v>60.95516837103338</c:v>
                </c:pt>
                <c:pt idx="3">
                  <c:v>60.95516837103338</c:v>
                </c:pt>
                <c:pt idx="4">
                  <c:v>60.95516837103338</c:v>
                </c:pt>
                <c:pt idx="5">
                  <c:v>60.95516837103338</c:v>
                </c:pt>
                <c:pt idx="6">
                  <c:v>60.95516837103338</c:v>
                </c:pt>
                <c:pt idx="7">
                  <c:v>60.95516837103338</c:v>
                </c:pt>
                <c:pt idx="8">
                  <c:v>60.95516837103338</c:v>
                </c:pt>
                <c:pt idx="9">
                  <c:v>60.95516837103338</c:v>
                </c:pt>
                <c:pt idx="10">
                  <c:v>60.95516837103338</c:v>
                </c:pt>
                <c:pt idx="11">
                  <c:v>60.95516837103338</c:v>
                </c:pt>
                <c:pt idx="12">
                  <c:v>60.95516837103338</c:v>
                </c:pt>
                <c:pt idx="13">
                  <c:v>60.95516837103338</c:v>
                </c:pt>
                <c:pt idx="14">
                  <c:v>60.95516837103338</c:v>
                </c:pt>
                <c:pt idx="15">
                  <c:v>60.95516837103338</c:v>
                </c:pt>
                <c:pt idx="16">
                  <c:v>60.95516837103338</c:v>
                </c:pt>
                <c:pt idx="17">
                  <c:v>60.95516837103338</c:v>
                </c:pt>
                <c:pt idx="18">
                  <c:v>60.95516837103338</c:v>
                </c:pt>
                <c:pt idx="19">
                  <c:v>60.95516837103338</c:v>
                </c:pt>
                <c:pt idx="20">
                  <c:v>60.95516837103338</c:v>
                </c:pt>
                <c:pt idx="21">
                  <c:v>60.95516837103338</c:v>
                </c:pt>
                <c:pt idx="22">
                  <c:v>60.95516837103338</c:v>
                </c:pt>
                <c:pt idx="23">
                  <c:v>60.95516837103338</c:v>
                </c:pt>
                <c:pt idx="24">
                  <c:v>60.95516837103338</c:v>
                </c:pt>
                <c:pt idx="25">
                  <c:v>60.95516837103338</c:v>
                </c:pt>
                <c:pt idx="26">
                  <c:v>60.95516837103338</c:v>
                </c:pt>
                <c:pt idx="27">
                  <c:v>60.95516837103338</c:v>
                </c:pt>
                <c:pt idx="28">
                  <c:v>60.95516837103338</c:v>
                </c:pt>
                <c:pt idx="29">
                  <c:v>60.95516837103338</c:v>
                </c:pt>
                <c:pt idx="30">
                  <c:v>60.95516837103338</c:v>
                </c:pt>
                <c:pt idx="31">
                  <c:v>60.95516837103338</c:v>
                </c:pt>
                <c:pt idx="32">
                  <c:v>60.95516837103338</c:v>
                </c:pt>
                <c:pt idx="33">
                  <c:v>60.95516837103338</c:v>
                </c:pt>
                <c:pt idx="34">
                  <c:v>60.95516837103338</c:v>
                </c:pt>
                <c:pt idx="35">
                  <c:v>60.95516837103338</c:v>
                </c:pt>
                <c:pt idx="36">
                  <c:v>60.95516837103338</c:v>
                </c:pt>
                <c:pt idx="37">
                  <c:v>60.95516837103338</c:v>
                </c:pt>
                <c:pt idx="38">
                  <c:v>60.95516837103338</c:v>
                </c:pt>
                <c:pt idx="39">
                  <c:v>60.95516837103338</c:v>
                </c:pt>
                <c:pt idx="40">
                  <c:v>60.95516837103338</c:v>
                </c:pt>
                <c:pt idx="41">
                  <c:v>60.95516837103338</c:v>
                </c:pt>
                <c:pt idx="42">
                  <c:v>60.95516837103338</c:v>
                </c:pt>
                <c:pt idx="43">
                  <c:v>60.95516837103338</c:v>
                </c:pt>
                <c:pt idx="44">
                  <c:v>60.95516837103338</c:v>
                </c:pt>
                <c:pt idx="45">
                  <c:v>60.95516837103338</c:v>
                </c:pt>
                <c:pt idx="46">
                  <c:v>60.95516837103338</c:v>
                </c:pt>
                <c:pt idx="47">
                  <c:v>60.95516837103338</c:v>
                </c:pt>
                <c:pt idx="48">
                  <c:v>60.95516837103338</c:v>
                </c:pt>
                <c:pt idx="49">
                  <c:v>60.95516837103338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A0-495C-9704-C7176F5DEE21}"/>
            </c:ext>
          </c:extLst>
        </c:ser>
        <c:ser>
          <c:idx val="7"/>
          <c:order val="7"/>
          <c:tx>
            <c:v>2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Hoja1!$I$36:$BF$36</c:f>
              <c:numCache>
                <c:formatCode>General</c:formatCode>
                <c:ptCount val="50"/>
                <c:pt idx="0">
                  <c:v>50.190336742066769</c:v>
                </c:pt>
                <c:pt idx="1">
                  <c:v>50.190336742066769</c:v>
                </c:pt>
                <c:pt idx="2">
                  <c:v>50.190336742066769</c:v>
                </c:pt>
                <c:pt idx="3">
                  <c:v>50.190336742066769</c:v>
                </c:pt>
                <c:pt idx="4">
                  <c:v>50.190336742066769</c:v>
                </c:pt>
                <c:pt idx="5">
                  <c:v>50.190336742066769</c:v>
                </c:pt>
                <c:pt idx="6">
                  <c:v>50.190336742066769</c:v>
                </c:pt>
                <c:pt idx="7">
                  <c:v>50.190336742066769</c:v>
                </c:pt>
                <c:pt idx="8">
                  <c:v>50.190336742066769</c:v>
                </c:pt>
                <c:pt idx="9">
                  <c:v>50.190336742066769</c:v>
                </c:pt>
                <c:pt idx="10">
                  <c:v>50.190336742066769</c:v>
                </c:pt>
                <c:pt idx="11">
                  <c:v>50.190336742066769</c:v>
                </c:pt>
                <c:pt idx="12">
                  <c:v>50.190336742066769</c:v>
                </c:pt>
                <c:pt idx="13">
                  <c:v>50.190336742066769</c:v>
                </c:pt>
                <c:pt idx="14">
                  <c:v>50.190336742066769</c:v>
                </c:pt>
                <c:pt idx="15">
                  <c:v>50.190336742066769</c:v>
                </c:pt>
                <c:pt idx="16">
                  <c:v>50.190336742066769</c:v>
                </c:pt>
                <c:pt idx="17">
                  <c:v>50.190336742066769</c:v>
                </c:pt>
                <c:pt idx="18">
                  <c:v>50.190336742066769</c:v>
                </c:pt>
                <c:pt idx="19">
                  <c:v>50.190336742066769</c:v>
                </c:pt>
                <c:pt idx="20">
                  <c:v>50.190336742066769</c:v>
                </c:pt>
                <c:pt idx="21">
                  <c:v>50.190336742066769</c:v>
                </c:pt>
                <c:pt idx="22">
                  <c:v>50.190336742066769</c:v>
                </c:pt>
                <c:pt idx="23">
                  <c:v>50.190336742066769</c:v>
                </c:pt>
                <c:pt idx="24">
                  <c:v>50.190336742066769</c:v>
                </c:pt>
                <c:pt idx="25">
                  <c:v>50.190336742066769</c:v>
                </c:pt>
                <c:pt idx="26">
                  <c:v>50.190336742066769</c:v>
                </c:pt>
                <c:pt idx="27">
                  <c:v>50.190336742066769</c:v>
                </c:pt>
                <c:pt idx="28">
                  <c:v>50.190336742066769</c:v>
                </c:pt>
                <c:pt idx="29">
                  <c:v>50.190336742066769</c:v>
                </c:pt>
                <c:pt idx="30">
                  <c:v>50.190336742066769</c:v>
                </c:pt>
                <c:pt idx="31">
                  <c:v>50.190336742066769</c:v>
                </c:pt>
                <c:pt idx="32">
                  <c:v>50.190336742066769</c:v>
                </c:pt>
                <c:pt idx="33">
                  <c:v>50.190336742066769</c:v>
                </c:pt>
                <c:pt idx="34">
                  <c:v>50.190336742066769</c:v>
                </c:pt>
                <c:pt idx="35">
                  <c:v>50.190336742066769</c:v>
                </c:pt>
                <c:pt idx="36">
                  <c:v>50.190336742066769</c:v>
                </c:pt>
                <c:pt idx="37">
                  <c:v>50.190336742066769</c:v>
                </c:pt>
                <c:pt idx="38">
                  <c:v>50.190336742066769</c:v>
                </c:pt>
                <c:pt idx="39">
                  <c:v>50.190336742066769</c:v>
                </c:pt>
                <c:pt idx="40">
                  <c:v>50.190336742066769</c:v>
                </c:pt>
                <c:pt idx="41">
                  <c:v>50.190336742066769</c:v>
                </c:pt>
                <c:pt idx="42">
                  <c:v>50.190336742066769</c:v>
                </c:pt>
                <c:pt idx="43">
                  <c:v>50.190336742066769</c:v>
                </c:pt>
                <c:pt idx="44">
                  <c:v>50.190336742066769</c:v>
                </c:pt>
                <c:pt idx="45">
                  <c:v>50.190336742066769</c:v>
                </c:pt>
                <c:pt idx="46">
                  <c:v>50.190336742066769</c:v>
                </c:pt>
                <c:pt idx="47">
                  <c:v>50.190336742066769</c:v>
                </c:pt>
                <c:pt idx="48">
                  <c:v>50.190336742066769</c:v>
                </c:pt>
                <c:pt idx="49">
                  <c:v>50.190336742066769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A0-495C-9704-C7176F5DEE21}"/>
            </c:ext>
          </c:extLst>
        </c:ser>
        <c:ser>
          <c:idx val="8"/>
          <c:order val="8"/>
          <c:tx>
            <c:v>3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Hoja1!$I$37:$BF$37</c:f>
              <c:numCache>
                <c:formatCode>General</c:formatCode>
                <c:ptCount val="50"/>
                <c:pt idx="0">
                  <c:v>39.425505113100158</c:v>
                </c:pt>
                <c:pt idx="1">
                  <c:v>39.425505113100158</c:v>
                </c:pt>
                <c:pt idx="2">
                  <c:v>39.425505113100158</c:v>
                </c:pt>
                <c:pt idx="3">
                  <c:v>39.425505113100158</c:v>
                </c:pt>
                <c:pt idx="4">
                  <c:v>39.425505113100158</c:v>
                </c:pt>
                <c:pt idx="5">
                  <c:v>39.425505113100158</c:v>
                </c:pt>
                <c:pt idx="6">
                  <c:v>39.425505113100158</c:v>
                </c:pt>
                <c:pt idx="7">
                  <c:v>39.425505113100158</c:v>
                </c:pt>
                <c:pt idx="8">
                  <c:v>39.425505113100158</c:v>
                </c:pt>
                <c:pt idx="9">
                  <c:v>39.425505113100158</c:v>
                </c:pt>
                <c:pt idx="10">
                  <c:v>39.425505113100158</c:v>
                </c:pt>
                <c:pt idx="11">
                  <c:v>39.425505113100158</c:v>
                </c:pt>
                <c:pt idx="12">
                  <c:v>39.425505113100158</c:v>
                </c:pt>
                <c:pt idx="13">
                  <c:v>39.425505113100158</c:v>
                </c:pt>
                <c:pt idx="14">
                  <c:v>39.425505113100158</c:v>
                </c:pt>
                <c:pt idx="15">
                  <c:v>39.425505113100158</c:v>
                </c:pt>
                <c:pt idx="16">
                  <c:v>39.425505113100158</c:v>
                </c:pt>
                <c:pt idx="17">
                  <c:v>39.425505113100158</c:v>
                </c:pt>
                <c:pt idx="18">
                  <c:v>39.425505113100158</c:v>
                </c:pt>
                <c:pt idx="19">
                  <c:v>39.425505113100158</c:v>
                </c:pt>
                <c:pt idx="20">
                  <c:v>39.425505113100158</c:v>
                </c:pt>
                <c:pt idx="21">
                  <c:v>39.425505113100158</c:v>
                </c:pt>
                <c:pt idx="22">
                  <c:v>39.425505113100158</c:v>
                </c:pt>
                <c:pt idx="23">
                  <c:v>39.425505113100158</c:v>
                </c:pt>
                <c:pt idx="24">
                  <c:v>39.425505113100158</c:v>
                </c:pt>
                <c:pt idx="25">
                  <c:v>39.425505113100158</c:v>
                </c:pt>
                <c:pt idx="26">
                  <c:v>39.425505113100158</c:v>
                </c:pt>
                <c:pt idx="27">
                  <c:v>39.425505113100158</c:v>
                </c:pt>
                <c:pt idx="28">
                  <c:v>39.425505113100158</c:v>
                </c:pt>
                <c:pt idx="29">
                  <c:v>39.425505113100158</c:v>
                </c:pt>
                <c:pt idx="30">
                  <c:v>39.425505113100158</c:v>
                </c:pt>
                <c:pt idx="31">
                  <c:v>39.425505113100158</c:v>
                </c:pt>
                <c:pt idx="32">
                  <c:v>39.425505113100158</c:v>
                </c:pt>
                <c:pt idx="33">
                  <c:v>39.425505113100158</c:v>
                </c:pt>
                <c:pt idx="34">
                  <c:v>39.425505113100158</c:v>
                </c:pt>
                <c:pt idx="35">
                  <c:v>39.425505113100158</c:v>
                </c:pt>
                <c:pt idx="36">
                  <c:v>39.425505113100158</c:v>
                </c:pt>
                <c:pt idx="37">
                  <c:v>39.425505113100158</c:v>
                </c:pt>
                <c:pt idx="38">
                  <c:v>39.425505113100158</c:v>
                </c:pt>
                <c:pt idx="39">
                  <c:v>39.425505113100158</c:v>
                </c:pt>
                <c:pt idx="40">
                  <c:v>39.425505113100158</c:v>
                </c:pt>
                <c:pt idx="41">
                  <c:v>39.425505113100158</c:v>
                </c:pt>
                <c:pt idx="42">
                  <c:v>39.425505113100158</c:v>
                </c:pt>
                <c:pt idx="43">
                  <c:v>39.425505113100158</c:v>
                </c:pt>
                <c:pt idx="44">
                  <c:v>39.425505113100158</c:v>
                </c:pt>
                <c:pt idx="45">
                  <c:v>39.425505113100158</c:v>
                </c:pt>
                <c:pt idx="46">
                  <c:v>39.425505113100158</c:v>
                </c:pt>
                <c:pt idx="47">
                  <c:v>39.425505113100158</c:v>
                </c:pt>
                <c:pt idx="48">
                  <c:v>39.425505113100158</c:v>
                </c:pt>
                <c:pt idx="49">
                  <c:v>39.425505113100158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A0-495C-9704-C7176F5DEE21}"/>
            </c:ext>
          </c:extLst>
        </c:ser>
        <c:ser>
          <c:idx val="9"/>
          <c:order val="9"/>
          <c:tx>
            <c:v>4 D.E.P. Abajo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Hoja1!$A$2:$A$51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Hoja1!$I$38:$BF$38</c:f>
              <c:numCache>
                <c:formatCode>General</c:formatCode>
                <c:ptCount val="50"/>
                <c:pt idx="0">
                  <c:v>28.66067348413354</c:v>
                </c:pt>
                <c:pt idx="1">
                  <c:v>28.66067348413354</c:v>
                </c:pt>
                <c:pt idx="2">
                  <c:v>28.66067348413354</c:v>
                </c:pt>
                <c:pt idx="3">
                  <c:v>28.66067348413354</c:v>
                </c:pt>
                <c:pt idx="4">
                  <c:v>28.66067348413354</c:v>
                </c:pt>
                <c:pt idx="5">
                  <c:v>28.66067348413354</c:v>
                </c:pt>
                <c:pt idx="6">
                  <c:v>28.66067348413354</c:v>
                </c:pt>
                <c:pt idx="7">
                  <c:v>28.66067348413354</c:v>
                </c:pt>
                <c:pt idx="8">
                  <c:v>28.66067348413354</c:v>
                </c:pt>
                <c:pt idx="9">
                  <c:v>28.66067348413354</c:v>
                </c:pt>
                <c:pt idx="10">
                  <c:v>28.66067348413354</c:v>
                </c:pt>
                <c:pt idx="11">
                  <c:v>28.66067348413354</c:v>
                </c:pt>
                <c:pt idx="12">
                  <c:v>28.66067348413354</c:v>
                </c:pt>
                <c:pt idx="13">
                  <c:v>28.66067348413354</c:v>
                </c:pt>
                <c:pt idx="14">
                  <c:v>28.66067348413354</c:v>
                </c:pt>
                <c:pt idx="15">
                  <c:v>28.66067348413354</c:v>
                </c:pt>
                <c:pt idx="16">
                  <c:v>28.66067348413354</c:v>
                </c:pt>
                <c:pt idx="17">
                  <c:v>28.66067348413354</c:v>
                </c:pt>
                <c:pt idx="18">
                  <c:v>28.66067348413354</c:v>
                </c:pt>
                <c:pt idx="19">
                  <c:v>28.66067348413354</c:v>
                </c:pt>
                <c:pt idx="20">
                  <c:v>28.66067348413354</c:v>
                </c:pt>
                <c:pt idx="21">
                  <c:v>28.66067348413354</c:v>
                </c:pt>
                <c:pt idx="22">
                  <c:v>28.66067348413354</c:v>
                </c:pt>
                <c:pt idx="23">
                  <c:v>28.66067348413354</c:v>
                </c:pt>
                <c:pt idx="24">
                  <c:v>28.66067348413354</c:v>
                </c:pt>
                <c:pt idx="25">
                  <c:v>28.66067348413354</c:v>
                </c:pt>
                <c:pt idx="26">
                  <c:v>28.66067348413354</c:v>
                </c:pt>
                <c:pt idx="27">
                  <c:v>28.66067348413354</c:v>
                </c:pt>
                <c:pt idx="28">
                  <c:v>28.66067348413354</c:v>
                </c:pt>
                <c:pt idx="29">
                  <c:v>28.66067348413354</c:v>
                </c:pt>
                <c:pt idx="30">
                  <c:v>28.66067348413354</c:v>
                </c:pt>
                <c:pt idx="31">
                  <c:v>28.66067348413354</c:v>
                </c:pt>
                <c:pt idx="32">
                  <c:v>28.66067348413354</c:v>
                </c:pt>
                <c:pt idx="33">
                  <c:v>28.66067348413354</c:v>
                </c:pt>
                <c:pt idx="34">
                  <c:v>28.66067348413354</c:v>
                </c:pt>
                <c:pt idx="35">
                  <c:v>28.66067348413354</c:v>
                </c:pt>
                <c:pt idx="36">
                  <c:v>28.66067348413354</c:v>
                </c:pt>
                <c:pt idx="37">
                  <c:v>28.66067348413354</c:v>
                </c:pt>
                <c:pt idx="38">
                  <c:v>28.66067348413354</c:v>
                </c:pt>
                <c:pt idx="39">
                  <c:v>28.66067348413354</c:v>
                </c:pt>
                <c:pt idx="40">
                  <c:v>28.66067348413354</c:v>
                </c:pt>
                <c:pt idx="41">
                  <c:v>28.66067348413354</c:v>
                </c:pt>
                <c:pt idx="42">
                  <c:v>28.66067348413354</c:v>
                </c:pt>
                <c:pt idx="43">
                  <c:v>28.66067348413354</c:v>
                </c:pt>
                <c:pt idx="44">
                  <c:v>28.66067348413354</c:v>
                </c:pt>
                <c:pt idx="45">
                  <c:v>28.66067348413354</c:v>
                </c:pt>
                <c:pt idx="46">
                  <c:v>28.66067348413354</c:v>
                </c:pt>
                <c:pt idx="47">
                  <c:v>28.66067348413354</c:v>
                </c:pt>
                <c:pt idx="48">
                  <c:v>28.66067348413354</c:v>
                </c:pt>
                <c:pt idx="49">
                  <c:v>28.66067348413354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A0-495C-9704-C7176F5DE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34288"/>
        <c:axId val="512242816"/>
      </c:scatterChart>
      <c:valAx>
        <c:axId val="512234288"/>
        <c:scaling>
          <c:orientation val="minMax"/>
          <c:max val="5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42816"/>
        <c:crosses val="autoZero"/>
        <c:crossBetween val="midCat"/>
      </c:valAx>
      <c:valAx>
        <c:axId val="5122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223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Función de densidad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Funcion de densidad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Hoja1!$D$100:$D$149</c:f>
              <c:numCache>
                <c:formatCode>General</c:formatCode>
                <c:ptCount val="50"/>
                <c:pt idx="0">
                  <c:v>49</c:v>
                </c:pt>
                <c:pt idx="1">
                  <c:v>49.836734693877553</c:v>
                </c:pt>
                <c:pt idx="2">
                  <c:v>50.673469387755105</c:v>
                </c:pt>
                <c:pt idx="3">
                  <c:v>51.510204081632658</c:v>
                </c:pt>
                <c:pt idx="4">
                  <c:v>52.34693877551021</c:v>
                </c:pt>
                <c:pt idx="5">
                  <c:v>53.183673469387763</c:v>
                </c:pt>
                <c:pt idx="6">
                  <c:v>54.020408163265316</c:v>
                </c:pt>
                <c:pt idx="7">
                  <c:v>54.857142857142868</c:v>
                </c:pt>
                <c:pt idx="8">
                  <c:v>55.693877551020421</c:v>
                </c:pt>
                <c:pt idx="9">
                  <c:v>56.530612244897974</c:v>
                </c:pt>
                <c:pt idx="10">
                  <c:v>57.367346938775526</c:v>
                </c:pt>
                <c:pt idx="11">
                  <c:v>58.204081632653079</c:v>
                </c:pt>
                <c:pt idx="12">
                  <c:v>59.040816326530631</c:v>
                </c:pt>
                <c:pt idx="13">
                  <c:v>59.877551020408184</c:v>
                </c:pt>
                <c:pt idx="14">
                  <c:v>60.714285714285737</c:v>
                </c:pt>
                <c:pt idx="15">
                  <c:v>61.551020408163289</c:v>
                </c:pt>
                <c:pt idx="16">
                  <c:v>62.387755102040842</c:v>
                </c:pt>
                <c:pt idx="17">
                  <c:v>63.224489795918394</c:v>
                </c:pt>
                <c:pt idx="18">
                  <c:v>64.061224489795947</c:v>
                </c:pt>
                <c:pt idx="19">
                  <c:v>64.897959183673493</c:v>
                </c:pt>
                <c:pt idx="20">
                  <c:v>65.734693877551038</c:v>
                </c:pt>
                <c:pt idx="21">
                  <c:v>66.571428571428584</c:v>
                </c:pt>
                <c:pt idx="22">
                  <c:v>67.408163265306129</c:v>
                </c:pt>
                <c:pt idx="23">
                  <c:v>68.244897959183675</c:v>
                </c:pt>
                <c:pt idx="24">
                  <c:v>69.08163265306122</c:v>
                </c:pt>
                <c:pt idx="25">
                  <c:v>69.918367346938766</c:v>
                </c:pt>
                <c:pt idx="26">
                  <c:v>70.755102040816311</c:v>
                </c:pt>
                <c:pt idx="27">
                  <c:v>71.591836734693857</c:v>
                </c:pt>
                <c:pt idx="28">
                  <c:v>72.428571428571402</c:v>
                </c:pt>
                <c:pt idx="29">
                  <c:v>73.265306122448948</c:v>
                </c:pt>
                <c:pt idx="30">
                  <c:v>74.102040816326493</c:v>
                </c:pt>
                <c:pt idx="31">
                  <c:v>74.938775510204039</c:v>
                </c:pt>
                <c:pt idx="32">
                  <c:v>75.775510204081584</c:v>
                </c:pt>
                <c:pt idx="33">
                  <c:v>76.61224489795913</c:v>
                </c:pt>
                <c:pt idx="34">
                  <c:v>77.448979591836675</c:v>
                </c:pt>
                <c:pt idx="35">
                  <c:v>78.285714285714221</c:v>
                </c:pt>
                <c:pt idx="36">
                  <c:v>79.122448979591766</c:v>
                </c:pt>
                <c:pt idx="37">
                  <c:v>79.959183673469312</c:v>
                </c:pt>
                <c:pt idx="38">
                  <c:v>80.795918367346857</c:v>
                </c:pt>
                <c:pt idx="39">
                  <c:v>81.632653061224403</c:v>
                </c:pt>
                <c:pt idx="40">
                  <c:v>82.469387755101948</c:v>
                </c:pt>
                <c:pt idx="41">
                  <c:v>83.306122448979494</c:v>
                </c:pt>
                <c:pt idx="42">
                  <c:v>84.142857142857039</c:v>
                </c:pt>
                <c:pt idx="43">
                  <c:v>84.979591836734585</c:v>
                </c:pt>
                <c:pt idx="44">
                  <c:v>85.81632653061213</c:v>
                </c:pt>
                <c:pt idx="45">
                  <c:v>86.653061224489676</c:v>
                </c:pt>
                <c:pt idx="46">
                  <c:v>87.489795918367221</c:v>
                </c:pt>
                <c:pt idx="47">
                  <c:v>88.326530612244767</c:v>
                </c:pt>
                <c:pt idx="48">
                  <c:v>89.163265306122312</c:v>
                </c:pt>
                <c:pt idx="49">
                  <c:v>89.999999999999858</c:v>
                </c:pt>
              </c:numCache>
            </c:numRef>
          </c:xVal>
          <c:yVal>
            <c:numRef>
              <c:f>Hoja1!$E$100:$E$149</c:f>
              <c:numCache>
                <c:formatCode>General</c:formatCode>
                <c:ptCount val="50"/>
                <c:pt idx="0">
                  <c:v>3.9958878882797024E-3</c:v>
                </c:pt>
                <c:pt idx="1">
                  <c:v>4.6940557565950921E-3</c:v>
                </c:pt>
                <c:pt idx="2">
                  <c:v>5.4809937196557022E-3</c:v>
                </c:pt>
                <c:pt idx="3">
                  <c:v>6.3613087736173329E-3</c:v>
                </c:pt>
                <c:pt idx="4">
                  <c:v>7.3385415908981929E-3</c:v>
                </c:pt>
                <c:pt idx="5">
                  <c:v>8.4149037887293384E-3</c:v>
                </c:pt>
                <c:pt idx="6">
                  <c:v>9.5910170108696527E-3</c:v>
                </c:pt>
                <c:pt idx="7">
                  <c:v>1.0865664199289648E-2</c:v>
                </c:pt>
                <c:pt idx="8">
                  <c:v>1.2235564435700676E-2</c:v>
                </c:pt>
                <c:pt idx="9">
                  <c:v>1.369518329809338E-2</c:v>
                </c:pt>
                <c:pt idx="10">
                  <c:v>1.5236590709990205E-2</c:v>
                </c:pt>
                <c:pt idx="11">
                  <c:v>1.6849377685763764E-2</c:v>
                </c:pt>
                <c:pt idx="12">
                  <c:v>1.8520642148807845E-2</c:v>
                </c:pt>
                <c:pt idx="13">
                  <c:v>2.023505211095802E-2</c:v>
                </c:pt>
                <c:pt idx="14">
                  <c:v>2.1974991982460858E-2</c:v>
                </c:pt>
                <c:pt idx="15">
                  <c:v>2.3720794706364543E-2</c:v>
                </c:pt>
                <c:pt idx="16">
                  <c:v>2.545105889664169E-2</c:v>
                </c:pt>
                <c:pt idx="17">
                  <c:v>2.7143046361940662E-2</c:v>
                </c:pt>
                <c:pt idx="18">
                  <c:v>2.8773151504946987E-2</c:v>
                </c:pt>
                <c:pt idx="19">
                  <c:v>3.031743031127088E-2</c:v>
                </c:pt>
                <c:pt idx="20">
                  <c:v>3.1752173201340085E-2</c:v>
                </c:pt>
                <c:pt idx="21">
                  <c:v>3.3054503128909576E-2</c:v>
                </c:pt>
                <c:pt idx="22">
                  <c:v>3.4202978165667842E-2</c:v>
                </c:pt>
                <c:pt idx="23">
                  <c:v>3.5178176573945563E-2</c:v>
                </c:pt>
                <c:pt idx="24">
                  <c:v>3.5963242152595193E-2</c:v>
                </c:pt>
                <c:pt idx="25">
                  <c:v>3.6544368501512881E-2</c:v>
                </c:pt>
                <c:pt idx="26">
                  <c:v>3.6911202781423201E-2</c:v>
                </c:pt>
                <c:pt idx="27">
                  <c:v>3.7057152475511938E-2</c:v>
                </c:pt>
                <c:pt idx="28">
                  <c:v>3.6979582453740459E-2</c:v>
                </c:pt>
                <c:pt idx="29">
                  <c:v>3.6679894109450911E-2</c:v>
                </c:pt>
                <c:pt idx="30">
                  <c:v>3.6163483247715303E-2</c:v>
                </c:pt>
                <c:pt idx="31">
                  <c:v>3.5439578493504348E-2</c:v>
                </c:pt>
                <c:pt idx="32">
                  <c:v>3.4520966981122954E-2</c:v>
                </c:pt>
                <c:pt idx="33">
                  <c:v>3.3423618716706995E-2</c:v>
                </c:pt>
                <c:pt idx="34">
                  <c:v>3.2166225028903372E-2</c:v>
                </c:pt>
                <c:pt idx="35">
                  <c:v>3.0769669734619073E-2</c:v>
                </c:pt>
                <c:pt idx="36">
                  <c:v>2.9256453894488343E-2</c:v>
                </c:pt>
                <c:pt idx="37">
                  <c:v>2.7650096224850769E-2</c:v>
                </c:pt>
                <c:pt idx="38">
                  <c:v>2.5974531342941254E-2</c:v>
                </c:pt>
                <c:pt idx="39">
                  <c:v>2.4253527087526861E-2</c:v>
                </c:pt>
                <c:pt idx="40">
                  <c:v>2.2510140275688883E-2</c:v>
                </c:pt>
                <c:pt idx="41">
                  <c:v>2.0766227575606137E-2</c:v>
                </c:pt>
                <c:pt idx="42">
                  <c:v>1.9042024881205211E-2</c:v>
                </c:pt>
                <c:pt idx="43">
                  <c:v>1.7355804877877828E-2</c:v>
                </c:pt>
                <c:pt idx="44">
                  <c:v>1.5723618608988819E-2</c:v>
                </c:pt>
                <c:pt idx="45">
                  <c:v>1.4159123005282596E-2</c:v>
                </c:pt>
                <c:pt idx="46">
                  <c:v>1.2673492719828872E-2</c:v>
                </c:pt>
                <c:pt idx="47">
                  <c:v>1.1275411386833701E-2</c:v>
                </c:pt>
                <c:pt idx="48">
                  <c:v>9.9711347231964259E-3</c:v>
                </c:pt>
                <c:pt idx="49">
                  <c:v>8.7646158048077169E-3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1-4355-A9B3-8F891BE4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87184"/>
        <c:axId val="642888168"/>
      </c:scatterChart>
      <c:valAx>
        <c:axId val="642887184"/>
        <c:scaling>
          <c:orientation val="minMax"/>
          <c:max val="90"/>
          <c:min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888168"/>
        <c:crosses val="autoZero"/>
        <c:crossBetween val="midCat"/>
      </c:valAx>
      <c:valAx>
        <c:axId val="6428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28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7</xdr:row>
      <xdr:rowOff>42862</xdr:rowOff>
    </xdr:from>
    <xdr:to>
      <xdr:col>15</xdr:col>
      <xdr:colOff>152400</xdr:colOff>
      <xdr:row>24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097477-7CC8-4629-81B3-618FF7AAD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347737</xdr:colOff>
      <xdr:row>39</xdr:row>
      <xdr:rowOff>77106</xdr:rowOff>
    </xdr:from>
    <xdr:to>
      <xdr:col>21</xdr:col>
      <xdr:colOff>317499</xdr:colOff>
      <xdr:row>61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A38EBE-3952-489A-B4B5-A50AFE045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275167</xdr:colOff>
      <xdr:row>91</xdr:row>
      <xdr:rowOff>84666</xdr:rowOff>
    </xdr:from>
    <xdr:to>
      <xdr:col>12</xdr:col>
      <xdr:colOff>230048</xdr:colOff>
      <xdr:row>92</xdr:row>
      <xdr:rowOff>179880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12F657D-ABBC-45AA-8836-2204AE53D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80667" y="17568333"/>
          <a:ext cx="5352381" cy="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16</xdr:col>
      <xdr:colOff>87928</xdr:colOff>
      <xdr:row>109</xdr:row>
      <xdr:rowOff>47405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041886C-7377-4808-A3D1-3A84F274F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0" y="19198167"/>
          <a:ext cx="7771428" cy="1761905"/>
        </a:xfrm>
        <a:prstGeom prst="rect">
          <a:avLst/>
        </a:prstGeom>
      </xdr:spPr>
    </xdr:pic>
    <xdr:clientData/>
  </xdr:twoCellAnchor>
  <xdr:twoCellAnchor>
    <xdr:from>
      <xdr:col>6</xdr:col>
      <xdr:colOff>359832</xdr:colOff>
      <xdr:row>111</xdr:row>
      <xdr:rowOff>99483</xdr:rowOff>
    </xdr:from>
    <xdr:to>
      <xdr:col>14</xdr:col>
      <xdr:colOff>433917</xdr:colOff>
      <xdr:row>132</xdr:row>
      <xdr:rowOff>42332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C63A22-6944-4E40-91B4-504747A2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0B39-51E5-4F5E-8BA1-E0453CD653D3}">
  <dimension ref="A1:BF149"/>
  <sheetViews>
    <sheetView tabSelected="1" zoomScale="90" zoomScaleNormal="90" workbookViewId="0">
      <selection activeCell="B1" sqref="B1"/>
    </sheetView>
  </sheetViews>
  <sheetFormatPr baseColWidth="10" defaultRowHeight="15" x14ac:dyDescent="0.25"/>
  <cols>
    <col min="1" max="1" width="19.140625" customWidth="1"/>
    <col min="2" max="2" width="34.140625" customWidth="1"/>
    <col min="4" max="5" width="11.85546875" bestFit="1" customWidth="1"/>
    <col min="7" max="8" width="11.85546875" bestFit="1" customWidth="1"/>
  </cols>
  <sheetData>
    <row r="1" spans="1:54" ht="27" customHeight="1" x14ac:dyDescent="0.25">
      <c r="A1" s="6" t="s">
        <v>21</v>
      </c>
      <c r="B1" s="3" t="s">
        <v>22</v>
      </c>
    </row>
    <row r="2" spans="1:54" x14ac:dyDescent="0.25">
      <c r="A2" s="4">
        <v>1</v>
      </c>
      <c r="B2" s="5">
        <v>71</v>
      </c>
      <c r="D2" s="13" t="s">
        <v>0</v>
      </c>
      <c r="E2" s="13"/>
      <c r="F2" s="13"/>
    </row>
    <row r="3" spans="1:54" x14ac:dyDescent="0.25">
      <c r="A3" s="1">
        <v>2</v>
      </c>
      <c r="B3" s="2">
        <v>73</v>
      </c>
    </row>
    <row r="4" spans="1:54" x14ac:dyDescent="0.25">
      <c r="A4" s="4">
        <v>3</v>
      </c>
      <c r="B4" s="5">
        <v>85</v>
      </c>
      <c r="D4" s="7" t="s">
        <v>2</v>
      </c>
      <c r="E4" s="7">
        <f>SUM(B2:B51)</f>
        <v>3586</v>
      </c>
    </row>
    <row r="5" spans="1:54" x14ac:dyDescent="0.25">
      <c r="A5" s="1">
        <v>4</v>
      </c>
      <c r="B5" s="2">
        <v>68</v>
      </c>
      <c r="D5" s="7" t="s">
        <v>1</v>
      </c>
      <c r="E5" s="7">
        <f>AVERAGE(B2:B51)</f>
        <v>71.72</v>
      </c>
      <c r="F5">
        <f>E5</f>
        <v>71.72</v>
      </c>
      <c r="G5">
        <f t="shared" ref="G5:BB5" si="0">F5</f>
        <v>71.72</v>
      </c>
      <c r="H5">
        <f t="shared" si="0"/>
        <v>71.72</v>
      </c>
      <c r="I5">
        <f t="shared" si="0"/>
        <v>71.72</v>
      </c>
      <c r="J5">
        <f t="shared" si="0"/>
        <v>71.72</v>
      </c>
      <c r="K5">
        <f t="shared" si="0"/>
        <v>71.72</v>
      </c>
      <c r="L5">
        <f t="shared" si="0"/>
        <v>71.72</v>
      </c>
      <c r="M5">
        <f t="shared" si="0"/>
        <v>71.72</v>
      </c>
      <c r="N5">
        <f t="shared" si="0"/>
        <v>71.72</v>
      </c>
      <c r="O5">
        <f t="shared" si="0"/>
        <v>71.72</v>
      </c>
      <c r="P5">
        <f t="shared" si="0"/>
        <v>71.72</v>
      </c>
      <c r="Q5">
        <f t="shared" si="0"/>
        <v>71.72</v>
      </c>
      <c r="R5">
        <f t="shared" si="0"/>
        <v>71.72</v>
      </c>
      <c r="S5">
        <f t="shared" si="0"/>
        <v>71.72</v>
      </c>
      <c r="T5">
        <f t="shared" si="0"/>
        <v>71.72</v>
      </c>
      <c r="U5">
        <f t="shared" si="0"/>
        <v>71.72</v>
      </c>
      <c r="V5">
        <f t="shared" si="0"/>
        <v>71.72</v>
      </c>
      <c r="W5">
        <f t="shared" si="0"/>
        <v>71.72</v>
      </c>
      <c r="X5">
        <f t="shared" si="0"/>
        <v>71.72</v>
      </c>
      <c r="Y5">
        <f t="shared" si="0"/>
        <v>71.72</v>
      </c>
      <c r="Z5">
        <f t="shared" si="0"/>
        <v>71.72</v>
      </c>
      <c r="AA5">
        <f t="shared" si="0"/>
        <v>71.72</v>
      </c>
      <c r="AB5">
        <f t="shared" si="0"/>
        <v>71.72</v>
      </c>
      <c r="AC5">
        <f t="shared" si="0"/>
        <v>71.72</v>
      </c>
      <c r="AD5">
        <f t="shared" si="0"/>
        <v>71.72</v>
      </c>
      <c r="AE5">
        <f t="shared" si="0"/>
        <v>71.72</v>
      </c>
      <c r="AF5">
        <f t="shared" si="0"/>
        <v>71.72</v>
      </c>
      <c r="AG5">
        <f t="shared" si="0"/>
        <v>71.72</v>
      </c>
      <c r="AH5">
        <f t="shared" si="0"/>
        <v>71.72</v>
      </c>
      <c r="AI5">
        <f t="shared" si="0"/>
        <v>71.72</v>
      </c>
      <c r="AJ5">
        <f t="shared" si="0"/>
        <v>71.72</v>
      </c>
      <c r="AK5">
        <f t="shared" si="0"/>
        <v>71.72</v>
      </c>
      <c r="AL5">
        <f t="shared" si="0"/>
        <v>71.72</v>
      </c>
      <c r="AM5">
        <f t="shared" si="0"/>
        <v>71.72</v>
      </c>
      <c r="AN5">
        <f t="shared" si="0"/>
        <v>71.72</v>
      </c>
      <c r="AO5">
        <f t="shared" si="0"/>
        <v>71.72</v>
      </c>
      <c r="AP5">
        <f t="shared" si="0"/>
        <v>71.72</v>
      </c>
      <c r="AQ5">
        <f t="shared" si="0"/>
        <v>71.72</v>
      </c>
      <c r="AR5">
        <f t="shared" si="0"/>
        <v>71.72</v>
      </c>
      <c r="AS5">
        <f t="shared" si="0"/>
        <v>71.72</v>
      </c>
      <c r="AT5">
        <f t="shared" si="0"/>
        <v>71.72</v>
      </c>
      <c r="AU5">
        <f t="shared" si="0"/>
        <v>71.72</v>
      </c>
      <c r="AV5">
        <f t="shared" si="0"/>
        <v>71.72</v>
      </c>
      <c r="AW5">
        <f t="shared" si="0"/>
        <v>71.72</v>
      </c>
      <c r="AX5">
        <f t="shared" si="0"/>
        <v>71.72</v>
      </c>
      <c r="AY5">
        <f t="shared" si="0"/>
        <v>71.72</v>
      </c>
      <c r="AZ5">
        <f t="shared" si="0"/>
        <v>71.72</v>
      </c>
      <c r="BA5">
        <f t="shared" si="0"/>
        <v>71.72</v>
      </c>
      <c r="BB5">
        <f t="shared" si="0"/>
        <v>71.72</v>
      </c>
    </row>
    <row r="6" spans="1:54" x14ac:dyDescent="0.25">
      <c r="A6" s="4">
        <v>5</v>
      </c>
      <c r="B6" s="5">
        <v>67</v>
      </c>
      <c r="D6" s="7" t="s">
        <v>3</v>
      </c>
      <c r="E6" s="7">
        <f>MIN(B2:B51)</f>
        <v>49</v>
      </c>
    </row>
    <row r="7" spans="1:54" x14ac:dyDescent="0.25">
      <c r="A7" s="1">
        <v>6</v>
      </c>
      <c r="B7" s="2">
        <v>76</v>
      </c>
      <c r="D7" s="7" t="s">
        <v>4</v>
      </c>
      <c r="E7" s="7">
        <f>MAX(B2:B51)</f>
        <v>90</v>
      </c>
    </row>
    <row r="8" spans="1:54" x14ac:dyDescent="0.25">
      <c r="A8" s="4">
        <v>7</v>
      </c>
      <c r="B8" s="5">
        <v>82</v>
      </c>
    </row>
    <row r="9" spans="1:54" x14ac:dyDescent="0.25">
      <c r="A9" s="1">
        <v>8</v>
      </c>
      <c r="B9" s="2">
        <v>77</v>
      </c>
    </row>
    <row r="10" spans="1:54" x14ac:dyDescent="0.25">
      <c r="A10" s="4">
        <v>9</v>
      </c>
      <c r="B10" s="5">
        <v>80</v>
      </c>
    </row>
    <row r="11" spans="1:54" x14ac:dyDescent="0.25">
      <c r="A11" s="1">
        <v>10</v>
      </c>
      <c r="B11" s="2">
        <v>69</v>
      </c>
    </row>
    <row r="12" spans="1:54" x14ac:dyDescent="0.25">
      <c r="A12" s="4">
        <v>11</v>
      </c>
      <c r="B12" s="5">
        <v>71</v>
      </c>
    </row>
    <row r="13" spans="1:54" x14ac:dyDescent="0.25">
      <c r="A13" s="1">
        <v>12</v>
      </c>
      <c r="B13" s="2">
        <v>78</v>
      </c>
    </row>
    <row r="14" spans="1:54" x14ac:dyDescent="0.25">
      <c r="A14" s="4">
        <v>13</v>
      </c>
      <c r="B14" s="5">
        <v>80</v>
      </c>
    </row>
    <row r="15" spans="1:54" x14ac:dyDescent="0.25">
      <c r="A15" s="1">
        <v>14</v>
      </c>
      <c r="B15" s="2">
        <v>78</v>
      </c>
    </row>
    <row r="16" spans="1:54" x14ac:dyDescent="0.25">
      <c r="A16" s="4">
        <v>15</v>
      </c>
      <c r="B16" s="5">
        <v>73</v>
      </c>
    </row>
    <row r="17" spans="1:58" x14ac:dyDescent="0.25">
      <c r="A17" s="1">
        <v>16</v>
      </c>
      <c r="B17" s="2">
        <v>80</v>
      </c>
    </row>
    <row r="18" spans="1:58" x14ac:dyDescent="0.25">
      <c r="A18" s="4">
        <v>17</v>
      </c>
      <c r="B18" s="5">
        <v>51</v>
      </c>
    </row>
    <row r="19" spans="1:58" x14ac:dyDescent="0.25">
      <c r="A19" s="1">
        <v>18</v>
      </c>
      <c r="B19" s="2">
        <v>60</v>
      </c>
    </row>
    <row r="20" spans="1:58" x14ac:dyDescent="0.25">
      <c r="A20" s="4">
        <v>19</v>
      </c>
      <c r="B20" s="5">
        <v>78</v>
      </c>
    </row>
    <row r="21" spans="1:58" x14ac:dyDescent="0.25">
      <c r="A21" s="1">
        <v>20</v>
      </c>
      <c r="B21" s="2">
        <v>77</v>
      </c>
    </row>
    <row r="22" spans="1:58" x14ac:dyDescent="0.25">
      <c r="A22" s="4">
        <v>21</v>
      </c>
      <c r="B22" s="5">
        <v>75</v>
      </c>
    </row>
    <row r="23" spans="1:58" x14ac:dyDescent="0.25">
      <c r="A23" s="1">
        <v>22</v>
      </c>
      <c r="B23" s="2">
        <v>67</v>
      </c>
    </row>
    <row r="24" spans="1:58" x14ac:dyDescent="0.25">
      <c r="A24" s="4">
        <v>23</v>
      </c>
      <c r="B24" s="5">
        <v>88</v>
      </c>
    </row>
    <row r="25" spans="1:58" x14ac:dyDescent="0.25">
      <c r="A25" s="1">
        <v>24</v>
      </c>
      <c r="B25" s="2">
        <v>85</v>
      </c>
    </row>
    <row r="26" spans="1:58" x14ac:dyDescent="0.25">
      <c r="A26" s="4">
        <v>25</v>
      </c>
      <c r="B26" s="5">
        <v>57</v>
      </c>
    </row>
    <row r="27" spans="1:58" x14ac:dyDescent="0.25">
      <c r="A27" s="1">
        <v>26</v>
      </c>
      <c r="B27" s="2">
        <v>49</v>
      </c>
      <c r="D27" s="14" t="s">
        <v>5</v>
      </c>
      <c r="E27" s="14"/>
      <c r="F27" s="14"/>
    </row>
    <row r="28" spans="1:58" x14ac:dyDescent="0.25">
      <c r="A28" s="4">
        <v>27</v>
      </c>
      <c r="B28" s="5">
        <v>75</v>
      </c>
      <c r="H28" s="7" t="s">
        <v>15</v>
      </c>
      <c r="I28" s="7"/>
    </row>
    <row r="29" spans="1:58" x14ac:dyDescent="0.25">
      <c r="A29" s="1">
        <v>28</v>
      </c>
      <c r="B29" s="2">
        <v>80</v>
      </c>
      <c r="D29" s="7" t="s">
        <v>6</v>
      </c>
      <c r="E29" s="7"/>
      <c r="F29" s="7">
        <f>_xlfn.VAR.P(B2:B51)</f>
        <v>115.88160000000001</v>
      </c>
      <c r="H29" s="7" t="s">
        <v>16</v>
      </c>
      <c r="I29" s="7">
        <f>$E$5+$F$31</f>
        <v>82.484831628966617</v>
      </c>
      <c r="J29">
        <f>I29</f>
        <v>82.484831628966617</v>
      </c>
      <c r="K29">
        <f t="shared" ref="K29:BF29" si="1">J29</f>
        <v>82.484831628966617</v>
      </c>
      <c r="L29">
        <f t="shared" si="1"/>
        <v>82.484831628966617</v>
      </c>
      <c r="M29">
        <f t="shared" si="1"/>
        <v>82.484831628966617</v>
      </c>
      <c r="N29">
        <f t="shared" si="1"/>
        <v>82.484831628966617</v>
      </c>
      <c r="O29">
        <f t="shared" si="1"/>
        <v>82.484831628966617</v>
      </c>
      <c r="P29">
        <f t="shared" si="1"/>
        <v>82.484831628966617</v>
      </c>
      <c r="Q29">
        <f t="shared" si="1"/>
        <v>82.484831628966617</v>
      </c>
      <c r="R29">
        <f t="shared" si="1"/>
        <v>82.484831628966617</v>
      </c>
      <c r="S29">
        <f t="shared" si="1"/>
        <v>82.484831628966617</v>
      </c>
      <c r="T29">
        <f t="shared" si="1"/>
        <v>82.484831628966617</v>
      </c>
      <c r="U29">
        <f t="shared" si="1"/>
        <v>82.484831628966617</v>
      </c>
      <c r="V29">
        <f t="shared" si="1"/>
        <v>82.484831628966617</v>
      </c>
      <c r="W29">
        <f t="shared" si="1"/>
        <v>82.484831628966617</v>
      </c>
      <c r="X29">
        <f t="shared" si="1"/>
        <v>82.484831628966617</v>
      </c>
      <c r="Y29">
        <f t="shared" si="1"/>
        <v>82.484831628966617</v>
      </c>
      <c r="Z29">
        <f t="shared" si="1"/>
        <v>82.484831628966617</v>
      </c>
      <c r="AA29">
        <f t="shared" si="1"/>
        <v>82.484831628966617</v>
      </c>
      <c r="AB29">
        <f t="shared" si="1"/>
        <v>82.484831628966617</v>
      </c>
      <c r="AC29">
        <f t="shared" si="1"/>
        <v>82.484831628966617</v>
      </c>
      <c r="AD29">
        <f t="shared" si="1"/>
        <v>82.484831628966617</v>
      </c>
      <c r="AE29">
        <f t="shared" si="1"/>
        <v>82.484831628966617</v>
      </c>
      <c r="AF29">
        <f t="shared" si="1"/>
        <v>82.484831628966617</v>
      </c>
      <c r="AG29">
        <f t="shared" si="1"/>
        <v>82.484831628966617</v>
      </c>
      <c r="AH29">
        <f t="shared" si="1"/>
        <v>82.484831628966617</v>
      </c>
      <c r="AI29">
        <f t="shared" si="1"/>
        <v>82.484831628966617</v>
      </c>
      <c r="AJ29">
        <f t="shared" si="1"/>
        <v>82.484831628966617</v>
      </c>
      <c r="AK29">
        <f t="shared" si="1"/>
        <v>82.484831628966617</v>
      </c>
      <c r="AL29">
        <f t="shared" si="1"/>
        <v>82.484831628966617</v>
      </c>
      <c r="AM29">
        <f t="shared" si="1"/>
        <v>82.484831628966617</v>
      </c>
      <c r="AN29">
        <f t="shared" si="1"/>
        <v>82.484831628966617</v>
      </c>
      <c r="AO29">
        <f t="shared" si="1"/>
        <v>82.484831628966617</v>
      </c>
      <c r="AP29">
        <f>AO29</f>
        <v>82.484831628966617</v>
      </c>
      <c r="AQ29">
        <f t="shared" si="1"/>
        <v>82.484831628966617</v>
      </c>
      <c r="AR29">
        <f t="shared" si="1"/>
        <v>82.484831628966617</v>
      </c>
      <c r="AS29">
        <f t="shared" si="1"/>
        <v>82.484831628966617</v>
      </c>
      <c r="AT29">
        <f t="shared" si="1"/>
        <v>82.484831628966617</v>
      </c>
      <c r="AU29">
        <f t="shared" si="1"/>
        <v>82.484831628966617</v>
      </c>
      <c r="AV29">
        <f t="shared" si="1"/>
        <v>82.484831628966617</v>
      </c>
      <c r="AW29">
        <f t="shared" si="1"/>
        <v>82.484831628966617</v>
      </c>
      <c r="AX29">
        <f t="shared" si="1"/>
        <v>82.484831628966617</v>
      </c>
      <c r="AY29">
        <f t="shared" si="1"/>
        <v>82.484831628966617</v>
      </c>
      <c r="AZ29">
        <f t="shared" si="1"/>
        <v>82.484831628966617</v>
      </c>
      <c r="BA29">
        <f t="shared" si="1"/>
        <v>82.484831628966617</v>
      </c>
      <c r="BB29">
        <f t="shared" si="1"/>
        <v>82.484831628966617</v>
      </c>
      <c r="BC29">
        <f t="shared" si="1"/>
        <v>82.484831628966617</v>
      </c>
      <c r="BD29">
        <f t="shared" si="1"/>
        <v>82.484831628966617</v>
      </c>
      <c r="BE29">
        <f t="shared" si="1"/>
        <v>82.484831628966617</v>
      </c>
      <c r="BF29">
        <f t="shared" si="1"/>
        <v>82.484831628966617</v>
      </c>
    </row>
    <row r="30" spans="1:58" x14ac:dyDescent="0.25">
      <c r="A30" s="4">
        <v>29</v>
      </c>
      <c r="B30" s="5">
        <v>76</v>
      </c>
      <c r="D30" s="7" t="s">
        <v>7</v>
      </c>
      <c r="E30" s="7"/>
      <c r="F30" s="7">
        <f>_xlfn.VAR.S(B2:B51)</f>
        <v>118.24653061224464</v>
      </c>
      <c r="H30" s="7" t="s">
        <v>17</v>
      </c>
      <c r="I30" s="7">
        <f>$E$5+($F$31*2)</f>
        <v>93.249663257933236</v>
      </c>
      <c r="J30">
        <f>I30</f>
        <v>93.249663257933236</v>
      </c>
      <c r="K30">
        <f t="shared" ref="K30:BF30" si="2">J30</f>
        <v>93.249663257933236</v>
      </c>
      <c r="L30">
        <f t="shared" si="2"/>
        <v>93.249663257933236</v>
      </c>
      <c r="M30">
        <f t="shared" si="2"/>
        <v>93.249663257933236</v>
      </c>
      <c r="N30">
        <f t="shared" si="2"/>
        <v>93.249663257933236</v>
      </c>
      <c r="O30">
        <f t="shared" si="2"/>
        <v>93.249663257933236</v>
      </c>
      <c r="P30">
        <f t="shared" si="2"/>
        <v>93.249663257933236</v>
      </c>
      <c r="Q30">
        <f t="shared" si="2"/>
        <v>93.249663257933236</v>
      </c>
      <c r="R30">
        <f t="shared" si="2"/>
        <v>93.249663257933236</v>
      </c>
      <c r="S30">
        <f t="shared" si="2"/>
        <v>93.249663257933236</v>
      </c>
      <c r="T30">
        <f t="shared" si="2"/>
        <v>93.249663257933236</v>
      </c>
      <c r="U30">
        <f t="shared" si="2"/>
        <v>93.249663257933236</v>
      </c>
      <c r="V30">
        <f t="shared" si="2"/>
        <v>93.249663257933236</v>
      </c>
      <c r="W30">
        <f t="shared" si="2"/>
        <v>93.249663257933236</v>
      </c>
      <c r="X30">
        <f t="shared" si="2"/>
        <v>93.249663257933236</v>
      </c>
      <c r="Y30">
        <f t="shared" si="2"/>
        <v>93.249663257933236</v>
      </c>
      <c r="Z30">
        <f t="shared" si="2"/>
        <v>93.249663257933236</v>
      </c>
      <c r="AA30">
        <f t="shared" si="2"/>
        <v>93.249663257933236</v>
      </c>
      <c r="AB30">
        <f t="shared" si="2"/>
        <v>93.249663257933236</v>
      </c>
      <c r="AC30">
        <f t="shared" si="2"/>
        <v>93.249663257933236</v>
      </c>
      <c r="AD30">
        <f t="shared" si="2"/>
        <v>93.249663257933236</v>
      </c>
      <c r="AE30">
        <f t="shared" si="2"/>
        <v>93.249663257933236</v>
      </c>
      <c r="AF30">
        <f t="shared" si="2"/>
        <v>93.249663257933236</v>
      </c>
      <c r="AG30">
        <f t="shared" si="2"/>
        <v>93.249663257933236</v>
      </c>
      <c r="AH30">
        <f t="shared" si="2"/>
        <v>93.249663257933236</v>
      </c>
      <c r="AI30">
        <f t="shared" si="2"/>
        <v>93.249663257933236</v>
      </c>
      <c r="AJ30">
        <f t="shared" si="2"/>
        <v>93.249663257933236</v>
      </c>
      <c r="AK30">
        <f t="shared" si="2"/>
        <v>93.249663257933236</v>
      </c>
      <c r="AL30">
        <f t="shared" si="2"/>
        <v>93.249663257933236</v>
      </c>
      <c r="AM30">
        <f t="shared" si="2"/>
        <v>93.249663257933236</v>
      </c>
      <c r="AN30">
        <f t="shared" si="2"/>
        <v>93.249663257933236</v>
      </c>
      <c r="AO30">
        <f t="shared" si="2"/>
        <v>93.249663257933236</v>
      </c>
      <c r="AP30">
        <f t="shared" si="2"/>
        <v>93.249663257933236</v>
      </c>
      <c r="AQ30">
        <f t="shared" si="2"/>
        <v>93.249663257933236</v>
      </c>
      <c r="AR30">
        <f t="shared" si="2"/>
        <v>93.249663257933236</v>
      </c>
      <c r="AS30">
        <f t="shared" si="2"/>
        <v>93.249663257933236</v>
      </c>
      <c r="AT30">
        <f t="shared" si="2"/>
        <v>93.249663257933236</v>
      </c>
      <c r="AU30">
        <f t="shared" si="2"/>
        <v>93.249663257933236</v>
      </c>
      <c r="AV30">
        <f t="shared" si="2"/>
        <v>93.249663257933236</v>
      </c>
      <c r="AW30">
        <f t="shared" si="2"/>
        <v>93.249663257933236</v>
      </c>
      <c r="AX30">
        <f t="shared" si="2"/>
        <v>93.249663257933236</v>
      </c>
      <c r="AY30">
        <f t="shared" si="2"/>
        <v>93.249663257933236</v>
      </c>
      <c r="AZ30">
        <f t="shared" si="2"/>
        <v>93.249663257933236</v>
      </c>
      <c r="BA30">
        <f t="shared" si="2"/>
        <v>93.249663257933236</v>
      </c>
      <c r="BB30">
        <f t="shared" si="2"/>
        <v>93.249663257933236</v>
      </c>
      <c r="BC30">
        <f t="shared" si="2"/>
        <v>93.249663257933236</v>
      </c>
      <c r="BD30">
        <f t="shared" si="2"/>
        <v>93.249663257933236</v>
      </c>
      <c r="BE30">
        <f t="shared" si="2"/>
        <v>93.249663257933236</v>
      </c>
      <c r="BF30">
        <f t="shared" si="2"/>
        <v>93.249663257933236</v>
      </c>
    </row>
    <row r="31" spans="1:58" x14ac:dyDescent="0.25">
      <c r="A31" s="1">
        <v>30</v>
      </c>
      <c r="B31" s="2">
        <v>88</v>
      </c>
      <c r="D31" s="7" t="s">
        <v>11</v>
      </c>
      <c r="E31" s="7"/>
      <c r="F31" s="7">
        <f>_xlfn.STDEV.P(B2:B51)</f>
        <v>10.764831628966615</v>
      </c>
      <c r="H31" s="7" t="s">
        <v>18</v>
      </c>
      <c r="I31" s="7">
        <f>$E$5+($F$31*3)</f>
        <v>104.01449488689984</v>
      </c>
      <c r="J31">
        <f>I31</f>
        <v>104.01449488689984</v>
      </c>
      <c r="K31">
        <f t="shared" ref="K31:BF31" si="3">J31</f>
        <v>104.01449488689984</v>
      </c>
      <c r="L31">
        <f t="shared" si="3"/>
        <v>104.01449488689984</v>
      </c>
      <c r="M31">
        <f t="shared" si="3"/>
        <v>104.01449488689984</v>
      </c>
      <c r="N31">
        <f t="shared" si="3"/>
        <v>104.01449488689984</v>
      </c>
      <c r="O31">
        <f t="shared" si="3"/>
        <v>104.01449488689984</v>
      </c>
      <c r="P31">
        <f t="shared" si="3"/>
        <v>104.01449488689984</v>
      </c>
      <c r="Q31">
        <f t="shared" si="3"/>
        <v>104.01449488689984</v>
      </c>
      <c r="R31">
        <f t="shared" si="3"/>
        <v>104.01449488689984</v>
      </c>
      <c r="S31">
        <f t="shared" si="3"/>
        <v>104.01449488689984</v>
      </c>
      <c r="T31">
        <f t="shared" si="3"/>
        <v>104.01449488689984</v>
      </c>
      <c r="U31">
        <f t="shared" si="3"/>
        <v>104.01449488689984</v>
      </c>
      <c r="V31">
        <f t="shared" si="3"/>
        <v>104.01449488689984</v>
      </c>
      <c r="W31">
        <f t="shared" si="3"/>
        <v>104.01449488689984</v>
      </c>
      <c r="X31">
        <f t="shared" si="3"/>
        <v>104.01449488689984</v>
      </c>
      <c r="Y31">
        <f t="shared" si="3"/>
        <v>104.01449488689984</v>
      </c>
      <c r="Z31">
        <f t="shared" si="3"/>
        <v>104.01449488689984</v>
      </c>
      <c r="AA31">
        <f t="shared" si="3"/>
        <v>104.01449488689984</v>
      </c>
      <c r="AB31">
        <f t="shared" si="3"/>
        <v>104.01449488689984</v>
      </c>
      <c r="AC31">
        <f t="shared" si="3"/>
        <v>104.01449488689984</v>
      </c>
      <c r="AD31">
        <f t="shared" si="3"/>
        <v>104.01449488689984</v>
      </c>
      <c r="AE31">
        <f t="shared" si="3"/>
        <v>104.01449488689984</v>
      </c>
      <c r="AF31">
        <f t="shared" si="3"/>
        <v>104.01449488689984</v>
      </c>
      <c r="AG31">
        <f t="shared" si="3"/>
        <v>104.01449488689984</v>
      </c>
      <c r="AH31">
        <f t="shared" si="3"/>
        <v>104.01449488689984</v>
      </c>
      <c r="AI31">
        <f t="shared" si="3"/>
        <v>104.01449488689984</v>
      </c>
      <c r="AJ31">
        <f t="shared" si="3"/>
        <v>104.01449488689984</v>
      </c>
      <c r="AK31">
        <f t="shared" si="3"/>
        <v>104.01449488689984</v>
      </c>
      <c r="AL31">
        <f t="shared" si="3"/>
        <v>104.01449488689984</v>
      </c>
      <c r="AM31">
        <f t="shared" si="3"/>
        <v>104.01449488689984</v>
      </c>
      <c r="AN31">
        <f t="shared" si="3"/>
        <v>104.01449488689984</v>
      </c>
      <c r="AO31">
        <f t="shared" si="3"/>
        <v>104.01449488689984</v>
      </c>
      <c r="AP31">
        <f t="shared" si="3"/>
        <v>104.01449488689984</v>
      </c>
      <c r="AQ31">
        <f t="shared" si="3"/>
        <v>104.01449488689984</v>
      </c>
      <c r="AR31">
        <f t="shared" si="3"/>
        <v>104.01449488689984</v>
      </c>
      <c r="AS31">
        <f t="shared" si="3"/>
        <v>104.01449488689984</v>
      </c>
      <c r="AT31">
        <f t="shared" si="3"/>
        <v>104.01449488689984</v>
      </c>
      <c r="AU31">
        <f t="shared" si="3"/>
        <v>104.01449488689984</v>
      </c>
      <c r="AV31">
        <f t="shared" si="3"/>
        <v>104.01449488689984</v>
      </c>
      <c r="AW31">
        <f t="shared" si="3"/>
        <v>104.01449488689984</v>
      </c>
      <c r="AX31">
        <f t="shared" si="3"/>
        <v>104.01449488689984</v>
      </c>
      <c r="AY31">
        <f t="shared" si="3"/>
        <v>104.01449488689984</v>
      </c>
      <c r="AZ31">
        <f t="shared" si="3"/>
        <v>104.01449488689984</v>
      </c>
      <c r="BA31">
        <f t="shared" si="3"/>
        <v>104.01449488689984</v>
      </c>
      <c r="BB31">
        <f t="shared" si="3"/>
        <v>104.01449488689984</v>
      </c>
      <c r="BC31">
        <f t="shared" si="3"/>
        <v>104.01449488689984</v>
      </c>
      <c r="BD31">
        <f t="shared" si="3"/>
        <v>104.01449488689984</v>
      </c>
      <c r="BE31">
        <f t="shared" si="3"/>
        <v>104.01449488689984</v>
      </c>
      <c r="BF31">
        <f t="shared" si="3"/>
        <v>104.01449488689984</v>
      </c>
    </row>
    <row r="32" spans="1:58" x14ac:dyDescent="0.25">
      <c r="A32" s="4">
        <v>31</v>
      </c>
      <c r="B32" s="5">
        <v>81</v>
      </c>
      <c r="D32" s="7" t="s">
        <v>12</v>
      </c>
      <c r="E32" s="7"/>
      <c r="F32" s="7">
        <f>_xlfn.STDEV.S(B2:B51)</f>
        <v>10.874122061676733</v>
      </c>
      <c r="H32" s="7" t="s">
        <v>19</v>
      </c>
      <c r="I32" s="7">
        <f>$E$5+($F$31*4)</f>
        <v>114.77932651586646</v>
      </c>
      <c r="J32">
        <f>I32</f>
        <v>114.77932651586646</v>
      </c>
      <c r="K32">
        <f t="shared" ref="K32:BF32" si="4">J32</f>
        <v>114.77932651586646</v>
      </c>
      <c r="L32">
        <f t="shared" si="4"/>
        <v>114.77932651586646</v>
      </c>
      <c r="M32">
        <f t="shared" si="4"/>
        <v>114.77932651586646</v>
      </c>
      <c r="N32">
        <f t="shared" si="4"/>
        <v>114.77932651586646</v>
      </c>
      <c r="O32">
        <f t="shared" si="4"/>
        <v>114.77932651586646</v>
      </c>
      <c r="P32">
        <f t="shared" si="4"/>
        <v>114.77932651586646</v>
      </c>
      <c r="Q32">
        <f t="shared" si="4"/>
        <v>114.77932651586646</v>
      </c>
      <c r="R32">
        <f t="shared" si="4"/>
        <v>114.77932651586646</v>
      </c>
      <c r="S32">
        <f t="shared" si="4"/>
        <v>114.77932651586646</v>
      </c>
      <c r="T32">
        <f t="shared" si="4"/>
        <v>114.77932651586646</v>
      </c>
      <c r="U32">
        <f t="shared" si="4"/>
        <v>114.77932651586646</v>
      </c>
      <c r="V32">
        <f t="shared" si="4"/>
        <v>114.77932651586646</v>
      </c>
      <c r="W32">
        <f t="shared" si="4"/>
        <v>114.77932651586646</v>
      </c>
      <c r="X32">
        <f t="shared" si="4"/>
        <v>114.77932651586646</v>
      </c>
      <c r="Y32">
        <f t="shared" si="4"/>
        <v>114.77932651586646</v>
      </c>
      <c r="Z32">
        <f t="shared" si="4"/>
        <v>114.77932651586646</v>
      </c>
      <c r="AA32">
        <f t="shared" si="4"/>
        <v>114.77932651586646</v>
      </c>
      <c r="AB32">
        <f t="shared" si="4"/>
        <v>114.77932651586646</v>
      </c>
      <c r="AC32">
        <f t="shared" si="4"/>
        <v>114.77932651586646</v>
      </c>
      <c r="AD32">
        <f t="shared" si="4"/>
        <v>114.77932651586646</v>
      </c>
      <c r="AE32">
        <f t="shared" si="4"/>
        <v>114.77932651586646</v>
      </c>
      <c r="AF32">
        <f t="shared" si="4"/>
        <v>114.77932651586646</v>
      </c>
      <c r="AG32">
        <f t="shared" si="4"/>
        <v>114.77932651586646</v>
      </c>
      <c r="AH32">
        <f t="shared" si="4"/>
        <v>114.77932651586646</v>
      </c>
      <c r="AI32">
        <f t="shared" si="4"/>
        <v>114.77932651586646</v>
      </c>
      <c r="AJ32">
        <f t="shared" si="4"/>
        <v>114.77932651586646</v>
      </c>
      <c r="AK32">
        <f t="shared" si="4"/>
        <v>114.77932651586646</v>
      </c>
      <c r="AL32">
        <f t="shared" si="4"/>
        <v>114.77932651586646</v>
      </c>
      <c r="AM32">
        <f t="shared" si="4"/>
        <v>114.77932651586646</v>
      </c>
      <c r="AN32">
        <f t="shared" si="4"/>
        <v>114.77932651586646</v>
      </c>
      <c r="AO32">
        <f t="shared" si="4"/>
        <v>114.77932651586646</v>
      </c>
      <c r="AP32">
        <f t="shared" si="4"/>
        <v>114.77932651586646</v>
      </c>
      <c r="AQ32">
        <f t="shared" si="4"/>
        <v>114.77932651586646</v>
      </c>
      <c r="AR32">
        <f t="shared" si="4"/>
        <v>114.77932651586646</v>
      </c>
      <c r="AS32">
        <f t="shared" si="4"/>
        <v>114.77932651586646</v>
      </c>
      <c r="AT32">
        <f t="shared" si="4"/>
        <v>114.77932651586646</v>
      </c>
      <c r="AU32">
        <f t="shared" si="4"/>
        <v>114.77932651586646</v>
      </c>
      <c r="AV32">
        <f t="shared" si="4"/>
        <v>114.77932651586646</v>
      </c>
      <c r="AW32">
        <f t="shared" si="4"/>
        <v>114.77932651586646</v>
      </c>
      <c r="AX32">
        <f t="shared" si="4"/>
        <v>114.77932651586646</v>
      </c>
      <c r="AY32">
        <f t="shared" si="4"/>
        <v>114.77932651586646</v>
      </c>
      <c r="AZ32">
        <f t="shared" si="4"/>
        <v>114.77932651586646</v>
      </c>
      <c r="BA32">
        <f t="shared" si="4"/>
        <v>114.77932651586646</v>
      </c>
      <c r="BB32">
        <f t="shared" si="4"/>
        <v>114.77932651586646</v>
      </c>
      <c r="BC32">
        <f t="shared" si="4"/>
        <v>114.77932651586646</v>
      </c>
      <c r="BD32">
        <f t="shared" si="4"/>
        <v>114.77932651586646</v>
      </c>
      <c r="BE32">
        <f t="shared" si="4"/>
        <v>114.77932651586646</v>
      </c>
      <c r="BF32">
        <f t="shared" si="4"/>
        <v>114.77932651586646</v>
      </c>
    </row>
    <row r="33" spans="1:58" x14ac:dyDescent="0.25">
      <c r="A33" s="1">
        <v>32</v>
      </c>
      <c r="B33" s="2">
        <v>78</v>
      </c>
    </row>
    <row r="34" spans="1:58" x14ac:dyDescent="0.25">
      <c r="A34" s="4">
        <v>33</v>
      </c>
      <c r="B34" s="5">
        <v>87</v>
      </c>
      <c r="H34" s="7" t="s">
        <v>20</v>
      </c>
      <c r="I34" s="7"/>
    </row>
    <row r="35" spans="1:58" x14ac:dyDescent="0.25">
      <c r="A35" s="1">
        <v>34</v>
      </c>
      <c r="B35" s="2">
        <v>51</v>
      </c>
      <c r="H35" s="7" t="s">
        <v>16</v>
      </c>
      <c r="I35" s="7">
        <f>$E$5-$F$31</f>
        <v>60.95516837103338</v>
      </c>
      <c r="J35">
        <f>I35</f>
        <v>60.95516837103338</v>
      </c>
      <c r="K35">
        <f t="shared" ref="K35:BF35" si="5">J35</f>
        <v>60.95516837103338</v>
      </c>
      <c r="L35">
        <f t="shared" si="5"/>
        <v>60.95516837103338</v>
      </c>
      <c r="M35">
        <f t="shared" si="5"/>
        <v>60.95516837103338</v>
      </c>
      <c r="N35">
        <f t="shared" si="5"/>
        <v>60.95516837103338</v>
      </c>
      <c r="O35">
        <f t="shared" si="5"/>
        <v>60.95516837103338</v>
      </c>
      <c r="P35">
        <f t="shared" si="5"/>
        <v>60.95516837103338</v>
      </c>
      <c r="Q35">
        <f t="shared" si="5"/>
        <v>60.95516837103338</v>
      </c>
      <c r="R35">
        <f t="shared" si="5"/>
        <v>60.95516837103338</v>
      </c>
      <c r="S35">
        <f t="shared" si="5"/>
        <v>60.95516837103338</v>
      </c>
      <c r="T35">
        <f t="shared" si="5"/>
        <v>60.95516837103338</v>
      </c>
      <c r="U35">
        <f t="shared" si="5"/>
        <v>60.95516837103338</v>
      </c>
      <c r="V35">
        <f t="shared" si="5"/>
        <v>60.95516837103338</v>
      </c>
      <c r="W35">
        <f t="shared" si="5"/>
        <v>60.95516837103338</v>
      </c>
      <c r="X35">
        <f t="shared" si="5"/>
        <v>60.95516837103338</v>
      </c>
      <c r="Y35">
        <f t="shared" si="5"/>
        <v>60.95516837103338</v>
      </c>
      <c r="Z35">
        <f t="shared" si="5"/>
        <v>60.95516837103338</v>
      </c>
      <c r="AA35">
        <f t="shared" si="5"/>
        <v>60.95516837103338</v>
      </c>
      <c r="AB35">
        <f t="shared" si="5"/>
        <v>60.95516837103338</v>
      </c>
      <c r="AC35">
        <f t="shared" si="5"/>
        <v>60.95516837103338</v>
      </c>
      <c r="AD35">
        <f t="shared" si="5"/>
        <v>60.95516837103338</v>
      </c>
      <c r="AE35">
        <f t="shared" si="5"/>
        <v>60.95516837103338</v>
      </c>
      <c r="AF35">
        <f t="shared" si="5"/>
        <v>60.95516837103338</v>
      </c>
      <c r="AG35">
        <f t="shared" si="5"/>
        <v>60.95516837103338</v>
      </c>
      <c r="AH35">
        <f t="shared" si="5"/>
        <v>60.95516837103338</v>
      </c>
      <c r="AI35">
        <f t="shared" si="5"/>
        <v>60.95516837103338</v>
      </c>
      <c r="AJ35">
        <f t="shared" si="5"/>
        <v>60.95516837103338</v>
      </c>
      <c r="AK35">
        <f t="shared" si="5"/>
        <v>60.95516837103338</v>
      </c>
      <c r="AL35">
        <f t="shared" si="5"/>
        <v>60.95516837103338</v>
      </c>
      <c r="AM35">
        <f t="shared" si="5"/>
        <v>60.95516837103338</v>
      </c>
      <c r="AN35">
        <f t="shared" si="5"/>
        <v>60.95516837103338</v>
      </c>
      <c r="AO35">
        <f t="shared" si="5"/>
        <v>60.95516837103338</v>
      </c>
      <c r="AP35">
        <f t="shared" si="5"/>
        <v>60.95516837103338</v>
      </c>
      <c r="AQ35">
        <f t="shared" si="5"/>
        <v>60.95516837103338</v>
      </c>
      <c r="AR35">
        <f t="shared" si="5"/>
        <v>60.95516837103338</v>
      </c>
      <c r="AS35">
        <f t="shared" si="5"/>
        <v>60.95516837103338</v>
      </c>
      <c r="AT35">
        <f t="shared" si="5"/>
        <v>60.95516837103338</v>
      </c>
      <c r="AU35">
        <f t="shared" si="5"/>
        <v>60.95516837103338</v>
      </c>
      <c r="AV35">
        <f t="shared" si="5"/>
        <v>60.95516837103338</v>
      </c>
      <c r="AW35">
        <f t="shared" si="5"/>
        <v>60.95516837103338</v>
      </c>
      <c r="AX35">
        <f t="shared" si="5"/>
        <v>60.95516837103338</v>
      </c>
      <c r="AY35">
        <f t="shared" si="5"/>
        <v>60.95516837103338</v>
      </c>
      <c r="AZ35">
        <f t="shared" si="5"/>
        <v>60.95516837103338</v>
      </c>
      <c r="BA35">
        <f t="shared" si="5"/>
        <v>60.95516837103338</v>
      </c>
      <c r="BB35">
        <f t="shared" si="5"/>
        <v>60.95516837103338</v>
      </c>
      <c r="BC35">
        <f t="shared" si="5"/>
        <v>60.95516837103338</v>
      </c>
      <c r="BD35">
        <f t="shared" si="5"/>
        <v>60.95516837103338</v>
      </c>
      <c r="BE35">
        <f t="shared" si="5"/>
        <v>60.95516837103338</v>
      </c>
      <c r="BF35">
        <f t="shared" si="5"/>
        <v>60.95516837103338</v>
      </c>
    </row>
    <row r="36" spans="1:58" x14ac:dyDescent="0.25">
      <c r="A36" s="4">
        <v>35</v>
      </c>
      <c r="B36" s="5">
        <v>82</v>
      </c>
      <c r="H36" s="7" t="s">
        <v>17</v>
      </c>
      <c r="I36" s="7">
        <f>$E$5-($F$31*2)</f>
        <v>50.190336742066769</v>
      </c>
      <c r="J36">
        <f>I36</f>
        <v>50.190336742066769</v>
      </c>
      <c r="K36">
        <f t="shared" ref="K36:BF36" si="6">J36</f>
        <v>50.190336742066769</v>
      </c>
      <c r="L36">
        <f t="shared" si="6"/>
        <v>50.190336742066769</v>
      </c>
      <c r="M36">
        <f t="shared" si="6"/>
        <v>50.190336742066769</v>
      </c>
      <c r="N36">
        <f t="shared" si="6"/>
        <v>50.190336742066769</v>
      </c>
      <c r="O36">
        <f t="shared" si="6"/>
        <v>50.190336742066769</v>
      </c>
      <c r="P36">
        <f t="shared" si="6"/>
        <v>50.190336742066769</v>
      </c>
      <c r="Q36">
        <f t="shared" si="6"/>
        <v>50.190336742066769</v>
      </c>
      <c r="R36">
        <f t="shared" si="6"/>
        <v>50.190336742066769</v>
      </c>
      <c r="S36">
        <f t="shared" si="6"/>
        <v>50.190336742066769</v>
      </c>
      <c r="T36">
        <f t="shared" si="6"/>
        <v>50.190336742066769</v>
      </c>
      <c r="U36">
        <f t="shared" si="6"/>
        <v>50.190336742066769</v>
      </c>
      <c r="V36">
        <f t="shared" si="6"/>
        <v>50.190336742066769</v>
      </c>
      <c r="W36">
        <f t="shared" si="6"/>
        <v>50.190336742066769</v>
      </c>
      <c r="X36">
        <f t="shared" si="6"/>
        <v>50.190336742066769</v>
      </c>
      <c r="Y36">
        <f t="shared" si="6"/>
        <v>50.190336742066769</v>
      </c>
      <c r="Z36">
        <f t="shared" si="6"/>
        <v>50.190336742066769</v>
      </c>
      <c r="AA36">
        <f t="shared" si="6"/>
        <v>50.190336742066769</v>
      </c>
      <c r="AB36">
        <f t="shared" si="6"/>
        <v>50.190336742066769</v>
      </c>
      <c r="AC36">
        <f t="shared" si="6"/>
        <v>50.190336742066769</v>
      </c>
      <c r="AD36">
        <f t="shared" si="6"/>
        <v>50.190336742066769</v>
      </c>
      <c r="AE36">
        <f t="shared" si="6"/>
        <v>50.190336742066769</v>
      </c>
      <c r="AF36">
        <f t="shared" si="6"/>
        <v>50.190336742066769</v>
      </c>
      <c r="AG36">
        <f t="shared" si="6"/>
        <v>50.190336742066769</v>
      </c>
      <c r="AH36">
        <f t="shared" si="6"/>
        <v>50.190336742066769</v>
      </c>
      <c r="AI36">
        <f t="shared" si="6"/>
        <v>50.190336742066769</v>
      </c>
      <c r="AJ36">
        <f t="shared" si="6"/>
        <v>50.190336742066769</v>
      </c>
      <c r="AK36">
        <f t="shared" si="6"/>
        <v>50.190336742066769</v>
      </c>
      <c r="AL36">
        <f t="shared" si="6"/>
        <v>50.190336742066769</v>
      </c>
      <c r="AM36">
        <f t="shared" si="6"/>
        <v>50.190336742066769</v>
      </c>
      <c r="AN36">
        <f t="shared" si="6"/>
        <v>50.190336742066769</v>
      </c>
      <c r="AO36">
        <f t="shared" si="6"/>
        <v>50.190336742066769</v>
      </c>
      <c r="AP36">
        <f t="shared" si="6"/>
        <v>50.190336742066769</v>
      </c>
      <c r="AQ36">
        <f t="shared" si="6"/>
        <v>50.190336742066769</v>
      </c>
      <c r="AR36">
        <f t="shared" si="6"/>
        <v>50.190336742066769</v>
      </c>
      <c r="AS36">
        <f t="shared" si="6"/>
        <v>50.190336742066769</v>
      </c>
      <c r="AT36">
        <f t="shared" si="6"/>
        <v>50.190336742066769</v>
      </c>
      <c r="AU36">
        <f t="shared" si="6"/>
        <v>50.190336742066769</v>
      </c>
      <c r="AV36">
        <f t="shared" si="6"/>
        <v>50.190336742066769</v>
      </c>
      <c r="AW36">
        <f t="shared" si="6"/>
        <v>50.190336742066769</v>
      </c>
      <c r="AX36">
        <f t="shared" si="6"/>
        <v>50.190336742066769</v>
      </c>
      <c r="AY36">
        <f t="shared" si="6"/>
        <v>50.190336742066769</v>
      </c>
      <c r="AZ36">
        <f t="shared" si="6"/>
        <v>50.190336742066769</v>
      </c>
      <c r="BA36">
        <f t="shared" si="6"/>
        <v>50.190336742066769</v>
      </c>
      <c r="BB36">
        <f t="shared" si="6"/>
        <v>50.190336742066769</v>
      </c>
      <c r="BC36">
        <f t="shared" si="6"/>
        <v>50.190336742066769</v>
      </c>
      <c r="BD36">
        <f t="shared" si="6"/>
        <v>50.190336742066769</v>
      </c>
      <c r="BE36">
        <f t="shared" si="6"/>
        <v>50.190336742066769</v>
      </c>
      <c r="BF36">
        <f t="shared" si="6"/>
        <v>50.190336742066769</v>
      </c>
    </row>
    <row r="37" spans="1:58" x14ac:dyDescent="0.25">
      <c r="A37" s="1">
        <v>36</v>
      </c>
      <c r="B37" s="2">
        <v>60</v>
      </c>
      <c r="H37" s="7" t="s">
        <v>18</v>
      </c>
      <c r="I37" s="7">
        <f>$E$5-($F$31*3)</f>
        <v>39.425505113100158</v>
      </c>
      <c r="J37">
        <f>I37</f>
        <v>39.425505113100158</v>
      </c>
      <c r="K37">
        <f t="shared" ref="K37:BF37" si="7">J37</f>
        <v>39.425505113100158</v>
      </c>
      <c r="L37">
        <f t="shared" si="7"/>
        <v>39.425505113100158</v>
      </c>
      <c r="M37">
        <f t="shared" si="7"/>
        <v>39.425505113100158</v>
      </c>
      <c r="N37">
        <f t="shared" si="7"/>
        <v>39.425505113100158</v>
      </c>
      <c r="O37">
        <f t="shared" si="7"/>
        <v>39.425505113100158</v>
      </c>
      <c r="P37">
        <f t="shared" si="7"/>
        <v>39.425505113100158</v>
      </c>
      <c r="Q37">
        <f t="shared" si="7"/>
        <v>39.425505113100158</v>
      </c>
      <c r="R37">
        <f t="shared" si="7"/>
        <v>39.425505113100158</v>
      </c>
      <c r="S37">
        <f t="shared" si="7"/>
        <v>39.425505113100158</v>
      </c>
      <c r="T37">
        <f t="shared" si="7"/>
        <v>39.425505113100158</v>
      </c>
      <c r="U37">
        <f t="shared" si="7"/>
        <v>39.425505113100158</v>
      </c>
      <c r="V37">
        <f t="shared" si="7"/>
        <v>39.425505113100158</v>
      </c>
      <c r="W37">
        <f t="shared" si="7"/>
        <v>39.425505113100158</v>
      </c>
      <c r="X37">
        <f t="shared" si="7"/>
        <v>39.425505113100158</v>
      </c>
      <c r="Y37">
        <f t="shared" si="7"/>
        <v>39.425505113100158</v>
      </c>
      <c r="Z37">
        <f t="shared" si="7"/>
        <v>39.425505113100158</v>
      </c>
      <c r="AA37">
        <f t="shared" si="7"/>
        <v>39.425505113100158</v>
      </c>
      <c r="AB37">
        <f t="shared" si="7"/>
        <v>39.425505113100158</v>
      </c>
      <c r="AC37">
        <f t="shared" si="7"/>
        <v>39.425505113100158</v>
      </c>
      <c r="AD37">
        <f t="shared" si="7"/>
        <v>39.425505113100158</v>
      </c>
      <c r="AE37">
        <f t="shared" si="7"/>
        <v>39.425505113100158</v>
      </c>
      <c r="AF37">
        <f t="shared" si="7"/>
        <v>39.425505113100158</v>
      </c>
      <c r="AG37">
        <f t="shared" si="7"/>
        <v>39.425505113100158</v>
      </c>
      <c r="AH37">
        <f t="shared" si="7"/>
        <v>39.425505113100158</v>
      </c>
      <c r="AI37">
        <f t="shared" si="7"/>
        <v>39.425505113100158</v>
      </c>
      <c r="AJ37">
        <f t="shared" si="7"/>
        <v>39.425505113100158</v>
      </c>
      <c r="AK37">
        <f t="shared" si="7"/>
        <v>39.425505113100158</v>
      </c>
      <c r="AL37">
        <f t="shared" si="7"/>
        <v>39.425505113100158</v>
      </c>
      <c r="AM37">
        <f t="shared" si="7"/>
        <v>39.425505113100158</v>
      </c>
      <c r="AN37">
        <f t="shared" si="7"/>
        <v>39.425505113100158</v>
      </c>
      <c r="AO37">
        <f t="shared" si="7"/>
        <v>39.425505113100158</v>
      </c>
      <c r="AP37">
        <f t="shared" si="7"/>
        <v>39.425505113100158</v>
      </c>
      <c r="AQ37">
        <f t="shared" si="7"/>
        <v>39.425505113100158</v>
      </c>
      <c r="AR37">
        <f t="shared" si="7"/>
        <v>39.425505113100158</v>
      </c>
      <c r="AS37">
        <f t="shared" si="7"/>
        <v>39.425505113100158</v>
      </c>
      <c r="AT37">
        <f t="shared" si="7"/>
        <v>39.425505113100158</v>
      </c>
      <c r="AU37">
        <f t="shared" si="7"/>
        <v>39.425505113100158</v>
      </c>
      <c r="AV37">
        <f t="shared" si="7"/>
        <v>39.425505113100158</v>
      </c>
      <c r="AW37">
        <f t="shared" si="7"/>
        <v>39.425505113100158</v>
      </c>
      <c r="AX37">
        <f t="shared" si="7"/>
        <v>39.425505113100158</v>
      </c>
      <c r="AY37">
        <f t="shared" si="7"/>
        <v>39.425505113100158</v>
      </c>
      <c r="AZ37">
        <f t="shared" si="7"/>
        <v>39.425505113100158</v>
      </c>
      <c r="BA37">
        <f t="shared" si="7"/>
        <v>39.425505113100158</v>
      </c>
      <c r="BB37">
        <f t="shared" si="7"/>
        <v>39.425505113100158</v>
      </c>
      <c r="BC37">
        <f t="shared" si="7"/>
        <v>39.425505113100158</v>
      </c>
      <c r="BD37">
        <f t="shared" si="7"/>
        <v>39.425505113100158</v>
      </c>
      <c r="BE37">
        <f t="shared" si="7"/>
        <v>39.425505113100158</v>
      </c>
      <c r="BF37">
        <f t="shared" si="7"/>
        <v>39.425505113100158</v>
      </c>
    </row>
    <row r="38" spans="1:58" x14ac:dyDescent="0.25">
      <c r="A38" s="4">
        <v>37</v>
      </c>
      <c r="B38" s="5">
        <v>63</v>
      </c>
      <c r="D38" t="s">
        <v>8</v>
      </c>
      <c r="H38" s="7" t="s">
        <v>19</v>
      </c>
      <c r="I38" s="7">
        <f>$E$5-($F$31*4)</f>
        <v>28.66067348413354</v>
      </c>
      <c r="J38">
        <f>I38</f>
        <v>28.66067348413354</v>
      </c>
      <c r="K38">
        <f t="shared" ref="K38:BF38" si="8">J38</f>
        <v>28.66067348413354</v>
      </c>
      <c r="L38">
        <f t="shared" si="8"/>
        <v>28.66067348413354</v>
      </c>
      <c r="M38">
        <f t="shared" si="8"/>
        <v>28.66067348413354</v>
      </c>
      <c r="N38">
        <f t="shared" si="8"/>
        <v>28.66067348413354</v>
      </c>
      <c r="O38">
        <f t="shared" si="8"/>
        <v>28.66067348413354</v>
      </c>
      <c r="P38">
        <f t="shared" si="8"/>
        <v>28.66067348413354</v>
      </c>
      <c r="Q38">
        <f t="shared" si="8"/>
        <v>28.66067348413354</v>
      </c>
      <c r="R38">
        <f t="shared" si="8"/>
        <v>28.66067348413354</v>
      </c>
      <c r="S38">
        <f t="shared" si="8"/>
        <v>28.66067348413354</v>
      </c>
      <c r="T38">
        <f t="shared" si="8"/>
        <v>28.66067348413354</v>
      </c>
      <c r="U38">
        <f t="shared" si="8"/>
        <v>28.66067348413354</v>
      </c>
      <c r="V38">
        <f t="shared" si="8"/>
        <v>28.66067348413354</v>
      </c>
      <c r="W38">
        <f t="shared" si="8"/>
        <v>28.66067348413354</v>
      </c>
      <c r="X38">
        <f t="shared" si="8"/>
        <v>28.66067348413354</v>
      </c>
      <c r="Y38">
        <f t="shared" si="8"/>
        <v>28.66067348413354</v>
      </c>
      <c r="Z38">
        <f t="shared" si="8"/>
        <v>28.66067348413354</v>
      </c>
      <c r="AA38">
        <f t="shared" si="8"/>
        <v>28.66067348413354</v>
      </c>
      <c r="AB38">
        <f t="shared" si="8"/>
        <v>28.66067348413354</v>
      </c>
      <c r="AC38">
        <f t="shared" si="8"/>
        <v>28.66067348413354</v>
      </c>
      <c r="AD38">
        <f t="shared" si="8"/>
        <v>28.66067348413354</v>
      </c>
      <c r="AE38">
        <f t="shared" si="8"/>
        <v>28.66067348413354</v>
      </c>
      <c r="AF38">
        <f t="shared" si="8"/>
        <v>28.66067348413354</v>
      </c>
      <c r="AG38">
        <f t="shared" si="8"/>
        <v>28.66067348413354</v>
      </c>
      <c r="AH38">
        <f t="shared" si="8"/>
        <v>28.66067348413354</v>
      </c>
      <c r="AI38">
        <f t="shared" si="8"/>
        <v>28.66067348413354</v>
      </c>
      <c r="AJ38">
        <f t="shared" si="8"/>
        <v>28.66067348413354</v>
      </c>
      <c r="AK38">
        <f t="shared" si="8"/>
        <v>28.66067348413354</v>
      </c>
      <c r="AL38">
        <f t="shared" si="8"/>
        <v>28.66067348413354</v>
      </c>
      <c r="AM38">
        <f t="shared" si="8"/>
        <v>28.66067348413354</v>
      </c>
      <c r="AN38">
        <f t="shared" si="8"/>
        <v>28.66067348413354</v>
      </c>
      <c r="AO38">
        <f t="shared" si="8"/>
        <v>28.66067348413354</v>
      </c>
      <c r="AP38">
        <f t="shared" si="8"/>
        <v>28.66067348413354</v>
      </c>
      <c r="AQ38">
        <f t="shared" si="8"/>
        <v>28.66067348413354</v>
      </c>
      <c r="AR38">
        <f t="shared" si="8"/>
        <v>28.66067348413354</v>
      </c>
      <c r="AS38">
        <f t="shared" si="8"/>
        <v>28.66067348413354</v>
      </c>
      <c r="AT38">
        <f t="shared" si="8"/>
        <v>28.66067348413354</v>
      </c>
      <c r="AU38">
        <f t="shared" si="8"/>
        <v>28.66067348413354</v>
      </c>
      <c r="AV38">
        <f t="shared" si="8"/>
        <v>28.66067348413354</v>
      </c>
      <c r="AW38">
        <f t="shared" si="8"/>
        <v>28.66067348413354</v>
      </c>
      <c r="AX38">
        <f t="shared" si="8"/>
        <v>28.66067348413354</v>
      </c>
      <c r="AY38">
        <f t="shared" si="8"/>
        <v>28.66067348413354</v>
      </c>
      <c r="AZ38">
        <f t="shared" si="8"/>
        <v>28.66067348413354</v>
      </c>
      <c r="BA38">
        <f t="shared" si="8"/>
        <v>28.66067348413354</v>
      </c>
      <c r="BB38">
        <f t="shared" si="8"/>
        <v>28.66067348413354</v>
      </c>
      <c r="BC38">
        <f t="shared" si="8"/>
        <v>28.66067348413354</v>
      </c>
      <c r="BD38">
        <f t="shared" si="8"/>
        <v>28.66067348413354</v>
      </c>
      <c r="BE38">
        <f t="shared" si="8"/>
        <v>28.66067348413354</v>
      </c>
      <c r="BF38">
        <f t="shared" si="8"/>
        <v>28.66067348413354</v>
      </c>
    </row>
    <row r="39" spans="1:58" x14ac:dyDescent="0.25">
      <c r="A39" s="1">
        <v>38</v>
      </c>
      <c r="B39" s="2">
        <v>77</v>
      </c>
      <c r="D39">
        <f t="shared" ref="D39:D70" si="9">(B2-$E$5)^2</f>
        <v>0.51839999999999842</v>
      </c>
    </row>
    <row r="40" spans="1:58" x14ac:dyDescent="0.25">
      <c r="A40" s="4">
        <v>39</v>
      </c>
      <c r="B40" s="5">
        <v>56</v>
      </c>
      <c r="D40">
        <f t="shared" si="9"/>
        <v>1.638400000000003</v>
      </c>
      <c r="E40" t="s">
        <v>10</v>
      </c>
      <c r="G40">
        <f>SUM(D39:D88)/COUNT(D39:D88)</f>
        <v>115.88159999999999</v>
      </c>
    </row>
    <row r="41" spans="1:58" x14ac:dyDescent="0.25">
      <c r="A41" s="1">
        <v>40</v>
      </c>
      <c r="B41" s="2">
        <v>50</v>
      </c>
      <c r="D41">
        <f t="shared" si="9"/>
        <v>176.35840000000002</v>
      </c>
      <c r="E41" t="s">
        <v>9</v>
      </c>
      <c r="G41">
        <f>SUM(D39:D88)/(COUNT(D39:D88)-1)</f>
        <v>118.2465306122449</v>
      </c>
    </row>
    <row r="42" spans="1:58" x14ac:dyDescent="0.25">
      <c r="A42" s="4">
        <v>41</v>
      </c>
      <c r="B42" s="5">
        <v>62</v>
      </c>
      <c r="D42">
        <f t="shared" si="9"/>
        <v>13.838399999999991</v>
      </c>
      <c r="E42" t="s">
        <v>13</v>
      </c>
      <c r="G42">
        <f>SQRT(G40)</f>
        <v>10.764831628966613</v>
      </c>
    </row>
    <row r="43" spans="1:58" x14ac:dyDescent="0.25">
      <c r="A43" s="1">
        <v>42</v>
      </c>
      <c r="B43" s="2">
        <v>73</v>
      </c>
      <c r="D43">
        <f t="shared" si="9"/>
        <v>22.278399999999991</v>
      </c>
      <c r="E43" t="s">
        <v>14</v>
      </c>
      <c r="G43">
        <f>SQRT(G41)</f>
        <v>10.874122061676745</v>
      </c>
    </row>
    <row r="44" spans="1:58" x14ac:dyDescent="0.25">
      <c r="A44" s="4">
        <v>43</v>
      </c>
      <c r="B44" s="5">
        <v>72</v>
      </c>
      <c r="D44">
        <f t="shared" si="9"/>
        <v>18.318400000000011</v>
      </c>
    </row>
    <row r="45" spans="1:58" x14ac:dyDescent="0.25">
      <c r="A45" s="1">
        <v>44</v>
      </c>
      <c r="B45" s="2">
        <v>70</v>
      </c>
      <c r="D45">
        <f t="shared" si="9"/>
        <v>105.67840000000002</v>
      </c>
    </row>
    <row r="46" spans="1:58" x14ac:dyDescent="0.25">
      <c r="A46" s="4">
        <v>45</v>
      </c>
      <c r="B46" s="5">
        <v>59</v>
      </c>
      <c r="D46">
        <f t="shared" si="9"/>
        <v>27.878400000000013</v>
      </c>
    </row>
    <row r="47" spans="1:58" x14ac:dyDescent="0.25">
      <c r="A47" s="1">
        <v>46</v>
      </c>
      <c r="B47" s="2">
        <v>55</v>
      </c>
      <c r="D47">
        <f t="shared" si="9"/>
        <v>68.55840000000002</v>
      </c>
    </row>
    <row r="48" spans="1:58" x14ac:dyDescent="0.25">
      <c r="A48" s="4">
        <v>47</v>
      </c>
      <c r="B48" s="5">
        <v>61</v>
      </c>
      <c r="D48">
        <f t="shared" si="9"/>
        <v>7.3983999999999934</v>
      </c>
    </row>
    <row r="49" spans="1:4" x14ac:dyDescent="0.25">
      <c r="A49" s="1">
        <v>48</v>
      </c>
      <c r="B49" s="2">
        <v>79</v>
      </c>
      <c r="D49">
        <f t="shared" si="9"/>
        <v>0.51839999999999842</v>
      </c>
    </row>
    <row r="50" spans="1:4" x14ac:dyDescent="0.25">
      <c r="A50" s="4">
        <v>49</v>
      </c>
      <c r="B50" s="5">
        <v>66</v>
      </c>
      <c r="D50">
        <f t="shared" si="9"/>
        <v>39.438400000000016</v>
      </c>
    </row>
    <row r="51" spans="1:4" x14ac:dyDescent="0.25">
      <c r="A51" s="1">
        <v>50</v>
      </c>
      <c r="B51" s="2">
        <v>90</v>
      </c>
      <c r="D51">
        <f t="shared" si="9"/>
        <v>68.55840000000002</v>
      </c>
    </row>
    <row r="52" spans="1:4" x14ac:dyDescent="0.25">
      <c r="D52">
        <f t="shared" si="9"/>
        <v>39.438400000000016</v>
      </c>
    </row>
    <row r="53" spans="1:4" x14ac:dyDescent="0.25">
      <c r="D53">
        <f t="shared" si="9"/>
        <v>1.638400000000003</v>
      </c>
    </row>
    <row r="54" spans="1:4" x14ac:dyDescent="0.25">
      <c r="D54">
        <f t="shared" si="9"/>
        <v>68.55840000000002</v>
      </c>
    </row>
    <row r="55" spans="1:4" x14ac:dyDescent="0.25">
      <c r="D55">
        <f t="shared" si="9"/>
        <v>429.31839999999994</v>
      </c>
    </row>
    <row r="56" spans="1:4" x14ac:dyDescent="0.25">
      <c r="D56">
        <f t="shared" si="9"/>
        <v>137.35839999999996</v>
      </c>
    </row>
    <row r="57" spans="1:4" x14ac:dyDescent="0.25">
      <c r="D57">
        <f t="shared" si="9"/>
        <v>39.438400000000016</v>
      </c>
    </row>
    <row r="58" spans="1:4" x14ac:dyDescent="0.25">
      <c r="D58">
        <f t="shared" si="9"/>
        <v>27.878400000000013</v>
      </c>
    </row>
    <row r="59" spans="1:4" x14ac:dyDescent="0.25">
      <c r="D59">
        <f t="shared" si="9"/>
        <v>10.758400000000007</v>
      </c>
    </row>
    <row r="60" spans="1:4" x14ac:dyDescent="0.25">
      <c r="D60">
        <f t="shared" si="9"/>
        <v>22.278399999999991</v>
      </c>
    </row>
    <row r="61" spans="1:4" x14ac:dyDescent="0.25">
      <c r="D61">
        <f t="shared" si="9"/>
        <v>265.03840000000002</v>
      </c>
    </row>
    <row r="62" spans="1:4" x14ac:dyDescent="0.25">
      <c r="D62">
        <f t="shared" si="9"/>
        <v>176.35840000000002</v>
      </c>
    </row>
    <row r="63" spans="1:4" x14ac:dyDescent="0.25">
      <c r="D63">
        <f t="shared" si="9"/>
        <v>216.67839999999995</v>
      </c>
    </row>
    <row r="64" spans="1:4" x14ac:dyDescent="0.25">
      <c r="D64">
        <f t="shared" si="9"/>
        <v>516.19839999999999</v>
      </c>
    </row>
    <row r="65" spans="4:4" x14ac:dyDescent="0.25">
      <c r="D65">
        <f t="shared" si="9"/>
        <v>10.758400000000007</v>
      </c>
    </row>
    <row r="66" spans="4:4" x14ac:dyDescent="0.25">
      <c r="D66">
        <f t="shared" si="9"/>
        <v>68.55840000000002</v>
      </c>
    </row>
    <row r="67" spans="4:4" x14ac:dyDescent="0.25">
      <c r="D67">
        <f t="shared" si="9"/>
        <v>18.318400000000011</v>
      </c>
    </row>
    <row r="68" spans="4:4" x14ac:dyDescent="0.25">
      <c r="D68">
        <f t="shared" si="9"/>
        <v>265.03840000000002</v>
      </c>
    </row>
    <row r="69" spans="4:4" x14ac:dyDescent="0.25">
      <c r="D69">
        <f t="shared" si="9"/>
        <v>86.118400000000022</v>
      </c>
    </row>
    <row r="70" spans="4:4" x14ac:dyDescent="0.25">
      <c r="D70">
        <f t="shared" si="9"/>
        <v>39.438400000000016</v>
      </c>
    </row>
    <row r="71" spans="4:4" x14ac:dyDescent="0.25">
      <c r="D71">
        <f t="shared" ref="D71:D88" si="10">(B34-$E$5)^2</f>
        <v>233.47840000000002</v>
      </c>
    </row>
    <row r="72" spans="4:4" x14ac:dyDescent="0.25">
      <c r="D72">
        <f t="shared" si="10"/>
        <v>429.31839999999994</v>
      </c>
    </row>
    <row r="73" spans="4:4" x14ac:dyDescent="0.25">
      <c r="D73">
        <f t="shared" si="10"/>
        <v>105.67840000000002</v>
      </c>
    </row>
    <row r="74" spans="4:4" x14ac:dyDescent="0.25">
      <c r="D74">
        <f t="shared" si="10"/>
        <v>137.35839999999996</v>
      </c>
    </row>
    <row r="75" spans="4:4" x14ac:dyDescent="0.25">
      <c r="D75">
        <f t="shared" si="10"/>
        <v>76.038399999999982</v>
      </c>
    </row>
    <row r="76" spans="4:4" x14ac:dyDescent="0.25">
      <c r="D76">
        <f t="shared" si="10"/>
        <v>27.878400000000013</v>
      </c>
    </row>
    <row r="77" spans="4:4" x14ac:dyDescent="0.25">
      <c r="D77">
        <f t="shared" si="10"/>
        <v>247.11839999999995</v>
      </c>
    </row>
    <row r="78" spans="4:4" x14ac:dyDescent="0.25">
      <c r="D78">
        <f t="shared" si="10"/>
        <v>471.75839999999994</v>
      </c>
    </row>
    <row r="79" spans="4:4" x14ac:dyDescent="0.25">
      <c r="D79">
        <f t="shared" si="10"/>
        <v>94.478399999999979</v>
      </c>
    </row>
    <row r="80" spans="4:4" x14ac:dyDescent="0.25">
      <c r="D80">
        <f t="shared" si="10"/>
        <v>1.638400000000003</v>
      </c>
    </row>
    <row r="81" spans="4:8" x14ac:dyDescent="0.25">
      <c r="D81">
        <f t="shared" si="10"/>
        <v>7.8400000000000636E-2</v>
      </c>
    </row>
    <row r="82" spans="4:8" x14ac:dyDescent="0.25">
      <c r="D82">
        <f t="shared" si="10"/>
        <v>2.9583999999999961</v>
      </c>
    </row>
    <row r="83" spans="4:8" x14ac:dyDescent="0.25">
      <c r="D83">
        <f t="shared" si="10"/>
        <v>161.79839999999996</v>
      </c>
    </row>
    <row r="84" spans="4:8" x14ac:dyDescent="0.25">
      <c r="D84">
        <f t="shared" si="10"/>
        <v>279.55839999999995</v>
      </c>
    </row>
    <row r="85" spans="4:8" x14ac:dyDescent="0.25">
      <c r="D85">
        <f t="shared" si="10"/>
        <v>114.91839999999998</v>
      </c>
    </row>
    <row r="86" spans="4:8" x14ac:dyDescent="0.25">
      <c r="D86">
        <f t="shared" si="10"/>
        <v>52.998400000000018</v>
      </c>
    </row>
    <row r="87" spans="4:8" x14ac:dyDescent="0.25">
      <c r="D87">
        <f t="shared" si="10"/>
        <v>32.718399999999988</v>
      </c>
    </row>
    <row r="88" spans="4:8" x14ac:dyDescent="0.25">
      <c r="D88">
        <f t="shared" si="10"/>
        <v>334.15840000000003</v>
      </c>
    </row>
    <row r="91" spans="4:8" x14ac:dyDescent="0.25">
      <c r="D91" s="15" t="s">
        <v>23</v>
      </c>
      <c r="E91" s="15"/>
      <c r="F91" s="15"/>
    </row>
    <row r="93" spans="4:8" x14ac:dyDescent="0.25">
      <c r="D93" s="16" t="s">
        <v>24</v>
      </c>
      <c r="E93" s="16"/>
    </row>
    <row r="94" spans="4:8" x14ac:dyDescent="0.25">
      <c r="D94" s="7" t="s">
        <v>25</v>
      </c>
      <c r="E94" s="7">
        <f>E6</f>
        <v>49</v>
      </c>
    </row>
    <row r="95" spans="4:8" x14ac:dyDescent="0.25">
      <c r="D95" s="7" t="s">
        <v>26</v>
      </c>
      <c r="E95" s="7">
        <f>E7</f>
        <v>90</v>
      </c>
      <c r="G95" s="16" t="s">
        <v>31</v>
      </c>
      <c r="H95" s="16"/>
    </row>
    <row r="96" spans="4:8" x14ac:dyDescent="0.25">
      <c r="D96" s="7" t="s">
        <v>30</v>
      </c>
      <c r="E96" s="7">
        <v>50</v>
      </c>
      <c r="G96" s="7" t="s">
        <v>32</v>
      </c>
      <c r="H96" s="7">
        <f>E5</f>
        <v>71.72</v>
      </c>
    </row>
    <row r="97" spans="4:8" x14ac:dyDescent="0.25">
      <c r="G97" s="10" t="s">
        <v>34</v>
      </c>
      <c r="H97" s="8">
        <f>F31</f>
        <v>10.764831628966615</v>
      </c>
    </row>
    <row r="98" spans="4:8" x14ac:dyDescent="0.25">
      <c r="D98" s="7" t="s">
        <v>27</v>
      </c>
      <c r="E98" s="7"/>
      <c r="G98" s="11" t="s">
        <v>33</v>
      </c>
      <c r="H98" s="9"/>
    </row>
    <row r="99" spans="4:8" x14ac:dyDescent="0.25">
      <c r="D99" s="12" t="s">
        <v>28</v>
      </c>
      <c r="E99" s="12" t="s">
        <v>29</v>
      </c>
    </row>
    <row r="100" spans="4:8" x14ac:dyDescent="0.25">
      <c r="D100" s="7">
        <f>E94</f>
        <v>49</v>
      </c>
      <c r="E100" s="7">
        <f>_xlfn.NORM.DIST(D100,$H$96,$H$97,0)</f>
        <v>3.9958878882797024E-3</v>
      </c>
    </row>
    <row r="101" spans="4:8" x14ac:dyDescent="0.25">
      <c r="D101" s="7">
        <f>D100+($E$95-$E$94)/($E$96-1)</f>
        <v>49.836734693877553</v>
      </c>
      <c r="E101" s="7">
        <f>_xlfn.NORM.DIST(D101,$H$96,$H$97,0)</f>
        <v>4.6940557565950921E-3</v>
      </c>
    </row>
    <row r="102" spans="4:8" x14ac:dyDescent="0.25">
      <c r="D102" s="7">
        <f t="shared" ref="D102:D149" si="11">D101+($E$95-$E$94)/($E$96-1)</f>
        <v>50.673469387755105</v>
      </c>
      <c r="E102" s="7">
        <f t="shared" ref="E102:E149" si="12">_xlfn.NORM.DIST(D102,$H$96,$H$97,0)</f>
        <v>5.4809937196557022E-3</v>
      </c>
    </row>
    <row r="103" spans="4:8" x14ac:dyDescent="0.25">
      <c r="D103" s="7">
        <f t="shared" si="11"/>
        <v>51.510204081632658</v>
      </c>
      <c r="E103" s="7">
        <f t="shared" si="12"/>
        <v>6.3613087736173329E-3</v>
      </c>
    </row>
    <row r="104" spans="4:8" x14ac:dyDescent="0.25">
      <c r="D104" s="7">
        <f t="shared" si="11"/>
        <v>52.34693877551021</v>
      </c>
      <c r="E104" s="7">
        <f t="shared" si="12"/>
        <v>7.3385415908981929E-3</v>
      </c>
    </row>
    <row r="105" spans="4:8" x14ac:dyDescent="0.25">
      <c r="D105" s="7">
        <f t="shared" si="11"/>
        <v>53.183673469387763</v>
      </c>
      <c r="E105" s="7">
        <f t="shared" si="12"/>
        <v>8.4149037887293384E-3</v>
      </c>
    </row>
    <row r="106" spans="4:8" x14ac:dyDescent="0.25">
      <c r="D106" s="7">
        <f t="shared" si="11"/>
        <v>54.020408163265316</v>
      </c>
      <c r="E106" s="7">
        <f t="shared" si="12"/>
        <v>9.5910170108696527E-3</v>
      </c>
    </row>
    <row r="107" spans="4:8" x14ac:dyDescent="0.25">
      <c r="D107" s="7">
        <f t="shared" si="11"/>
        <v>54.857142857142868</v>
      </c>
      <c r="E107" s="7">
        <f t="shared" si="12"/>
        <v>1.0865664199289648E-2</v>
      </c>
    </row>
    <row r="108" spans="4:8" x14ac:dyDescent="0.25">
      <c r="D108" s="7">
        <f t="shared" si="11"/>
        <v>55.693877551020421</v>
      </c>
      <c r="E108" s="7">
        <f t="shared" si="12"/>
        <v>1.2235564435700676E-2</v>
      </c>
    </row>
    <row r="109" spans="4:8" x14ac:dyDescent="0.25">
      <c r="D109" s="7">
        <f t="shared" si="11"/>
        <v>56.530612244897974</v>
      </c>
      <c r="E109" s="7">
        <f t="shared" si="12"/>
        <v>1.369518329809338E-2</v>
      </c>
    </row>
    <row r="110" spans="4:8" x14ac:dyDescent="0.25">
      <c r="D110" s="7">
        <f t="shared" si="11"/>
        <v>57.367346938775526</v>
      </c>
      <c r="E110" s="7">
        <f t="shared" si="12"/>
        <v>1.5236590709990205E-2</v>
      </c>
    </row>
    <row r="111" spans="4:8" x14ac:dyDescent="0.25">
      <c r="D111" s="7">
        <f t="shared" si="11"/>
        <v>58.204081632653079</v>
      </c>
      <c r="E111" s="7">
        <f t="shared" si="12"/>
        <v>1.6849377685763764E-2</v>
      </c>
    </row>
    <row r="112" spans="4:8" x14ac:dyDescent="0.25">
      <c r="D112" s="7">
        <f t="shared" si="11"/>
        <v>59.040816326530631</v>
      </c>
      <c r="E112" s="7">
        <f t="shared" si="12"/>
        <v>1.8520642148807845E-2</v>
      </c>
    </row>
    <row r="113" spans="4:5" x14ac:dyDescent="0.25">
      <c r="D113" s="7">
        <f t="shared" si="11"/>
        <v>59.877551020408184</v>
      </c>
      <c r="E113" s="7">
        <f t="shared" si="12"/>
        <v>2.023505211095802E-2</v>
      </c>
    </row>
    <row r="114" spans="4:5" x14ac:dyDescent="0.25">
      <c r="D114" s="7">
        <f t="shared" si="11"/>
        <v>60.714285714285737</v>
      </c>
      <c r="E114" s="7">
        <f t="shared" si="12"/>
        <v>2.1974991982460858E-2</v>
      </c>
    </row>
    <row r="115" spans="4:5" x14ac:dyDescent="0.25">
      <c r="D115" s="7">
        <f t="shared" si="11"/>
        <v>61.551020408163289</v>
      </c>
      <c r="E115" s="7">
        <f t="shared" si="12"/>
        <v>2.3720794706364543E-2</v>
      </c>
    </row>
    <row r="116" spans="4:5" x14ac:dyDescent="0.25">
      <c r="D116" s="7">
        <f t="shared" si="11"/>
        <v>62.387755102040842</v>
      </c>
      <c r="E116" s="7">
        <f t="shared" si="12"/>
        <v>2.545105889664169E-2</v>
      </c>
    </row>
    <row r="117" spans="4:5" x14ac:dyDescent="0.25">
      <c r="D117" s="7">
        <f>D116+($E$95-$E$94)/($E$96-1)</f>
        <v>63.224489795918394</v>
      </c>
      <c r="E117" s="7">
        <f t="shared" si="12"/>
        <v>2.7143046361940662E-2</v>
      </c>
    </row>
    <row r="118" spans="4:5" x14ac:dyDescent="0.25">
      <c r="D118" s="7">
        <f t="shared" si="11"/>
        <v>64.061224489795947</v>
      </c>
      <c r="E118" s="7">
        <f t="shared" si="12"/>
        <v>2.8773151504946987E-2</v>
      </c>
    </row>
    <row r="119" spans="4:5" x14ac:dyDescent="0.25">
      <c r="D119" s="7">
        <f t="shared" si="11"/>
        <v>64.897959183673493</v>
      </c>
      <c r="E119" s="7">
        <f t="shared" si="12"/>
        <v>3.031743031127088E-2</v>
      </c>
    </row>
    <row r="120" spans="4:5" x14ac:dyDescent="0.25">
      <c r="D120" s="7">
        <f t="shared" si="11"/>
        <v>65.734693877551038</v>
      </c>
      <c r="E120" s="7">
        <f t="shared" si="12"/>
        <v>3.1752173201340085E-2</v>
      </c>
    </row>
    <row r="121" spans="4:5" x14ac:dyDescent="0.25">
      <c r="D121" s="7">
        <f t="shared" si="11"/>
        <v>66.571428571428584</v>
      </c>
      <c r="E121" s="7">
        <f t="shared" si="12"/>
        <v>3.3054503128909576E-2</v>
      </c>
    </row>
    <row r="122" spans="4:5" x14ac:dyDescent="0.25">
      <c r="D122" s="7">
        <f t="shared" si="11"/>
        <v>67.408163265306129</v>
      </c>
      <c r="E122" s="7">
        <f t="shared" si="12"/>
        <v>3.4202978165667842E-2</v>
      </c>
    </row>
    <row r="123" spans="4:5" x14ac:dyDescent="0.25">
      <c r="D123" s="7">
        <f t="shared" si="11"/>
        <v>68.244897959183675</v>
      </c>
      <c r="E123" s="7">
        <f t="shared" si="12"/>
        <v>3.5178176573945563E-2</v>
      </c>
    </row>
    <row r="124" spans="4:5" x14ac:dyDescent="0.25">
      <c r="D124" s="7">
        <f t="shared" si="11"/>
        <v>69.08163265306122</v>
      </c>
      <c r="E124" s="7">
        <f t="shared" si="12"/>
        <v>3.5963242152595193E-2</v>
      </c>
    </row>
    <row r="125" spans="4:5" x14ac:dyDescent="0.25">
      <c r="D125" s="7">
        <f t="shared" si="11"/>
        <v>69.918367346938766</v>
      </c>
      <c r="E125" s="7">
        <f t="shared" si="12"/>
        <v>3.6544368501512881E-2</v>
      </c>
    </row>
    <row r="126" spans="4:5" x14ac:dyDescent="0.25">
      <c r="D126" s="7">
        <f t="shared" si="11"/>
        <v>70.755102040816311</v>
      </c>
      <c r="E126" s="7">
        <f t="shared" si="12"/>
        <v>3.6911202781423201E-2</v>
      </c>
    </row>
    <row r="127" spans="4:5" x14ac:dyDescent="0.25">
      <c r="D127" s="7">
        <f t="shared" si="11"/>
        <v>71.591836734693857</v>
      </c>
      <c r="E127" s="7">
        <f t="shared" si="12"/>
        <v>3.7057152475511938E-2</v>
      </c>
    </row>
    <row r="128" spans="4:5" x14ac:dyDescent="0.25">
      <c r="D128" s="7">
        <f t="shared" si="11"/>
        <v>72.428571428571402</v>
      </c>
      <c r="E128" s="7">
        <f t="shared" si="12"/>
        <v>3.6979582453740459E-2</v>
      </c>
    </row>
    <row r="129" spans="4:5" x14ac:dyDescent="0.25">
      <c r="D129" s="7">
        <f t="shared" si="11"/>
        <v>73.265306122448948</v>
      </c>
      <c r="E129" s="7">
        <f t="shared" si="12"/>
        <v>3.6679894109450911E-2</v>
      </c>
    </row>
    <row r="130" spans="4:5" x14ac:dyDescent="0.25">
      <c r="D130" s="7">
        <f t="shared" si="11"/>
        <v>74.102040816326493</v>
      </c>
      <c r="E130" s="7">
        <f t="shared" si="12"/>
        <v>3.6163483247715303E-2</v>
      </c>
    </row>
    <row r="131" spans="4:5" x14ac:dyDescent="0.25">
      <c r="D131" s="7">
        <f t="shared" si="11"/>
        <v>74.938775510204039</v>
      </c>
      <c r="E131" s="7">
        <f t="shared" si="12"/>
        <v>3.5439578493504348E-2</v>
      </c>
    </row>
    <row r="132" spans="4:5" x14ac:dyDescent="0.25">
      <c r="D132" s="7">
        <f t="shared" si="11"/>
        <v>75.775510204081584</v>
      </c>
      <c r="E132" s="7">
        <f t="shared" si="12"/>
        <v>3.4520966981122954E-2</v>
      </c>
    </row>
    <row r="133" spans="4:5" x14ac:dyDescent="0.25">
      <c r="D133" s="7">
        <f>D132+($E$95-$E$94)/($E$96-1)</f>
        <v>76.61224489795913</v>
      </c>
      <c r="E133" s="7">
        <f t="shared" si="12"/>
        <v>3.3423618716706995E-2</v>
      </c>
    </row>
    <row r="134" spans="4:5" x14ac:dyDescent="0.25">
      <c r="D134" s="7">
        <f t="shared" si="11"/>
        <v>77.448979591836675</v>
      </c>
      <c r="E134" s="7">
        <f t="shared" si="12"/>
        <v>3.2166225028903372E-2</v>
      </c>
    </row>
    <row r="135" spans="4:5" x14ac:dyDescent="0.25">
      <c r="D135" s="7">
        <f t="shared" si="11"/>
        <v>78.285714285714221</v>
      </c>
      <c r="E135" s="7">
        <f t="shared" si="12"/>
        <v>3.0769669734619073E-2</v>
      </c>
    </row>
    <row r="136" spans="4:5" x14ac:dyDescent="0.25">
      <c r="D136" s="7">
        <f t="shared" si="11"/>
        <v>79.122448979591766</v>
      </c>
      <c r="E136" s="7">
        <f t="shared" si="12"/>
        <v>2.9256453894488343E-2</v>
      </c>
    </row>
    <row r="137" spans="4:5" x14ac:dyDescent="0.25">
      <c r="D137" s="7">
        <f t="shared" si="11"/>
        <v>79.959183673469312</v>
      </c>
      <c r="E137" s="7">
        <f t="shared" si="12"/>
        <v>2.7650096224850769E-2</v>
      </c>
    </row>
    <row r="138" spans="4:5" x14ac:dyDescent="0.25">
      <c r="D138" s="7">
        <f t="shared" si="11"/>
        <v>80.795918367346857</v>
      </c>
      <c r="E138" s="7">
        <f t="shared" si="12"/>
        <v>2.5974531342941254E-2</v>
      </c>
    </row>
    <row r="139" spans="4:5" x14ac:dyDescent="0.25">
      <c r="D139" s="7">
        <f t="shared" si="11"/>
        <v>81.632653061224403</v>
      </c>
      <c r="E139" s="7">
        <f t="shared" si="12"/>
        <v>2.4253527087526861E-2</v>
      </c>
    </row>
    <row r="140" spans="4:5" x14ac:dyDescent="0.25">
      <c r="D140" s="7">
        <f t="shared" si="11"/>
        <v>82.469387755101948</v>
      </c>
      <c r="E140" s="7">
        <f t="shared" si="12"/>
        <v>2.2510140275688883E-2</v>
      </c>
    </row>
    <row r="141" spans="4:5" x14ac:dyDescent="0.25">
      <c r="D141" s="7">
        <f t="shared" si="11"/>
        <v>83.306122448979494</v>
      </c>
      <c r="E141" s="7">
        <f t="shared" si="12"/>
        <v>2.0766227575606137E-2</v>
      </c>
    </row>
    <row r="142" spans="4:5" x14ac:dyDescent="0.25">
      <c r="D142" s="7">
        <f t="shared" si="11"/>
        <v>84.142857142857039</v>
      </c>
      <c r="E142" s="7">
        <f t="shared" si="12"/>
        <v>1.9042024881205211E-2</v>
      </c>
    </row>
    <row r="143" spans="4:5" x14ac:dyDescent="0.25">
      <c r="D143" s="7">
        <f>D142+($E$95-$E$94)/($E$96-1)</f>
        <v>84.979591836734585</v>
      </c>
      <c r="E143" s="7">
        <f t="shared" si="12"/>
        <v>1.7355804877877828E-2</v>
      </c>
    </row>
    <row r="144" spans="4:5" x14ac:dyDescent="0.25">
      <c r="D144" s="7">
        <f t="shared" si="11"/>
        <v>85.81632653061213</v>
      </c>
      <c r="E144" s="7">
        <f t="shared" si="12"/>
        <v>1.5723618608988819E-2</v>
      </c>
    </row>
    <row r="145" spans="4:5" x14ac:dyDescent="0.25">
      <c r="D145" s="7">
        <f t="shared" si="11"/>
        <v>86.653061224489676</v>
      </c>
      <c r="E145" s="7">
        <f t="shared" si="12"/>
        <v>1.4159123005282596E-2</v>
      </c>
    </row>
    <row r="146" spans="4:5" x14ac:dyDescent="0.25">
      <c r="D146" s="7">
        <f t="shared" si="11"/>
        <v>87.489795918367221</v>
      </c>
      <c r="E146" s="7">
        <f t="shared" si="12"/>
        <v>1.2673492719828872E-2</v>
      </c>
    </row>
    <row r="147" spans="4:5" x14ac:dyDescent="0.25">
      <c r="D147" s="7">
        <f t="shared" si="11"/>
        <v>88.326530612244767</v>
      </c>
      <c r="E147" s="7">
        <f t="shared" si="12"/>
        <v>1.1275411386833701E-2</v>
      </c>
    </row>
    <row r="148" spans="4:5" x14ac:dyDescent="0.25">
      <c r="D148" s="7">
        <f t="shared" si="11"/>
        <v>89.163265306122312</v>
      </c>
      <c r="E148" s="7">
        <f t="shared" si="12"/>
        <v>9.9711347231964259E-3</v>
      </c>
    </row>
    <row r="149" spans="4:5" x14ac:dyDescent="0.25">
      <c r="D149" s="7">
        <f t="shared" si="11"/>
        <v>89.999999999999858</v>
      </c>
      <c r="E149" s="7">
        <f t="shared" si="12"/>
        <v>8.7646158048077169E-3</v>
      </c>
    </row>
  </sheetData>
  <mergeCells count="5">
    <mergeCell ref="D2:F2"/>
    <mergeCell ref="D27:F27"/>
    <mergeCell ref="D91:F91"/>
    <mergeCell ref="D93:E93"/>
    <mergeCell ref="G95:H9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ROMO</dc:creator>
  <cp:lastModifiedBy>SERGIO ROMO</cp:lastModifiedBy>
  <dcterms:created xsi:type="dcterms:W3CDTF">2020-10-12T22:15:16Z</dcterms:created>
  <dcterms:modified xsi:type="dcterms:W3CDTF">2020-10-26T00:17:48Z</dcterms:modified>
</cp:coreProperties>
</file>