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grams\ML\Master\metrics\"/>
    </mc:Choice>
  </mc:AlternateContent>
  <xr:revisionPtr revIDLastSave="0" documentId="13_ncr:1_{F88AE80A-3DC9-49E4-B72F-ADA8A5F9E5D1}" xr6:coauthVersionLast="46" xr6:coauthVersionMax="46" xr10:uidLastSave="{00000000-0000-0000-0000-000000000000}"/>
  <bookViews>
    <workbookView xWindow="-108" yWindow="-108" windowWidth="23256" windowHeight="12576" xr2:uid="{C8A1DB27-D9E8-4FDD-A0BE-89D43AFC95D2}"/>
  </bookViews>
  <sheets>
    <sheet name="2 класса" sheetId="1" r:id="rId1"/>
    <sheet name="3 класса" sheetId="3" r:id="rId2"/>
  </sheets>
  <calcPr calcId="191029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9" i="1" l="1"/>
  <c r="J19" i="1"/>
  <c r="I19" i="1"/>
  <c r="E8" i="1"/>
  <c r="E7" i="1"/>
  <c r="N24" i="3"/>
  <c r="M24" i="3"/>
  <c r="L24" i="3"/>
  <c r="M23" i="3"/>
  <c r="L23" i="3"/>
  <c r="O17" i="3"/>
  <c r="M17" i="3"/>
  <c r="N17" i="3" s="1"/>
  <c r="L17" i="3"/>
  <c r="M12" i="3"/>
  <c r="M22" i="3" s="1"/>
  <c r="L12" i="3"/>
  <c r="L22" i="3" s="1"/>
  <c r="O12" i="3"/>
  <c r="O7" i="3"/>
  <c r="M7" i="3"/>
  <c r="L7" i="3"/>
  <c r="E10" i="3"/>
  <c r="E9" i="3"/>
  <c r="F9" i="3" s="1"/>
  <c r="E8" i="3"/>
  <c r="F8" i="3" s="1"/>
  <c r="E7" i="3"/>
  <c r="F7" i="3" s="1"/>
  <c r="D10" i="3"/>
  <c r="C10" i="3"/>
  <c r="B10" i="3"/>
  <c r="N23" i="3" l="1"/>
  <c r="N7" i="3"/>
  <c r="J7" i="1"/>
  <c r="I7" i="1"/>
  <c r="N12" i="3" l="1"/>
  <c r="N22" i="3" s="1"/>
  <c r="C13" i="1"/>
  <c r="B13" i="1"/>
  <c r="C12" i="1"/>
  <c r="B12" i="1"/>
  <c r="D9" i="1"/>
  <c r="C9" i="1"/>
  <c r="B9" i="1"/>
  <c r="D8" i="1"/>
  <c r="L7" i="1"/>
  <c r="D7" i="1"/>
  <c r="J12" i="1" l="1"/>
  <c r="I12" i="1"/>
  <c r="C14" i="1"/>
  <c r="B14" i="1"/>
  <c r="I17" i="1"/>
  <c r="D12" i="1"/>
  <c r="I18" i="1"/>
  <c r="D14" i="1"/>
  <c r="L12" i="1"/>
  <c r="K7" i="1"/>
  <c r="D13" i="1"/>
  <c r="J18" i="1"/>
  <c r="K12" i="1" l="1"/>
  <c r="K17" i="1" s="1"/>
  <c r="K18" i="1"/>
  <c r="J1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Автор</author>
  </authors>
  <commentList>
    <comment ref="B7" authorId="0" shapeId="0" xr:uid="{46F2E126-19EC-4FD3-8B20-FD9966DDABBB}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TP</t>
        </r>
      </text>
    </comment>
    <comment ref="C7" authorId="0" shapeId="0" xr:uid="{B6F538EE-58C7-4679-9A98-149039DC0460}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FN</t>
        </r>
      </text>
    </comment>
    <comment ref="B8" authorId="0" shapeId="0" xr:uid="{9719676E-3A4F-4EBC-9E7B-61B77BDCA3F6}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FP</t>
        </r>
      </text>
    </comment>
    <comment ref="C8" authorId="0" shapeId="0" xr:uid="{05751852-85AE-4909-A5FF-97B706B9BDDF}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TN</t>
        </r>
      </text>
    </comment>
  </commentList>
</comments>
</file>

<file path=xl/sharedStrings.xml><?xml version="1.0" encoding="utf-8"?>
<sst xmlns="http://schemas.openxmlformats.org/spreadsheetml/2006/main" count="94" uniqueCount="21">
  <si>
    <t>y=1</t>
  </si>
  <si>
    <t>Accuracy</t>
  </si>
  <si>
    <t>Precision</t>
  </si>
  <si>
    <t>Recall</t>
  </si>
  <si>
    <t>F1-measure</t>
  </si>
  <si>
    <t>a(x)=1</t>
  </si>
  <si>
    <t>TP</t>
  </si>
  <si>
    <t>FP</t>
  </si>
  <si>
    <t>FN</t>
  </si>
  <si>
    <t>TN</t>
  </si>
  <si>
    <t>Macro</t>
  </si>
  <si>
    <t>Micro</t>
  </si>
  <si>
    <t>y=0</t>
  </si>
  <si>
    <t>a(x)=0</t>
  </si>
  <si>
    <t>В англоязычной Википедии - наоборот: строки соответствуют предсказанным меткам, столбцы - истинным.</t>
  </si>
  <si>
    <r>
      <t xml:space="preserve">Этот файл следует </t>
    </r>
    <r>
      <rPr>
        <i/>
        <sz val="14"/>
        <color theme="1"/>
        <rFont val="Calibri"/>
        <family val="2"/>
        <charset val="204"/>
        <scheme val="minor"/>
      </rPr>
      <t>scikit-learn</t>
    </r>
    <r>
      <rPr>
        <sz val="14"/>
        <color theme="1"/>
        <rFont val="Calibri"/>
        <family val="2"/>
        <scheme val="minor"/>
      </rPr>
      <t>.</t>
    </r>
  </si>
  <si>
    <r>
      <t xml:space="preserve">В </t>
    </r>
    <r>
      <rPr>
        <i/>
        <sz val="14"/>
        <color theme="1"/>
        <rFont val="Calibri"/>
        <family val="2"/>
        <charset val="204"/>
        <scheme val="minor"/>
      </rPr>
      <t>scikit-learn</t>
    </r>
    <r>
      <rPr>
        <sz val="14"/>
        <color theme="1"/>
        <rFont val="Calibri"/>
        <family val="2"/>
        <scheme val="minor"/>
      </rPr>
      <t xml:space="preserve"> строки матрицы ошибок соответствуют истинным меткам, столбцы - предсказанным.  </t>
    </r>
  </si>
  <si>
    <t>y=2</t>
  </si>
  <si>
    <t>a(x)=2</t>
  </si>
  <si>
    <t>Weighted</t>
  </si>
  <si>
    <t>Micro Precision = Micro Recall = Micro F1 = Accuracy (для multiclass, но не multilabel)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</si>
</sst>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"/>
      <color indexed="81"/>
      <name val="Tahoma"/>
      <family val="2"/>
      <charset val="204"/>
    </font>
    <font>
      <sz val="9"/>
      <color indexed="81"/>
      <name val="Tahoma"/>
      <family val="2"/>
      <charset val="204"/>
    </font>
    <font>
      <i/>
      <sz val="14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9" fontId="2" fillId="0" borderId="0" xfId="0" applyNumberFormat="1" applyFont="1" applyAlignment="1">
      <alignment horizontal="center"/>
    </xf>
    <xf numFmtId="164" fontId="2" fillId="0" borderId="0" xfId="1" applyNumberFormat="1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Border="1" applyAlignment="1">
      <alignment horizontal="center"/>
    </xf>
    <xf numFmtId="0" fontId="3" fillId="0" borderId="0" xfId="0" applyFont="1" applyBorder="1" applyAlignment="1">
      <alignment horizontal="right"/>
    </xf>
    <xf numFmtId="164" fontId="2" fillId="0" borderId="0" xfId="0" applyNumberFormat="1" applyFont="1" applyAlignment="1">
      <alignment horizontal="center"/>
    </xf>
    <xf numFmtId="0" fontId="3" fillId="0" borderId="0" xfId="0" applyFont="1" applyAlignment="1">
      <alignment horizontal="left"/>
    </xf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0D2F1-3580-444F-95C8-5785072CCB15}">
  <dimension ref="A1:L19"/>
  <sheetViews>
    <sheetView tabSelected="1" workbookViewId="0">
      <selection activeCell="L19" sqref="L19"/>
    </sheetView>
  </sheetViews>
  <sheetFormatPr defaultRowHeight="18" x14ac:dyDescent="0.35"/>
  <cols>
    <col min="1" max="7" width="8.88671875" style="2"/>
    <col min="8" max="9" width="11" style="2" bestFit="1" customWidth="1"/>
    <col min="10" max="10" width="10.88671875" style="2" customWidth="1"/>
    <col min="11" max="11" width="13.44140625" style="2" bestFit="1" customWidth="1"/>
    <col min="12" max="12" width="10.33203125" style="2" bestFit="1" customWidth="1"/>
    <col min="13" max="16384" width="8.88671875" style="2"/>
  </cols>
  <sheetData>
    <row r="1" spans="1:12" x14ac:dyDescent="0.35">
      <c r="A1" s="6" t="s">
        <v>16</v>
      </c>
    </row>
    <row r="2" spans="1:12" x14ac:dyDescent="0.35">
      <c r="A2" s="6" t="s">
        <v>14</v>
      </c>
    </row>
    <row r="3" spans="1:12" x14ac:dyDescent="0.35">
      <c r="A3" s="6"/>
    </row>
    <row r="4" spans="1:12" x14ac:dyDescent="0.35">
      <c r="A4" s="6" t="s">
        <v>15</v>
      </c>
    </row>
    <row r="5" spans="1:12" x14ac:dyDescent="0.35">
      <c r="A5" s="6"/>
    </row>
    <row r="6" spans="1:12" x14ac:dyDescent="0.35">
      <c r="A6" s="1"/>
      <c r="B6" s="1" t="s">
        <v>13</v>
      </c>
      <c r="C6" s="1" t="s">
        <v>5</v>
      </c>
      <c r="F6" s="2" t="s">
        <v>12</v>
      </c>
      <c r="I6" s="2" t="s">
        <v>2</v>
      </c>
      <c r="J6" s="2" t="s">
        <v>3</v>
      </c>
      <c r="K6" s="2" t="s">
        <v>4</v>
      </c>
      <c r="L6" s="2" t="s">
        <v>1</v>
      </c>
    </row>
    <row r="7" spans="1:12" x14ac:dyDescent="0.35">
      <c r="A7" s="1" t="s">
        <v>12</v>
      </c>
      <c r="B7" s="1">
        <v>3</v>
      </c>
      <c r="C7" s="1">
        <v>2</v>
      </c>
      <c r="D7" s="3">
        <f>B7+C7</f>
        <v>5</v>
      </c>
      <c r="E7" s="2">
        <f>D7/$D$9</f>
        <v>0.5</v>
      </c>
      <c r="F7" s="2" t="s">
        <v>6</v>
      </c>
      <c r="G7" s="2" t="s">
        <v>8</v>
      </c>
      <c r="I7" s="5">
        <f>IF(B7+B8&gt;0,B7/(B7+B8),0)</f>
        <v>0.75</v>
      </c>
      <c r="J7" s="5">
        <f>IF(B7+C7&gt;0,B7/(B7+C7),0)</f>
        <v>0.6</v>
      </c>
      <c r="K7" s="5">
        <f>IF(I7+J7&gt;0,2*I7*J7/(I7+J7),0)</f>
        <v>0.66666666666666652</v>
      </c>
      <c r="L7" s="5">
        <f>(B7+C8)/SUM(B7:C8)</f>
        <v>0.7</v>
      </c>
    </row>
    <row r="8" spans="1:12" x14ac:dyDescent="0.35">
      <c r="A8" s="1" t="s">
        <v>0</v>
      </c>
      <c r="B8" s="1">
        <v>1</v>
      </c>
      <c r="C8" s="1">
        <v>4</v>
      </c>
      <c r="D8" s="3">
        <f>B8+C8</f>
        <v>5</v>
      </c>
      <c r="E8" s="2">
        <f>D8/$D$9</f>
        <v>0.5</v>
      </c>
      <c r="F8" s="2" t="s">
        <v>7</v>
      </c>
      <c r="G8" s="2" t="s">
        <v>9</v>
      </c>
    </row>
    <row r="9" spans="1:12" x14ac:dyDescent="0.35">
      <c r="B9" s="3">
        <f>B7+B8</f>
        <v>4</v>
      </c>
      <c r="C9" s="3">
        <f>C7+C8</f>
        <v>6</v>
      </c>
      <c r="D9" s="3">
        <f>SUM(B7:C8)</f>
        <v>10</v>
      </c>
    </row>
    <row r="11" spans="1:12" x14ac:dyDescent="0.35">
      <c r="A11" s="1"/>
      <c r="B11" s="1" t="s">
        <v>5</v>
      </c>
      <c r="C11" s="1" t="s">
        <v>13</v>
      </c>
      <c r="F11" s="2" t="s">
        <v>0</v>
      </c>
      <c r="I11" s="2" t="s">
        <v>2</v>
      </c>
      <c r="J11" s="2" t="s">
        <v>3</v>
      </c>
      <c r="K11" s="2" t="s">
        <v>4</v>
      </c>
      <c r="L11" s="2" t="s">
        <v>1</v>
      </c>
    </row>
    <row r="12" spans="1:12" x14ac:dyDescent="0.35">
      <c r="A12" s="1" t="s">
        <v>0</v>
      </c>
      <c r="B12" s="1">
        <f>C8</f>
        <v>4</v>
      </c>
      <c r="C12" s="1">
        <f>B8</f>
        <v>1</v>
      </c>
      <c r="D12" s="3">
        <f>B12+C12</f>
        <v>5</v>
      </c>
      <c r="F12" s="2" t="s">
        <v>9</v>
      </c>
      <c r="G12" s="2" t="s">
        <v>7</v>
      </c>
      <c r="I12" s="5">
        <f>IF(B12+B13&gt;0,B12/(B12+B13),0)</f>
        <v>0.66666666666666663</v>
      </c>
      <c r="J12" s="5">
        <f>IF(B12+C12&gt;0,B12/(B12+C12),0)</f>
        <v>0.8</v>
      </c>
      <c r="K12" s="5">
        <f>IF(I12+J12&gt;0,2*I12*J12/(I12+J12),0)</f>
        <v>0.72727272727272718</v>
      </c>
      <c r="L12" s="5">
        <f>(B12+C13)/SUM(B12:C13)</f>
        <v>0.7</v>
      </c>
    </row>
    <row r="13" spans="1:12" x14ac:dyDescent="0.35">
      <c r="A13" s="1" t="s">
        <v>12</v>
      </c>
      <c r="B13" s="1">
        <f>C7</f>
        <v>2</v>
      </c>
      <c r="C13" s="1">
        <f>B7</f>
        <v>3</v>
      </c>
      <c r="D13" s="3">
        <f>B13+C13</f>
        <v>5</v>
      </c>
      <c r="F13" s="2" t="s">
        <v>8</v>
      </c>
      <c r="G13" s="2" t="s">
        <v>6</v>
      </c>
    </row>
    <row r="14" spans="1:12" x14ac:dyDescent="0.35">
      <c r="B14" s="3">
        <f>B12+B13</f>
        <v>6</v>
      </c>
      <c r="C14" s="3">
        <f>C12+C13</f>
        <v>4</v>
      </c>
      <c r="D14" s="3">
        <f>SUM(B12:C13)</f>
        <v>10</v>
      </c>
    </row>
    <row r="16" spans="1:12" x14ac:dyDescent="0.35">
      <c r="I16" s="2" t="s">
        <v>2</v>
      </c>
      <c r="J16" s="2" t="s">
        <v>3</v>
      </c>
      <c r="K16" s="2" t="s">
        <v>4</v>
      </c>
    </row>
    <row r="17" spans="8:12" x14ac:dyDescent="0.35">
      <c r="H17" s="2" t="s">
        <v>10</v>
      </c>
      <c r="I17" s="5">
        <f>AVERAGE(I7,I12)</f>
        <v>0.70833333333333326</v>
      </c>
      <c r="J17" s="5">
        <f t="shared" ref="J17:K17" si="0">AVERAGE(J7,J12)</f>
        <v>0.7</v>
      </c>
      <c r="K17" s="5">
        <f t="shared" si="0"/>
        <v>0.69696969696969679</v>
      </c>
      <c r="L17" s="4"/>
    </row>
    <row r="18" spans="8:12" x14ac:dyDescent="0.35">
      <c r="H18" s="2" t="s">
        <v>11</v>
      </c>
      <c r="I18" s="5">
        <f>(B7+B12)/(B7+B12+C7+C12)</f>
        <v>0.7</v>
      </c>
      <c r="J18" s="5">
        <f>(B7+B12)/(B7+B12+B8+B13)</f>
        <v>0.7</v>
      </c>
      <c r="K18" s="5">
        <f>IF(I18+J18&gt;0,2*I18*J18/(I18+J18),0)</f>
        <v>0.7</v>
      </c>
      <c r="L18" s="10" t="s">
        <v>20</v>
      </c>
    </row>
    <row r="19" spans="8:12" x14ac:dyDescent="0.35">
      <c r="H19" s="2" t="s">
        <v>19</v>
      </c>
      <c r="I19" s="9">
        <f>$E$7*I7+$E$8*I12</f>
        <v>0.70833333333333326</v>
      </c>
      <c r="J19" s="9">
        <f t="shared" ref="J19:K19" si="1">$E$7*J7+$E$8*J12</f>
        <v>0.7</v>
      </c>
      <c r="K19" s="9">
        <f t="shared" si="1"/>
        <v>0.69696969696969679</v>
      </c>
      <c r="L19" s="6"/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7688A-FFDB-4D96-8346-56A038126D4F}">
  <dimension ref="A1:P24"/>
  <sheetViews>
    <sheetView topLeftCell="A4" workbookViewId="0">
      <selection activeCell="P24" sqref="P24"/>
    </sheetView>
  </sheetViews>
  <sheetFormatPr defaultRowHeight="18" x14ac:dyDescent="0.35"/>
  <cols>
    <col min="1" max="10" width="8.88671875" style="2"/>
    <col min="11" max="11" width="11" style="2" bestFit="1" customWidth="1"/>
    <col min="12" max="12" width="10.33203125" style="2" bestFit="1" customWidth="1"/>
    <col min="13" max="13" width="10.88671875" style="2" customWidth="1"/>
    <col min="14" max="14" width="13.33203125" style="2" bestFit="1" customWidth="1"/>
    <col min="15" max="15" width="10.33203125" style="2" bestFit="1" customWidth="1"/>
    <col min="16" max="16384" width="8.88671875" style="2"/>
  </cols>
  <sheetData>
    <row r="1" spans="1:15" x14ac:dyDescent="0.35">
      <c r="A1" s="6" t="s">
        <v>16</v>
      </c>
    </row>
    <row r="2" spans="1:15" x14ac:dyDescent="0.35">
      <c r="A2" s="6" t="s">
        <v>14</v>
      </c>
    </row>
    <row r="3" spans="1:15" x14ac:dyDescent="0.35">
      <c r="A3" s="6"/>
    </row>
    <row r="4" spans="1:15" x14ac:dyDescent="0.35">
      <c r="A4" s="6" t="s">
        <v>15</v>
      </c>
    </row>
    <row r="5" spans="1:15" x14ac:dyDescent="0.35">
      <c r="A5" s="6"/>
    </row>
    <row r="6" spans="1:15" x14ac:dyDescent="0.35">
      <c r="A6" s="1"/>
      <c r="B6" s="1" t="s">
        <v>13</v>
      </c>
      <c r="C6" s="1" t="s">
        <v>5</v>
      </c>
      <c r="D6" s="1" t="s">
        <v>18</v>
      </c>
      <c r="H6" s="2" t="s">
        <v>12</v>
      </c>
      <c r="L6" s="2" t="s">
        <v>2</v>
      </c>
      <c r="M6" s="2" t="s">
        <v>3</v>
      </c>
      <c r="N6" s="2" t="s">
        <v>4</v>
      </c>
      <c r="O6" s="2" t="s">
        <v>1</v>
      </c>
    </row>
    <row r="7" spans="1:15" x14ac:dyDescent="0.35">
      <c r="A7" s="1" t="s">
        <v>12</v>
      </c>
      <c r="B7" s="1">
        <v>4</v>
      </c>
      <c r="C7" s="1">
        <v>0</v>
      </c>
      <c r="D7" s="1">
        <v>0</v>
      </c>
      <c r="E7" s="3">
        <f>B7+C7+D7</f>
        <v>4</v>
      </c>
      <c r="F7" s="2">
        <f>E7/$E$10</f>
        <v>0.4</v>
      </c>
      <c r="H7" s="2" t="s">
        <v>6</v>
      </c>
      <c r="I7" s="2" t="s">
        <v>8</v>
      </c>
      <c r="J7" s="2" t="s">
        <v>8</v>
      </c>
      <c r="L7" s="5">
        <f>IF(B7+B8+B9&gt;0,B7/(B7+B8+B9),0)</f>
        <v>0.8</v>
      </c>
      <c r="M7" s="5">
        <f>IF(B7+C7+D7&gt;0,B7/(B7+C7+D7),0)</f>
        <v>1</v>
      </c>
      <c r="N7" s="5">
        <f>IF(L7+M7&gt;0,2*L7*M7/(L7+M7),0)</f>
        <v>0.88888888888888895</v>
      </c>
      <c r="O7" s="5">
        <f>(B7+C8+D9)/SUM(B7:D9)</f>
        <v>0.7</v>
      </c>
    </row>
    <row r="8" spans="1:15" x14ac:dyDescent="0.35">
      <c r="A8" s="1" t="s">
        <v>0</v>
      </c>
      <c r="B8" s="1">
        <v>0</v>
      </c>
      <c r="C8" s="1">
        <v>2</v>
      </c>
      <c r="D8" s="1">
        <v>1</v>
      </c>
      <c r="E8" s="3">
        <f t="shared" ref="E8:E9" si="0">B8+C8+D8</f>
        <v>3</v>
      </c>
      <c r="F8" s="2">
        <f t="shared" ref="F8:F9" si="1">E8/$E$10</f>
        <v>0.3</v>
      </c>
      <c r="H8" s="2" t="s">
        <v>7</v>
      </c>
      <c r="I8" s="2" t="s">
        <v>9</v>
      </c>
      <c r="J8" s="2" t="s">
        <v>9</v>
      </c>
    </row>
    <row r="9" spans="1:15" x14ac:dyDescent="0.35">
      <c r="A9" s="1" t="s">
        <v>17</v>
      </c>
      <c r="B9" s="1">
        <v>1</v>
      </c>
      <c r="C9" s="1">
        <v>1</v>
      </c>
      <c r="D9" s="1">
        <v>1</v>
      </c>
      <c r="E9" s="3">
        <f t="shared" si="0"/>
        <v>3</v>
      </c>
      <c r="F9" s="2">
        <f t="shared" si="1"/>
        <v>0.3</v>
      </c>
      <c r="H9" s="2" t="s">
        <v>7</v>
      </c>
      <c r="I9" s="2" t="s">
        <v>9</v>
      </c>
      <c r="J9" s="2" t="s">
        <v>9</v>
      </c>
    </row>
    <row r="10" spans="1:15" x14ac:dyDescent="0.35">
      <c r="B10" s="3">
        <f>B7+B8+B9</f>
        <v>5</v>
      </c>
      <c r="C10" s="3">
        <f t="shared" ref="C10:D10" si="2">C7+C8+C9</f>
        <v>3</v>
      </c>
      <c r="D10" s="3">
        <f t="shared" si="2"/>
        <v>2</v>
      </c>
      <c r="E10" s="3">
        <f>SUM(B7:D9)</f>
        <v>10</v>
      </c>
    </row>
    <row r="11" spans="1:15" x14ac:dyDescent="0.35">
      <c r="H11" s="2" t="s">
        <v>0</v>
      </c>
      <c r="L11" s="2" t="s">
        <v>2</v>
      </c>
      <c r="M11" s="2" t="s">
        <v>3</v>
      </c>
      <c r="N11" s="2" t="s">
        <v>4</v>
      </c>
      <c r="O11" s="2" t="s">
        <v>1</v>
      </c>
    </row>
    <row r="12" spans="1:15" x14ac:dyDescent="0.35">
      <c r="A12" s="7"/>
      <c r="B12" s="7"/>
      <c r="C12" s="7"/>
      <c r="D12" s="7"/>
      <c r="E12" s="7"/>
      <c r="H12" s="2" t="s">
        <v>9</v>
      </c>
      <c r="I12" s="2" t="s">
        <v>7</v>
      </c>
      <c r="J12" s="2" t="s">
        <v>9</v>
      </c>
      <c r="L12" s="5">
        <f>IF(C8+C7+C9&gt;0,C8/(C8+C7+C9),0)</f>
        <v>0.66666666666666663</v>
      </c>
      <c r="M12" s="5">
        <f>IF(C8+B8+D8&gt;0,C8/(C8+B8+D8),0)</f>
        <v>0.66666666666666663</v>
      </c>
      <c r="N12" s="5">
        <f>IF(L12+M12&gt;0,2*L12*M12/(L12+M12),0)</f>
        <v>0.66666666666666663</v>
      </c>
      <c r="O12" s="5">
        <f>(B7+C8+D9)/SUM(B7:D9)</f>
        <v>0.7</v>
      </c>
    </row>
    <row r="13" spans="1:15" x14ac:dyDescent="0.35">
      <c r="A13" s="7"/>
      <c r="B13" s="7"/>
      <c r="C13" s="7"/>
      <c r="D13" s="7"/>
      <c r="E13" s="8"/>
      <c r="H13" s="2" t="s">
        <v>8</v>
      </c>
      <c r="I13" s="2" t="s">
        <v>6</v>
      </c>
      <c r="J13" s="2" t="s">
        <v>8</v>
      </c>
    </row>
    <row r="14" spans="1:15" x14ac:dyDescent="0.35">
      <c r="A14" s="7"/>
      <c r="B14" s="7"/>
      <c r="C14" s="7"/>
      <c r="D14" s="7"/>
      <c r="E14" s="8"/>
      <c r="H14" s="2" t="s">
        <v>9</v>
      </c>
      <c r="I14" s="2" t="s">
        <v>7</v>
      </c>
      <c r="J14" s="2" t="s">
        <v>9</v>
      </c>
    </row>
    <row r="15" spans="1:15" x14ac:dyDescent="0.35">
      <c r="A15" s="7"/>
      <c r="B15" s="8"/>
      <c r="C15" s="8"/>
      <c r="D15" s="8"/>
      <c r="E15" s="8"/>
    </row>
    <row r="16" spans="1:15" x14ac:dyDescent="0.35">
      <c r="H16" s="2" t="s">
        <v>17</v>
      </c>
      <c r="L16" s="2" t="s">
        <v>2</v>
      </c>
      <c r="M16" s="2" t="s">
        <v>3</v>
      </c>
      <c r="N16" s="2" t="s">
        <v>4</v>
      </c>
      <c r="O16" s="2" t="s">
        <v>1</v>
      </c>
    </row>
    <row r="17" spans="8:16" x14ac:dyDescent="0.35">
      <c r="H17" s="2" t="s">
        <v>9</v>
      </c>
      <c r="I17" s="2" t="s">
        <v>9</v>
      </c>
      <c r="J17" s="2" t="s">
        <v>7</v>
      </c>
      <c r="L17" s="5">
        <f>IF(D9+D7+D8&gt;0,D9/(D9+D7+D8),0)</f>
        <v>0.5</v>
      </c>
      <c r="M17" s="5">
        <f>IF(D9+B9+C9&gt;0,D9/(D9+B9+C9),0)</f>
        <v>0.33333333333333331</v>
      </c>
      <c r="N17" s="5">
        <f>IF(L17+M17&gt;0,2*L17*M17/(L17+M17),0)</f>
        <v>0.4</v>
      </c>
      <c r="O17" s="9">
        <f>(B7+C8+D9)/SUM(B7:D9)</f>
        <v>0.7</v>
      </c>
    </row>
    <row r="18" spans="8:16" x14ac:dyDescent="0.35">
      <c r="H18" s="2" t="s">
        <v>9</v>
      </c>
      <c r="I18" s="2" t="s">
        <v>9</v>
      </c>
      <c r="J18" s="2" t="s">
        <v>7</v>
      </c>
    </row>
    <row r="19" spans="8:16" x14ac:dyDescent="0.35">
      <c r="H19" s="2" t="s">
        <v>8</v>
      </c>
      <c r="I19" s="2" t="s">
        <v>8</v>
      </c>
      <c r="J19" s="2" t="s">
        <v>6</v>
      </c>
    </row>
    <row r="21" spans="8:16" x14ac:dyDescent="0.35">
      <c r="L21" s="2" t="s">
        <v>2</v>
      </c>
      <c r="M21" s="2" t="s">
        <v>3</v>
      </c>
      <c r="N21" s="2" t="s">
        <v>4</v>
      </c>
    </row>
    <row r="22" spans="8:16" x14ac:dyDescent="0.35">
      <c r="K22" s="2" t="s">
        <v>10</v>
      </c>
      <c r="L22" s="5">
        <f>AVERAGE(L7,L12,L17)</f>
        <v>0.65555555555555556</v>
      </c>
      <c r="M22" s="5">
        <f>AVERAGE(M7,M12,M17)</f>
        <v>0.66666666666666663</v>
      </c>
      <c r="N22" s="5">
        <f>AVERAGE(N7,N12,N17)</f>
        <v>0.6518518518518519</v>
      </c>
      <c r="O22" s="4"/>
    </row>
    <row r="23" spans="8:16" x14ac:dyDescent="0.35">
      <c r="K23" s="2" t="s">
        <v>11</v>
      </c>
      <c r="L23" s="5">
        <f>(B7+C8+D9)/(B7+C8+D9+B8+B9+C7+C9+D7+D8)</f>
        <v>0.7</v>
      </c>
      <c r="M23" s="5">
        <f>(B7+C8+D9)/(B7+C8+D9+B8+B9+C7+C9+D7+D8)</f>
        <v>0.7</v>
      </c>
      <c r="N23" s="5">
        <f>IF(L23+M23&gt;0,2*L23*M23/(L23+M23),0)</f>
        <v>0.7</v>
      </c>
      <c r="P23" s="10" t="s">
        <v>20</v>
      </c>
    </row>
    <row r="24" spans="8:16" x14ac:dyDescent="0.35">
      <c r="K24" s="2" t="s">
        <v>19</v>
      </c>
      <c r="L24" s="9">
        <f>F7*L7+F8*L12+F9*L17</f>
        <v>0.67</v>
      </c>
      <c r="M24" s="9">
        <f>F7*M7+F8*M12+F9*M17</f>
        <v>0.7</v>
      </c>
      <c r="N24" s="9">
        <f>F7*N7+F8*N12+F9*N17</f>
        <v>0.67555555555555558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2 класса</vt:lpstr>
      <vt:lpstr>3 класса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Евгений</dc:creator>
  <cp:lastModifiedBy>Евгений</cp:lastModifiedBy>
  <dcterms:created xsi:type="dcterms:W3CDTF">2021-02-09T11:45:53Z</dcterms:created>
  <dcterms:modified xsi:type="dcterms:W3CDTF">2021-12-17T21:26:57Z</dcterms:modified>
</cp:coreProperties>
</file>