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olozanotti/Library/Application Support/JetBrains/DataSpell2021.3/projects/Lab II/"/>
    </mc:Choice>
  </mc:AlternateContent>
  <xr:revisionPtr revIDLastSave="0" documentId="13_ncr:1_{3F5A7AB5-648C-C643-859D-5EEE036B86C4}" xr6:coauthVersionLast="47" xr6:coauthVersionMax="47" xr10:uidLastSave="{00000000-0000-0000-0000-000000000000}"/>
  <bookViews>
    <workbookView xWindow="2920" yWindow="3240" windowWidth="27640" windowHeight="16940" xr2:uid="{4A92E359-DC56-554D-B3DE-C1EC25D98A90}"/>
  </bookViews>
  <sheets>
    <sheet name="Gener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4" i="1"/>
  <c r="F4" i="1"/>
  <c r="D4" i="1"/>
  <c r="C4" i="1"/>
  <c r="B4" i="1"/>
  <c r="J2" i="1"/>
  <c r="I3" i="1"/>
  <c r="I2" i="1"/>
  <c r="K2" i="1" s="1"/>
  <c r="J3" i="1" l="1"/>
  <c r="G3" i="1"/>
  <c r="K3" i="1" s="1"/>
  <c r="G2" i="1"/>
</calcChain>
</file>

<file path=xl/sharedStrings.xml><?xml version="1.0" encoding="utf-8"?>
<sst xmlns="http://schemas.openxmlformats.org/spreadsheetml/2006/main" count="12" uniqueCount="12">
  <si>
    <t>Nominal value</t>
  </si>
  <si>
    <t>Measured value</t>
  </si>
  <si>
    <t xml:space="preserve"> R(Ω)</t>
  </si>
  <si>
    <t>L(H)</t>
  </si>
  <si>
    <t>C(F)</t>
  </si>
  <si>
    <t>R_gen(Ω)</t>
  </si>
  <si>
    <t>R_ind(Ω)</t>
  </si>
  <si>
    <t>Uncertainty</t>
  </si>
  <si>
    <t>R_tot(Ω)</t>
  </si>
  <si>
    <r>
      <t>Resonance pulsation(ω</t>
    </r>
    <r>
      <rPr>
        <vertAlign val="subscript"/>
        <sz val="14"/>
        <color theme="1"/>
        <rFont val="Calibri (Body)"/>
      </rPr>
      <t>0</t>
    </r>
    <r>
      <rPr>
        <sz val="14"/>
        <color theme="1"/>
        <rFont val="Calibri"/>
        <family val="2"/>
        <scheme val="minor"/>
      </rPr>
      <t>)</t>
    </r>
  </si>
  <si>
    <t>Resonance frequency</t>
  </si>
  <si>
    <t>Quality factor(Q)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</si>
</sst>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E+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Body)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5618</xdr:colOff>
      <xdr:row>11</xdr:row>
      <xdr:rowOff>92701</xdr:rowOff>
    </xdr:from>
    <xdr:ext cx="2117229" cy="1265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28EF-60DF-C51A-BB57-6213416227FD}"/>
            </a:ext>
          </a:extLst>
        </xdr:cNvPr>
        <xdr:cNvSpPr txBox="1"/>
      </xdr:nvSpPr>
      <xdr:spPr>
        <a:xfrm flipV="1">
          <a:off x="5632552" y="2484380"/>
          <a:ext cx="2117229" cy="126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8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E816-04C9-114E-B24F-8139CF21F075}">
  <dimension ref="A1:K4"/>
  <sheetViews>
    <sheetView tabSelected="1" zoomScale="137" workbookViewId="0">
      <selection activeCell="D9" sqref="D9"/>
    </sheetView>
  </sheetViews>
  <sheetFormatPr baseColWidth="10" defaultRowHeight="19" x14ac:dyDescent="0.25"/>
  <cols>
    <col min="1" max="1" width="17.5" style="1" customWidth="1"/>
    <col min="2" max="5" width="11" style="1" bestFit="1" customWidth="1"/>
    <col min="6" max="6" width="12.5" style="1" bestFit="1" customWidth="1"/>
    <col min="7" max="7" width="11" style="1" bestFit="1" customWidth="1"/>
    <col min="8" max="8" width="10.83203125" style="1"/>
    <col min="9" max="9" width="23.33203125" style="1" customWidth="1"/>
    <col min="10" max="10" width="22.33203125" style="1" customWidth="1"/>
    <col min="11" max="11" width="17.5" style="1" customWidth="1"/>
    <col min="12" max="16384" width="10.83203125" style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0</v>
      </c>
      <c r="B2" s="1">
        <v>1000</v>
      </c>
      <c r="C2" s="2">
        <v>4.7E-2</v>
      </c>
      <c r="D2" s="2">
        <v>1.5E-9</v>
      </c>
      <c r="E2" s="1">
        <v>50</v>
      </c>
      <c r="F2" s="1">
        <v>170</v>
      </c>
      <c r="G2" s="1">
        <f>B2+E2+F2</f>
        <v>1220</v>
      </c>
      <c r="I2" s="4">
        <f>1/SQRT(C2*D2)</f>
        <v>119098.26683508272</v>
      </c>
      <c r="J2" s="3">
        <f>I2/(2*PI())</f>
        <v>18955.077880480956</v>
      </c>
      <c r="K2" s="3">
        <f>I2*C2/B2</f>
        <v>5.5976185412488872</v>
      </c>
    </row>
    <row r="3" spans="1:11" x14ac:dyDescent="0.25">
      <c r="A3" s="6" t="s">
        <v>1</v>
      </c>
      <c r="B3" s="9">
        <v>998.5</v>
      </c>
      <c r="C3" s="10">
        <v>4.7669999999999997E-2</v>
      </c>
      <c r="D3" s="10">
        <v>1.4889999999999999E-9</v>
      </c>
      <c r="E3" s="6">
        <v>50</v>
      </c>
      <c r="F3" s="11">
        <v>125.77</v>
      </c>
      <c r="G3" s="6">
        <f>B3+E3+F3</f>
        <v>1174.27</v>
      </c>
      <c r="H3" s="6"/>
      <c r="I3" s="10">
        <f>1/SQRT(C3*D3)</f>
        <v>118694.35783728464</v>
      </c>
      <c r="J3" s="10">
        <f>I3/(2*PI())</f>
        <v>18890.793766922099</v>
      </c>
      <c r="K3" s="10">
        <f>I3*C3/G3</f>
        <v>4.8184489411322424</v>
      </c>
    </row>
    <row r="4" spans="1:11" x14ac:dyDescent="0.25">
      <c r="A4" s="5" t="s">
        <v>7</v>
      </c>
      <c r="B4" s="7">
        <f>450/1000000*B3+100/1000000*10000</f>
        <v>1.449325</v>
      </c>
      <c r="C4" s="8">
        <f>1/100*C3</f>
        <v>4.7669999999999999E-4</v>
      </c>
      <c r="D4" s="8">
        <f>1/100*D3</f>
        <v>1.489E-11</v>
      </c>
      <c r="E4" s="5"/>
      <c r="F4" s="8">
        <f>450/1000000*F3+100/1000000*1000</f>
        <v>0.1565965</v>
      </c>
      <c r="G4" s="5"/>
      <c r="H4" s="5"/>
      <c r="I4" s="5">
        <f>SQRT((1/2*(C3*D3)^(-3/2)*D3*C4)^2+(1/2*(C3*D3)^(-3/2)*C3*D4)^2)</f>
        <v>839.29585315326722</v>
      </c>
      <c r="J4" s="5">
        <f xml:space="preserve"> I4/(2*PI())</f>
        <v>133.57808374587199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9CC5-9677-2448-909E-39667491EB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2022-04-19T09:28:55Z</dcterms:created>
  <dcterms:modified xsi:type="dcterms:W3CDTF">2022-04-19T13:34:26Z</dcterms:modified>
</cp:coreProperties>
</file>