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5360" windowHeight="7575"/>
  </bookViews>
  <sheets>
    <sheet name="Isometric" sheetId="1" r:id="rId1"/>
    <sheet name="Concentric" sheetId="2" r:id="rId2"/>
    <sheet name="Eccentric" sheetId="3" r:id="rId3"/>
    <sheet name="Tables" sheetId="4" r:id="rId4"/>
    <sheet name="Sheet1" sheetId="5" r:id="rId5"/>
    <sheet name="GlobalStrengthOptimization" sheetId="7" r:id="rId6"/>
    <sheet name="LocalStrengthOptimization" sheetId="6" r:id="rId7"/>
    <sheet name="Sheet4" sheetId="8" r:id="rId8"/>
  </sheets>
  <definedNames>
    <definedName name="ConStrengthModelOptRef" localSheetId="1">Concentric!$E$1:$E$7</definedName>
    <definedName name="ConStrengthModelRef" localSheetId="1">Concentric!$B$1:$C$7</definedName>
    <definedName name="ConStrengthOptMidStartS4" localSheetId="1">Concentric!$K$1:$K$7</definedName>
    <definedName name="ConStrengthOptRefStart" localSheetId="1">Concentric!$O$1:$O$7</definedName>
    <definedName name="ConStrengthOptS4" localSheetId="1">Concentric!$I$1:$I$7</definedName>
    <definedName name="ConStrengthPertS4" localSheetId="1">Concentric!$G$1:$G$7</definedName>
    <definedName name="DorsiConcentricStrengthDemo" localSheetId="1">Concentric!$S$1:$T$18</definedName>
    <definedName name="DorsiConcentricStrengthDemo2" localSheetId="1">Concentric!$V$1:$W$18</definedName>
    <definedName name="DorsiConcentricStrengthDemo3" localSheetId="1">Concentric!$Y$1:$Z$18</definedName>
    <definedName name="DorsiConcentricStrengthDemo4" localSheetId="1">Concentric!$AB$1:$AC$18</definedName>
    <definedName name="DorsiConcentricStrengthDemo5" localSheetId="1">Concentric!$AE$1:$AF$18</definedName>
    <definedName name="DorsiConcentricStrengthDemo6" localSheetId="1">Concentric!$AH$1:$AI$18</definedName>
    <definedName name="DorsiConcentricStrengthDemo7" localSheetId="1">Concentric!$AK$1:$AL$18</definedName>
    <definedName name="DorsiConcentricStrengthDemo8" localSheetId="1">Concentric!$AN$1:$AO$18</definedName>
    <definedName name="DorsiIsometriskStyrke" localSheetId="0">Isometric!$AC$1:$AD$14</definedName>
    <definedName name="DorsiIsometriskStyrke_1" localSheetId="0">Isometric!$W$1:$X$14</definedName>
    <definedName name="DorsiIsometriskStyrke_2" localSheetId="0">Isometric!$Z$1:$AA$14</definedName>
    <definedName name="EccentricDorsiStrengthDemo" localSheetId="2">Eccentric!$R$1:$S$18</definedName>
    <definedName name="EccentricDorsiStrengthDemo2" localSheetId="2">Eccentric!$U$1:$V$18</definedName>
    <definedName name="EccentricDorsiStrengthDemo3" localSheetId="2">Eccentric!$X$1:$Y$18</definedName>
    <definedName name="EccentricDorsiStrengthDemo4" localSheetId="2">Eccentric!$AA$1:$AB$18</definedName>
    <definedName name="EccentricDorsiStrengthDemo5" localSheetId="2">Eccentric!$AD$1:$AE$18</definedName>
    <definedName name="EccentricDorsiStrengthDemo6" localSheetId="2">Eccentric!$AG$1:$AH$18</definedName>
    <definedName name="EccentricDorsiStrengthDemo7" localSheetId="2">Eccentric!$AJ$1:$AK$18</definedName>
    <definedName name="EccentricDorsiStrengthDemo8" localSheetId="2">Eccentric!$AM$1:$AN$18</definedName>
    <definedName name="EccStrengthModelOptRef" localSheetId="2">Eccentric!$E$1:$E$7</definedName>
    <definedName name="EccStrengthModelRef" localSheetId="2">Eccentric!$B$1:$C$7</definedName>
    <definedName name="EccStrengthOptMidStartS4" localSheetId="2">Eccentric!$K$1:$K$7</definedName>
    <definedName name="EccStrengthOptRefStart" localSheetId="2">Eccentric!$O$1:$O$7</definedName>
    <definedName name="EccStrengthOptS4" localSheetId="2">Eccentric!$I$1:$I$7</definedName>
    <definedName name="EccStrengthPertS4" localSheetId="2">Eccentric!$G$1:$G$7</definedName>
    <definedName name="HipExtensorStrength" localSheetId="5">GlobalStrengthOptimization!$M$1:$N$9</definedName>
    <definedName name="HipExtensorStrength" localSheetId="6">LocalStrengthOptimization!$M$3:$N$10</definedName>
    <definedName name="HipExtensorStrength_1" localSheetId="6">LocalStrengthOptimization!$M$32:$N$39</definedName>
    <definedName name="HipFlexorStrength" localSheetId="5">GlobalStrengthOptimization!$J$1:$K$9</definedName>
    <definedName name="HipFlexorStrength" localSheetId="6">LocalStrengthOptimization!$J$3:$K$10</definedName>
    <definedName name="HipFlexorStrength_1" localSheetId="6">LocalStrengthOptimization!$J$32:$K$39</definedName>
    <definedName name="IsomStrengthModelOptRef" localSheetId="0">Isometric!$E$1:$E$12</definedName>
    <definedName name="IsomStrengthModelRef" localSheetId="0">Isometric!$B$1:$C$12</definedName>
    <definedName name="IsomStrengthOptMidStartS4" localSheetId="0">Isometric!$K$1:$K$12</definedName>
    <definedName name="IsomStrengthOptRefStart" localSheetId="0">Isometric!$P$1:$P$12</definedName>
    <definedName name="IsomStrengthOptS4" localSheetId="0">Isometric!$I$1:$I$12</definedName>
    <definedName name="IsomStrengthPertS4" localSheetId="0">Isometric!$G$1:$G$12</definedName>
    <definedName name="KneeExtensorStrength" localSheetId="5">GlobalStrengthOptimization!$G$1:$H$9</definedName>
    <definedName name="KneeExtensorStrength" localSheetId="6">LocalStrengthOptimization!$G$3:$H$10</definedName>
    <definedName name="KneeExtensorStrength_1" localSheetId="6">LocalStrengthOptimization!$G$32:$H$39</definedName>
    <definedName name="KneeFlexorStrength" localSheetId="5">GlobalStrengthOptimization!$D$1:$E$9</definedName>
    <definedName name="KneeFlexorStrength" localSheetId="6">LocalStrengthOptimization!$D$3:$E$10</definedName>
    <definedName name="KneeFlexorStrength_1" localSheetId="6">LocalStrengthOptimization!$D$32:$E$39</definedName>
    <definedName name="PlantarFlexionStrengthRminRmax_Local" localSheetId="7">Sheet4!$A$1:$B$9</definedName>
    <definedName name="PlantarFlexionStrengthRminRmax_Local_1" localSheetId="7">Sheet4!$D$1:$E$9</definedName>
    <definedName name="PlantarFlexorStrength" localSheetId="5">GlobalStrengthOptimization!$A$1:$B$8</definedName>
    <definedName name="PlantarFlexorStrength" localSheetId="6">LocalStrengthOptimization!$A$3:$B$9</definedName>
    <definedName name="PlantarFlexorStrength_1" localSheetId="6">LocalStrengthOptimization!$A$32:$B$38</definedName>
    <definedName name="SNOPTExtremestartRes" localSheetId="0">Isometric!$T$1:$U$14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M13" i="2"/>
  <c r="M10" i="3"/>
  <c r="M11" i="3"/>
  <c r="M12" i="3"/>
  <c r="M13" i="3"/>
  <c r="M14" i="3"/>
  <c r="M9" i="3"/>
  <c r="B15" i="5" l="1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C14" i="5"/>
  <c r="B14" i="5"/>
  <c r="F19" i="4" l="1"/>
  <c r="F20" i="4"/>
  <c r="F18" i="4"/>
  <c r="J16" i="4"/>
  <c r="J15" i="4"/>
  <c r="H18" i="4" l="1"/>
  <c r="J18" i="4" s="1"/>
</calcChain>
</file>

<file path=xl/connections.xml><?xml version="1.0" encoding="utf-8"?>
<connections xmlns="http://schemas.openxmlformats.org/spreadsheetml/2006/main">
  <connection id="1" name="ConStrengthModelOptRef" type="6" refreshedVersion="5" background="1" saveData="1">
    <textPr codePage="850" sourceFile="E:\Users\fh\Documents\SubjectOptimisation\Fh\OptimizationStudies\OptimizationStudies\Evaluation\ConStrengthModelOptRef.txt" thousands="'" semicolon="1">
      <textFields count="2">
        <textField/>
        <textField/>
      </textFields>
    </textPr>
  </connection>
  <connection id="2" name="ConStrengthModelRef" type="6" refreshedVersion="5" background="1" saveData="1">
    <textPr codePage="850" sourceFile="E:\Users\fh\Documents\SubjectOptimisation\Fh\OptimizationStudies\OptimizationStudies\Evaluation\ConStrengthModelRef.txt" thousands="'" semicolon="1">
      <textFields count="2">
        <textField/>
        <textField/>
      </textFields>
    </textPr>
  </connection>
  <connection id="3" name="ConStrengthOptMidStartS4" type="6" refreshedVersion="5" background="1" saveData="1">
    <textPr codePage="850" sourceFile="E:\Users\fh\Documents\SubjectOptimisation\Fh\OptimizationStudies\OptimizationStudies\Evaluation\ConStrengthOptMidStartS4.txt" thousands="'" semicolon="1">
      <textFields count="2">
        <textField/>
        <textField/>
      </textFields>
    </textPr>
  </connection>
  <connection id="4" name="ConStrengthOptRefStart" type="6" refreshedVersion="5" background="1" saveData="1">
    <textPr codePage="850" sourceFile="E:\Users\fh\Documents\SubjectOptimisation\Fh\OptimizationStudies\OptimizationStudies\Evaluation\ConStrengthOptRefStart.txt" thousands="'" semicolon="1">
      <textFields count="2">
        <textField/>
        <textField/>
      </textFields>
    </textPr>
  </connection>
  <connection id="5" name="ConStrengthOptS4" type="6" refreshedVersion="5" background="1" saveData="1">
    <textPr codePage="850" sourceFile="E:\Users\fh\Documents\SubjectOptimisation\Fh\OptimizationStudies\OptimizationStudies\Evaluation\ConStrengthOptS4.txt" thousands="'" semicolon="1">
      <textFields count="2">
        <textField/>
        <textField/>
      </textFields>
    </textPr>
  </connection>
  <connection id="6" name="ConStrengthPertS4" type="6" refreshedVersion="5" background="1" saveData="1">
    <textPr codePage="850" sourceFile="E:\Users\fh\Documents\SubjectOptimisation\Fh\OptimizationStudies\OptimizationStudies\Evaluation\ConStrengthPertS4.txt" thousands="'" semicolon="1">
      <textFields count="2">
        <textField/>
        <textField/>
      </textFields>
    </textPr>
  </connection>
  <connection id="7" name="DorsiConcentricStrengthDemo" type="6" refreshedVersion="4" background="1" saveData="1">
    <textPr codePage="850" sourceFile="C:\Users\fh\Desktop\DorsiConcentricStrengthDemo.txt" thousands="'" semicolon="1">
      <textFields count="2">
        <textField/>
        <textField/>
      </textFields>
    </textPr>
  </connection>
  <connection id="8" name="DorsiConcentricStrengthDemo2" type="6" refreshedVersion="4" background="1" saveData="1">
    <textPr codePage="850" sourceFile="C:\Users\fh\Desktop\DorsiConcentricStrengthDemo2.txt" thousands="'" semicolon="1">
      <textFields count="2">
        <textField/>
        <textField/>
      </textFields>
    </textPr>
  </connection>
  <connection id="9" name="DorsiConcentricStrengthDemo3" type="6" refreshedVersion="4" background="1" saveData="1">
    <textPr codePage="850" sourceFile="C:\Users\fh\Desktop\DorsiConcentricStrengthDemo3.txt" thousands="'" semicolon="1">
      <textFields count="2">
        <textField/>
        <textField/>
      </textFields>
    </textPr>
  </connection>
  <connection id="10" name="DorsiConcentricStrengthDemo4" type="6" refreshedVersion="4" background="1" saveData="1">
    <textPr codePage="850" sourceFile="C:\Users\fh\Desktop\DorsiConcentricStrengthDemo4.txt" thousands="'" semicolon="1">
      <textFields count="2">
        <textField/>
        <textField/>
      </textFields>
    </textPr>
  </connection>
  <connection id="11" name="DorsiConcentricStrengthDemo5" type="6" refreshedVersion="4" background="1" saveData="1">
    <textPr codePage="850" sourceFile="C:\Users\fh\Desktop\DorsiConcentricStrengthDemo5.txt" thousands="'" semicolon="1">
      <textFields count="2">
        <textField/>
        <textField/>
      </textFields>
    </textPr>
  </connection>
  <connection id="12" name="DorsiConcentricStrengthDemo6" type="6" refreshedVersion="4" background="1" saveData="1">
    <textPr codePage="850" sourceFile="C:\Users\fh\Desktop\DorsiConcentricStrengthDemo6.txt" thousands="'" semicolon="1">
      <textFields count="2">
        <textField/>
        <textField/>
      </textFields>
    </textPr>
  </connection>
  <connection id="13" name="DorsiConcentricStrengthDemo7" type="6" refreshedVersion="4" background="1" saveData="1">
    <textPr codePage="850" sourceFile="C:\Users\fh\Desktop\DorsiConcentricStrengthDemo7.txt" thousands="'" semicolon="1">
      <textFields count="2">
        <textField/>
        <textField/>
      </textFields>
    </textPr>
  </connection>
  <connection id="14" name="DorsiConcentricStrengthDemo8" type="6" refreshedVersion="4" background="1" saveData="1">
    <textPr codePage="850" sourceFile="C:\Users\fh\Desktop\DorsiConcentricStrengthDemo8.txt" thousands="'" semicolon="1">
      <textFields count="2">
        <textField/>
        <textField/>
      </textFields>
    </textPr>
  </connection>
  <connection id="15" name="DorsiIsometriskStyrke" type="6" refreshedVersion="4" background="1" saveData="1">
    <textPr codePage="850" sourceFile="C:\Users\fh\Desktop\DorsiIsometriskStyrke.txt" thousands="'" semicolon="1">
      <textFields count="2">
        <textField/>
        <textField/>
      </textFields>
    </textPr>
  </connection>
  <connection id="16" name="DorsiIsometriskStyrke1" type="6" refreshedVersion="4" background="1" saveData="1">
    <textPr codePage="850" sourceFile="C:\Users\fh\Desktop\DorsiIsometriskStyrke.txt" thousands="'" semicolon="1">
      <textFields count="2">
        <textField/>
        <textField/>
      </textFields>
    </textPr>
  </connection>
  <connection id="17" name="DorsiIsometriskStyrke2" type="6" refreshedVersion="4" background="1" saveData="1">
    <textPr codePage="850" sourceFile="C:\Users\fh\Desktop\DorsiIsometriskStyrke.txt" thousands="'" semicolon="1">
      <textFields count="2">
        <textField/>
        <textField/>
      </textFields>
    </textPr>
  </connection>
  <connection id="18" name="EccentricDorsiStrengthDemo" type="6" refreshedVersion="4" background="1" saveData="1">
    <textPr codePage="850" sourceFile="C:\Users\fh\Desktop\EccentricDorsiStrengthDemo.txt" thousands="'" semicolon="1">
      <textFields count="2">
        <textField/>
        <textField/>
      </textFields>
    </textPr>
  </connection>
  <connection id="19" name="EccentricDorsiStrengthDemo2" type="6" refreshedVersion="4" background="1" saveData="1">
    <textPr codePage="850" sourceFile="C:\Users\fh\Desktop\EccentricDorsiStrengthDemo2.txt" thousands="'" semicolon="1">
      <textFields count="2">
        <textField/>
        <textField/>
      </textFields>
    </textPr>
  </connection>
  <connection id="20" name="EccentricDorsiStrengthDemo3" type="6" refreshedVersion="4" background="1" saveData="1">
    <textPr codePage="850" sourceFile="C:\Users\fh\Desktop\EccentricDorsiStrengthDemo3.txt" thousands="'" semicolon="1">
      <textFields count="2">
        <textField/>
        <textField/>
      </textFields>
    </textPr>
  </connection>
  <connection id="21" name="EccentricDorsiStrengthDemo4" type="6" refreshedVersion="4" background="1" saveData="1">
    <textPr codePage="850" sourceFile="C:\Users\fh\Desktop\EccentricDorsiStrengthDemo4.txt" thousands="'" semicolon="1">
      <textFields count="2">
        <textField/>
        <textField/>
      </textFields>
    </textPr>
  </connection>
  <connection id="22" name="EccentricDorsiStrengthDemo5" type="6" refreshedVersion="4" background="1" saveData="1">
    <textPr codePage="850" sourceFile="C:\Users\fh\Desktop\EccentricDorsiStrengthDemo5.txt" thousands="'" semicolon="1">
      <textFields count="2">
        <textField/>
        <textField/>
      </textFields>
    </textPr>
  </connection>
  <connection id="23" name="EccentricDorsiStrengthDemo6" type="6" refreshedVersion="4" background="1" saveData="1">
    <textPr codePage="850" sourceFile="C:\Users\fh\Desktop\EccentricDorsiStrengthDemo6.txt" thousands="'" semicolon="1">
      <textFields count="2">
        <textField/>
        <textField/>
      </textFields>
    </textPr>
  </connection>
  <connection id="24" name="EccentricDorsiStrengthDemo7" type="6" refreshedVersion="4" background="1" saveData="1">
    <textPr codePage="850" sourceFile="C:\Users\fh\Desktop\EccentricDorsiStrengthDemo7.txt" thousands="'" semicolon="1">
      <textFields count="2">
        <textField/>
        <textField/>
      </textFields>
    </textPr>
  </connection>
  <connection id="25" name="EccentricDorsiStrengthDemo8" type="6" refreshedVersion="4" background="1" saveData="1">
    <textPr codePage="850" sourceFile="C:\Users\fh\Desktop\EccentricDorsiStrengthDemo8.txt" thousands="'" semicolon="1">
      <textFields count="2">
        <textField/>
        <textField/>
      </textFields>
    </textPr>
  </connection>
  <connection id="26" name="EccStrengthModelOptRef" type="6" refreshedVersion="5" background="1" saveData="1">
    <textPr codePage="850" sourceFile="E:\Users\fh\Documents\SubjectOptimisation\Fh\OptimizationStudies\OptimizationStudies\Evaluation\EccStrengthModelOptRef.txt" thousands="'" semicolon="1">
      <textFields count="2">
        <textField/>
        <textField/>
      </textFields>
    </textPr>
  </connection>
  <connection id="27" name="EccStrengthModelRef" type="6" refreshedVersion="5" background="1" saveData="1">
    <textPr codePage="850" sourceFile="E:\Users\fh\Documents\SubjectOptimisation\Fh\OptimizationStudies\OptimizationStudies\Evaluation\EccStrengthModelRef.txt" thousands="'" semicolon="1">
      <textFields count="2">
        <textField/>
        <textField/>
      </textFields>
    </textPr>
  </connection>
  <connection id="28" name="EccStrengthOptMidStartS4" type="6" refreshedVersion="5" background="1" saveData="1">
    <textPr codePage="850" sourceFile="E:\Users\fh\Documents\SubjectOptimisation\Fh\OptimizationStudies\OptimizationStudies\Evaluation\EccStrengthOptMidStartS4.txt" thousands="'" semicolon="1">
      <textFields count="2">
        <textField/>
        <textField/>
      </textFields>
    </textPr>
  </connection>
  <connection id="29" name="EccStrengthOptRefStart" type="6" refreshedVersion="5" background="1" saveData="1">
    <textPr codePage="850" sourceFile="E:\Users\fh\Documents\SubjectOptimisation\Fh\OptimizationStudies\OptimizationStudies\Evaluation\EccStrengthOptRefStart.txt" thousands="'" semicolon="1">
      <textFields count="2">
        <textField/>
        <textField/>
      </textFields>
    </textPr>
  </connection>
  <connection id="30" name="EccStrengthOptS4" type="6" refreshedVersion="5" background="1" saveData="1">
    <textPr codePage="850" sourceFile="E:\Users\fh\Documents\SubjectOptimisation\Fh\OptimizationStudies\OptimizationStudies\Evaluation\EccStrengthOptS4.txt" thousands="'" semicolon="1">
      <textFields count="2">
        <textField/>
        <textField/>
      </textFields>
    </textPr>
  </connection>
  <connection id="31" name="EccStrengthPertS4" type="6" refreshedVersion="5" background="1" saveData="1">
    <textPr codePage="850" sourceFile="E:\Users\fh\Documents\SubjectOptimisation\Fh\OptimizationStudies\OptimizationStudies\Evaluation\EccStrengthPertS4.txt" thousands="'" semicolon="1">
      <textFields count="2">
        <textField/>
        <textField/>
      </textFields>
    </textPr>
  </connection>
  <connection id="32" name="HipExtensorStrength" type="6" refreshedVersion="5" background="1" saveData="1">
    <textPr codePage="850" sourceFile="E:\Users\fh\Documents\SubjectOptimisation\Fh\OptimizationStudies\OptimizationStudies\Results\Global&amp;localOpt\Local\HipExtensorStrength.txt" thousands="'" semicolon="1">
      <textFields count="2">
        <textField/>
        <textField/>
      </textFields>
    </textPr>
  </connection>
  <connection id="33" name="HipExtensorStrength1" type="6" refreshedVersion="5" background="1" saveData="1">
    <textPr codePage="850" sourceFile="E:\Users\fh\Documents\SubjectOptimisation\Fh\OptimizationStudies\OptimizationStudies\Results\Global&amp;localOpt\Local\HipExtensorStrength.txt" thousands="'" semicolon="1">
      <textFields count="2">
        <textField/>
        <textField/>
      </textFields>
    </textPr>
  </connection>
  <connection id="34" name="HipExtensorStrength2" type="6" refreshedVersion="5" background="1" saveData="1">
    <textPr codePage="850" sourceFile="E:\Users\fh\Documents\SubjectOptimisation\Fh\OptimizationStudies\OptimizationStudies\Results\Global&amp;localOpt\Local\HipExtensorStrength.txt" thousands="'" semicolon="1">
      <textFields count="2">
        <textField/>
        <textField/>
      </textFields>
    </textPr>
  </connection>
  <connection id="35" name="HipFlexorStrength" type="6" refreshedVersion="5" background="1" saveData="1">
    <textPr codePage="850" sourceFile="E:\Users\fh\Documents\SubjectOptimisation\Fh\OptimizationStudies\OptimizationStudies\Results\Global&amp;localOpt\Local\HipFlexorStrength.txt" thousands="'" semicolon="1">
      <textFields count="2">
        <textField/>
        <textField/>
      </textFields>
    </textPr>
  </connection>
  <connection id="36" name="HipFlexorStrength1" type="6" refreshedVersion="5" background="1" saveData="1">
    <textPr codePage="850" sourceFile="E:\Users\fh\Documents\SubjectOptimisation\Fh\OptimizationStudies\OptimizationStudies\Results\Global&amp;localOpt\Local\HipFlexorStrength.txt" thousands="'" semicolon="1">
      <textFields count="2">
        <textField/>
        <textField/>
      </textFields>
    </textPr>
  </connection>
  <connection id="37" name="HipFlexorStrength2" type="6" refreshedVersion="5" background="1" saveData="1">
    <textPr codePage="850" sourceFile="E:\Users\fh\Documents\SubjectOptimisation\Fh\OptimizationStudies\OptimizationStudies\Results\Global&amp;localOpt\Local\HipFlexorStrength.txt" thousands="'" semicolon="1">
      <textFields count="2">
        <textField/>
        <textField/>
      </textFields>
    </textPr>
  </connection>
  <connection id="38" name="IsomStrengthModelOptRef" type="6" refreshedVersion="5" background="1" saveData="1">
    <textPr codePage="850" sourceFile="E:\Users\fh\Documents\SubjectOptimisation\Fh\OptimizationStudies\OptimizationStudies\Evaluation\IsomStrengthModelOptRef.txt" thousands="'" semicolon="1">
      <textFields count="2">
        <textField/>
        <textField/>
      </textFields>
    </textPr>
  </connection>
  <connection id="39" name="IsomStrengthModelRef" type="6" refreshedVersion="5" background="1" saveData="1">
    <textPr codePage="850" sourceFile="E:\Users\fh\Documents\SubjectOptimisation\Fh\OptimizationStudies\OptimizationStudies\Evaluation\IsomStrengthModelRef.txt" thousands="'" semicolon="1">
      <textFields count="2">
        <textField/>
        <textField/>
      </textFields>
    </textPr>
  </connection>
  <connection id="40" name="IsomStrengthOptMidStartS4" type="6" refreshedVersion="5" background="1" saveData="1">
    <textPr codePage="850" sourceFile="E:\Users\fh\Documents\SubjectOptimisation\Fh\OptimizationStudies\OptimizationStudies\Evaluation\IsomStrengthOptMidStartS4.txt" thousands="'" semicolon="1">
      <textFields count="2">
        <textField/>
        <textField/>
      </textFields>
    </textPr>
  </connection>
  <connection id="41" name="IsomStrengthOptRefStart" type="6" refreshedVersion="5" background="1" saveData="1">
    <textPr codePage="850" sourceFile="E:\Users\fh\Documents\SubjectOptimisation\Fh\OptimizationStudies\OptimizationStudies\Evaluation\IsomStrengthOptRefStart.txt" thousands="'" semicolon="1">
      <textFields count="2">
        <textField/>
        <textField/>
      </textFields>
    </textPr>
  </connection>
  <connection id="42" name="IsomStrengthOptS4" type="6" refreshedVersion="5" background="1" saveData="1">
    <textPr codePage="850" sourceFile="E:\Users\fh\Documents\SubjectOptimisation\Fh\OptimizationStudies\OptimizationStudies\Evaluation\IsomStrengthOptS4.txt" thousands="'" semicolon="1">
      <textFields count="2">
        <textField/>
        <textField/>
      </textFields>
    </textPr>
  </connection>
  <connection id="43" name="IsomStrengthPertS4" type="6" refreshedVersion="5" background="1" saveData="1">
    <textPr codePage="850" sourceFile="E:\Users\fh\Documents\SubjectOptimisation\Fh\OptimizationStudies\OptimizationStudies\Evaluation\IsomStrengthPertS4.txt" thousands="'" semicolon="1">
      <textFields count="2">
        <textField/>
        <textField/>
      </textFields>
    </textPr>
  </connection>
  <connection id="44" name="KneeExtensorStrength" type="6" refreshedVersion="5" background="1" saveData="1">
    <textPr codePage="850" sourceFile="E:\Users\fh\Documents\SubjectOptimisation\Fh\OptimizationStudies\OptimizationStudies\Results\Global&amp;localOpt\Local\KneeExtensorStrength.txt" thousands="'" semicolon="1">
      <textFields count="2">
        <textField/>
        <textField/>
      </textFields>
    </textPr>
  </connection>
  <connection id="45" name="KneeExtensorStrength1" type="6" refreshedVersion="5" background="1" saveData="1">
    <textPr codePage="850" sourceFile="E:\Users\fh\Documents\SubjectOptimisation\Fh\OptimizationStudies\OptimizationStudies\Results\Global&amp;localOpt\Local\KneeExtensorStrength.txt" thousands="'" semicolon="1">
      <textFields count="2">
        <textField/>
        <textField/>
      </textFields>
    </textPr>
  </connection>
  <connection id="46" name="KneeExtensorStrength2" type="6" refreshedVersion="5" background="1" saveData="1">
    <textPr codePage="850" sourceFile="E:\Users\fh\Documents\SubjectOptimisation\Fh\OptimizationStudies\OptimizationStudies\Results\Global&amp;localOpt\Local\KneeExtensorStrength.txt" thousands="'" semicolon="1">
      <textFields count="2">
        <textField/>
        <textField/>
      </textFields>
    </textPr>
  </connection>
  <connection id="47" name="KneeFlexorStrength" type="6" refreshedVersion="5" background="1" saveData="1">
    <textPr codePage="850" sourceFile="E:\Users\fh\Documents\SubjectOptimisation\Fh\OptimizationStudies\OptimizationStudies\Results\Global&amp;localOpt\Local\KneeFlexorStrength.txt" thousands="'" semicolon="1">
      <textFields count="2">
        <textField/>
        <textField/>
      </textFields>
    </textPr>
  </connection>
  <connection id="48" name="KneeFlexorStrength1" type="6" refreshedVersion="5" background="1" saveData="1">
    <textPr codePage="850" sourceFile="E:\Users\fh\Documents\SubjectOptimisation\Fh\OptimizationStudies\OptimizationStudies\Results\Global&amp;localOpt\Local\KneeFlexorStrength.txt" thousands="'" semicolon="1">
      <textFields count="2">
        <textField/>
        <textField/>
      </textFields>
    </textPr>
  </connection>
  <connection id="49" name="KneeFlexorStrength2" type="6" refreshedVersion="5" background="1" saveData="1">
    <textPr codePage="850" sourceFile="E:\Users\fh\Documents\SubjectOptimisation\Fh\OptimizationStudies\OptimizationStudies\Results\Global&amp;localOpt\Local\KneeFlexorStrength.txt" thousands="'" semicolon="1">
      <textFields count="2">
        <textField/>
        <textField/>
      </textFields>
    </textPr>
  </connection>
  <connection id="50" name="PlantarFlexionStrengthRminRmax&amp;Local" type="6" refreshedVersion="5" background="1" saveData="1">
    <textPr codePage="850" sourceFile="E:\Users\fh\Documents\SubjectOptimisation\Fh\OptimizationStudies\OptimizationStudies\Results\Global&amp;localOpt\RminRmax\PlantarFlexionStrengthRminRmax&amp;Local.txt" thousands="'" semicolon="1">
      <textFields count="2">
        <textField/>
        <textField/>
      </textFields>
    </textPr>
  </connection>
  <connection id="51" name="PlantarFlexionStrengthRminRmax&amp;Local1" type="6" refreshedVersion="5" background="1" saveData="1">
    <textPr codePage="850" sourceFile="E:\Users\fh\Documents\SubjectOptimisation\Fh\OptimizationStudies\OptimizationStudies\Results\Global&amp;localOpt\RminRmax\PlantarFlexionStrengthRminRmax&amp;Local.txt" thousands="'" semicolon="1">
      <textFields count="2">
        <textField/>
        <textField/>
      </textFields>
    </textPr>
  </connection>
  <connection id="52" name="PlantarFlexorStrength" type="6" refreshedVersion="5" background="1" saveData="1">
    <textPr codePage="850" sourceFile="E:\Users\fh\Documents\SubjectOptimisation\Fh\OptimizationStudies\OptimizationStudies\Results\Global&amp;localOpt\Local\PlantarFlexorStrength.txt" thousands="'" semicolon="1">
      <textFields count="2">
        <textField/>
        <textField/>
      </textFields>
    </textPr>
  </connection>
  <connection id="53" name="PlantarFlexorStrength1" type="6" refreshedVersion="5" background="1" saveData="1">
    <textPr codePage="850" sourceFile="E:\Users\fh\Documents\SubjectOptimisation\Fh\OptimizationStudies\OptimizationStudies\Results\Global&amp;localOpt\Local\PlantarFlexorStrength.txt" thousands="'" semicolon="1">
      <textFields count="2">
        <textField/>
        <textField/>
      </textFields>
    </textPr>
  </connection>
  <connection id="54" name="PlantarFlexorStrength2" type="6" refreshedVersion="5" background="1" saveData="1">
    <textPr codePage="850" sourceFile="E:\Users\fh\Documents\SubjectOptimisation\Fh\OptimizationStudies\OptimizationStudies\Results\Global&amp;localOpt\Local\PlantarFlexorStrength.txt" thousands="'" semicolon="1">
      <textFields count="2">
        <textField/>
        <textField/>
      </textFields>
    </textPr>
  </connection>
  <connection id="55" name="SNOPTExtremestartRes" type="6" refreshedVersion="5" background="1" saveData="1">
    <textPr codePage="850" sourceFile="E:\Users\fh\Documents\SubjectOptimisation\Fh\OptimizationStudies\OptimizationStudies\Evaluation\SNOPTExtremestartRes.txt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<sst xmlns="http://schemas.openxmlformats.org/spreadsheetml/2006/main" count="211" uniqueCount="93">
  <si>
    <t>Angle</t>
  </si>
  <si>
    <t>Torque</t>
  </si>
  <si>
    <t>RefTorque</t>
  </si>
  <si>
    <t>RefOptTorque</t>
  </si>
  <si>
    <t>PertTorque</t>
  </si>
  <si>
    <t>OptPertStartTorque</t>
  </si>
  <si>
    <t>OptMidStart</t>
  </si>
  <si>
    <t>ExpTorque</t>
  </si>
  <si>
    <t>Objective val</t>
  </si>
  <si>
    <t>Rmin</t>
  </si>
  <si>
    <t>Rmax</t>
  </si>
  <si>
    <t>F0</t>
  </si>
  <si>
    <t>RefOptModel</t>
  </si>
  <si>
    <t>Pert</t>
  </si>
  <si>
    <t>OptPertStart</t>
  </si>
  <si>
    <t>Lt0</t>
  </si>
  <si>
    <t>Fl</t>
  </si>
  <si>
    <t>Bounds</t>
  </si>
  <si>
    <t>Lower</t>
  </si>
  <si>
    <t>Upper</t>
  </si>
  <si>
    <t>OptRefStart</t>
  </si>
  <si>
    <t>OptMidStart10^-6</t>
  </si>
  <si>
    <t>model</t>
  </si>
  <si>
    <t>optimering</t>
  </si>
  <si>
    <t>Copi</t>
  </si>
  <si>
    <t>OptAllMuscles</t>
  </si>
  <si>
    <t>AllMuscles</t>
  </si>
  <si>
    <t>RminLowRmaxUp</t>
  </si>
  <si>
    <t>RminUpRmaxLow</t>
  </si>
  <si>
    <t>Extremestarts2</t>
  </si>
  <si>
    <t>Lfbar</t>
  </si>
  <si>
    <t>SoleusMed</t>
  </si>
  <si>
    <t>SoleusLat</t>
  </si>
  <si>
    <t>Gastrocmed</t>
  </si>
  <si>
    <t>GastrocLat</t>
  </si>
  <si>
    <t>TibialisAnt</t>
  </si>
  <si>
    <t>ExtDigiLong</t>
  </si>
  <si>
    <t>ExtDigiHal</t>
  </si>
  <si>
    <t>VastusLatInf</t>
  </si>
  <si>
    <t>VastusLatSup</t>
  </si>
  <si>
    <t>VastusMedInf</t>
  </si>
  <si>
    <t>midStart</t>
  </si>
  <si>
    <t>0.52898681 1.33410449 0.56758258 1.24450441 0.57438969 1.28245071</t>
  </si>
  <si>
    <t>1.25180859 0.31247317 0.29024821 0.24770341 0.38663627 0.41779074</t>
  </si>
  <si>
    <t>0.43778053 0.26428152 0.30682383 0.35035311]</t>
  </si>
  <si>
    <t>TibAnt</t>
  </si>
  <si>
    <t>EDL</t>
  </si>
  <si>
    <t>EDH</t>
  </si>
  <si>
    <t>MidStartLB0.1-1.8</t>
  </si>
  <si>
    <t>Serie0</t>
  </si>
  <si>
    <t>AXIS0</t>
  </si>
  <si>
    <t>OUTPUT</t>
  </si>
  <si>
    <t>Main.Studies.ParameterStudies.PlantarFlexorMuscles.IsometricStrength.Output.AnkleAngle.Val</t>
  </si>
  <si>
    <t>Main.Studies.ParameterStudies.PlantarFlexorMuscles.IsometricStrength.Output.Outputfile.Strength</t>
  </si>
  <si>
    <t>JointAngle</t>
  </si>
  <si>
    <t>PlantarStrength</t>
  </si>
  <si>
    <t>KneeExtensorStrength</t>
  </si>
  <si>
    <t>HipFlexorStrength</t>
  </si>
  <si>
    <t>HipExtensorStrength</t>
  </si>
  <si>
    <t>Optimization Results</t>
  </si>
  <si>
    <t>PlantarStrengthExp</t>
  </si>
  <si>
    <t>KneeFlexorStrengthExp</t>
  </si>
  <si>
    <t>KneeExtensorStrengthExp</t>
  </si>
  <si>
    <t>HipFlexorStrengthExp</t>
  </si>
  <si>
    <t>HipExtensorStrengthExp</t>
  </si>
  <si>
    <t>KneeFlexorStrength</t>
  </si>
  <si>
    <t>LocalStrengthFactor</t>
  </si>
  <si>
    <t>GlobalStrengthFactor</t>
  </si>
  <si>
    <t>Experimental</t>
  </si>
  <si>
    <t>LocalStrengthFactor 2</t>
  </si>
  <si>
    <t>RminRmax</t>
  </si>
  <si>
    <t>RminRmax1.2&amp;0.5</t>
  </si>
  <si>
    <t>RminRmax&amp;local</t>
  </si>
  <si>
    <t>AnkleAngle</t>
  </si>
  <si>
    <t>DorsiStrengthDemo</t>
  </si>
  <si>
    <t>DorsiFlexorDEMODEMO</t>
  </si>
  <si>
    <t>DorsiFlexorStrengthEstimate</t>
  </si>
  <si>
    <t>AngularVel</t>
  </si>
  <si>
    <t>StrengthDorsiDemo</t>
  </si>
  <si>
    <t>DorsiStrengthDemo2</t>
  </si>
  <si>
    <t>DorsiStrengthDemo3</t>
  </si>
  <si>
    <t>DorsiStrengthDemo5</t>
  </si>
  <si>
    <t>DorsiStrengthDemo6</t>
  </si>
  <si>
    <t>DorsiStrengthDemo7</t>
  </si>
  <si>
    <t>StrengthDorsiDemo2</t>
  </si>
  <si>
    <t>StrengthDorsiDemo3</t>
  </si>
  <si>
    <t>StrengthDorsiDemo4</t>
  </si>
  <si>
    <t>Opt. Isometric</t>
  </si>
  <si>
    <t>Opt. Isokinetic</t>
  </si>
  <si>
    <t>StrengthDorsiDemo6</t>
  </si>
  <si>
    <t>Angularvel</t>
  </si>
  <si>
    <t>StrengthDorsiDemo7</t>
  </si>
  <si>
    <t>Exp.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</si>
</sst>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#,##0.0000"/>
    <numFmt numFmtId="166" formatCode="0.000000"/>
    <numFmt numFmtId="167" formatCode="0.0000000"/>
    <numFmt numFmtId="168" formatCode="0.00000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166" fontId="0" fillId="0" borderId="1" xfId="0" applyNumberFormat="1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1" fontId="0" fillId="0" borderId="0" xfId="0" applyNumberFormat="1"/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a-DK" sz="3500" b="1">
                <a:solidFill>
                  <a:sysClr val="windowText" lastClr="000000"/>
                </a:solidFill>
              </a:rPr>
              <a:t>Ankle Dorsi</a:t>
            </a:r>
            <a:r>
              <a:rPr lang="da-DK" sz="3500" b="1" baseline="0">
                <a:solidFill>
                  <a:sysClr val="windowText" lastClr="000000"/>
                </a:solidFill>
              </a:rPr>
              <a:t> Flexion Torque (Isometric)</a:t>
            </a:r>
            <a:endParaRPr lang="da-DK" sz="35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Isometric!$L$1</c:f>
              <c:strCache>
                <c:ptCount val="1"/>
                <c:pt idx="0">
                  <c:v>Exp.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Isometric!$M$2:$M$7</c:f>
              <c:numCache>
                <c:formatCode>General</c:formatCode>
                <c:ptCount val="6"/>
                <c:pt idx="0">
                  <c:v>10.215</c:v>
                </c:pt>
                <c:pt idx="1">
                  <c:v>5.12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xVal>
          <c:yVal>
            <c:numRef>
              <c:f>Isometric!$N$2:$N$7</c:f>
              <c:numCache>
                <c:formatCode>General</c:formatCode>
                <c:ptCount val="6"/>
                <c:pt idx="0">
                  <c:v>28.577999999999999</c:v>
                </c:pt>
                <c:pt idx="1">
                  <c:v>34.451999999999998</c:v>
                </c:pt>
                <c:pt idx="2">
                  <c:v>35.981999999999999</c:v>
                </c:pt>
                <c:pt idx="3">
                  <c:v>33.462000000000003</c:v>
                </c:pt>
                <c:pt idx="4">
                  <c:v>32.619999999999997</c:v>
                </c:pt>
                <c:pt idx="5">
                  <c:v>28.594000000000001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Isometric!$T$1</c:f>
              <c:strCache>
                <c:ptCount val="1"/>
                <c:pt idx="0">
                  <c:v>Opt. Isometric</c:v>
                </c:pt>
              </c:strCache>
            </c:strRef>
          </c:tx>
          <c:spPr>
            <a:ln w="571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Isometric!$B$2:$B$12</c:f>
              <c:numCache>
                <c:formatCode>0.0</c:formatCode>
                <c:ptCount val="11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-25</c:v>
                </c:pt>
                <c:pt idx="10">
                  <c:v>-30</c:v>
                </c:pt>
              </c:numCache>
            </c:numRef>
          </c:xVal>
          <c:yVal>
            <c:numRef>
              <c:f>Isometric!$T$2:$T$12</c:f>
              <c:numCache>
                <c:formatCode>0.0000</c:formatCode>
                <c:ptCount val="11"/>
                <c:pt idx="0">
                  <c:v>15.185890395762399</c:v>
                </c:pt>
                <c:pt idx="1">
                  <c:v>20.093510877585501</c:v>
                </c:pt>
                <c:pt idx="2">
                  <c:v>25.3482412668458</c:v>
                </c:pt>
                <c:pt idx="3">
                  <c:v>34.695251303865199</c:v>
                </c:pt>
                <c:pt idx="4">
                  <c:v>37.3994252977337</c:v>
                </c:pt>
                <c:pt idx="5">
                  <c:v>37.974981128677797</c:v>
                </c:pt>
                <c:pt idx="6">
                  <c:v>36.226355123192</c:v>
                </c:pt>
                <c:pt idx="7">
                  <c:v>32.244505731078497</c:v>
                </c:pt>
                <c:pt idx="8">
                  <c:v>26.7307823086078</c:v>
                </c:pt>
                <c:pt idx="9">
                  <c:v>20.830519254736998</c:v>
                </c:pt>
                <c:pt idx="10">
                  <c:v>15.6742571154932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600"/>
        <c:axId val="690035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Isometric!$F$1</c15:sqref>
                        </c15:formulaRef>
                      </c:ext>
                    </c:extLst>
                    <c:strCache>
                      <c:ptCount val="1"/>
                      <c:pt idx="0">
                        <c:v>PertTorque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Isometric!$B$2:$B$12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-10</c:v>
                      </c:pt>
                      <c:pt idx="7">
                        <c:v>-15</c:v>
                      </c:pt>
                      <c:pt idx="8">
                        <c:v>-20</c:v>
                      </c:pt>
                      <c:pt idx="9">
                        <c:v>-25</c:v>
                      </c:pt>
                      <c:pt idx="10">
                        <c:v>-30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Isometric!$G$2:$G$12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14.3542089809571</c:v>
                      </c:pt>
                      <c:pt idx="1">
                        <c:v>19.418241189419199</c:v>
                      </c:pt>
                      <c:pt idx="2">
                        <c:v>24.9428707413457</c:v>
                      </c:pt>
                      <c:pt idx="3">
                        <c:v>34.867497931182903</c:v>
                      </c:pt>
                      <c:pt idx="4">
                        <c:v>37.631880751920797</c:v>
                      </c:pt>
                      <c:pt idx="5">
                        <c:v>38.084364029185402</c:v>
                      </c:pt>
                      <c:pt idx="6">
                        <c:v>36.061459800434498</c:v>
                      </c:pt>
                      <c:pt idx="7">
                        <c:v>31.924785345077801</c:v>
                      </c:pt>
                      <c:pt idx="8">
                        <c:v>26.546021719596599</c:v>
                      </c:pt>
                      <c:pt idx="9">
                        <c:v>20.843187675826002</c:v>
                      </c:pt>
                      <c:pt idx="10">
                        <c:v>15.5696424284606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Isometric!$H$1</c15:sqref>
                        </c15:formulaRef>
                      </c:ext>
                    </c:extLst>
                    <c:strCache>
                      <c:ptCount val="1"/>
                      <c:pt idx="0">
                        <c:v>OptPertStartTorque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Isometric!$B$2:$B$12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-10</c:v>
                      </c:pt>
                      <c:pt idx="7">
                        <c:v>-15</c:v>
                      </c:pt>
                      <c:pt idx="8">
                        <c:v>-20</c:v>
                      </c:pt>
                      <c:pt idx="9">
                        <c:v>-25</c:v>
                      </c:pt>
                      <c:pt idx="10">
                        <c:v>-30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Isometric!$I$2:$I$12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12.920947620789001</c:v>
                      </c:pt>
                      <c:pt idx="1">
                        <c:v>17.943050112596602</c:v>
                      </c:pt>
                      <c:pt idx="2">
                        <c:v>23.6308600506202</c:v>
                      </c:pt>
                      <c:pt idx="3">
                        <c:v>34.564682097329502</c:v>
                      </c:pt>
                      <c:pt idx="4">
                        <c:v>37.961008132584404</c:v>
                      </c:pt>
                      <c:pt idx="5">
                        <c:v>38.829534775809996</c:v>
                      </c:pt>
                      <c:pt idx="6">
                        <c:v>36.853863761012697</c:v>
                      </c:pt>
                      <c:pt idx="7">
                        <c:v>32.3620321539548</c:v>
                      </c:pt>
                      <c:pt idx="8">
                        <c:v>26.415104944467402</c:v>
                      </c:pt>
                      <c:pt idx="9">
                        <c:v>20.214582516006601</c:v>
                      </c:pt>
                      <c:pt idx="10">
                        <c:v>14.701901156613101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Isometric!$J$1</c15:sqref>
                        </c15:formulaRef>
                      </c:ext>
                    </c:extLst>
                    <c:strCache>
                      <c:ptCount val="1"/>
                      <c:pt idx="0">
                        <c:v>OptMidStart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Isometric!$B$2:$B$12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-10</c:v>
                      </c:pt>
                      <c:pt idx="7">
                        <c:v>-15</c:v>
                      </c:pt>
                      <c:pt idx="8">
                        <c:v>-20</c:v>
                      </c:pt>
                      <c:pt idx="9">
                        <c:v>-25</c:v>
                      </c:pt>
                      <c:pt idx="10">
                        <c:v>-30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Isometric!$K$2:$K$12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13.756640407199599</c:v>
                      </c:pt>
                      <c:pt idx="1">
                        <c:v>18.811982997053001</c:v>
                      </c:pt>
                      <c:pt idx="2">
                        <c:v>24.4139607941629</c:v>
                      </c:pt>
                      <c:pt idx="3">
                        <c:v>34.764127890492503</c:v>
                      </c:pt>
                      <c:pt idx="4">
                        <c:v>37.783905323514198</c:v>
                      </c:pt>
                      <c:pt idx="5">
                        <c:v>38.400664968671499</c:v>
                      </c:pt>
                      <c:pt idx="6">
                        <c:v>36.396303701191101</c:v>
                      </c:pt>
                      <c:pt idx="7">
                        <c:v>32.123155250673499</c:v>
                      </c:pt>
                      <c:pt idx="8">
                        <c:v>26.525596621969001</c:v>
                      </c:pt>
                      <c:pt idx="9">
                        <c:v>20.6258757499082</c:v>
                      </c:pt>
                      <c:pt idx="10">
                        <c:v>15.2477616373634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Isometric!$O$1</c15:sqref>
                        </c15:formulaRef>
                      </c:ext>
                    </c:extLst>
                    <c:strCache>
                      <c:ptCount val="1"/>
                      <c:pt idx="0">
                        <c:v>OptRefStart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Isometric!$B$2:$B$12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25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-5</c:v>
                      </c:pt>
                      <c:pt idx="6">
                        <c:v>-10</c:v>
                      </c:pt>
                      <c:pt idx="7">
                        <c:v>-15</c:v>
                      </c:pt>
                      <c:pt idx="8">
                        <c:v>-20</c:v>
                      </c:pt>
                      <c:pt idx="9">
                        <c:v>-25</c:v>
                      </c:pt>
                      <c:pt idx="10">
                        <c:v>-30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Isometric!$P$2:$P$12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12.5627256754996</c:v>
                      </c:pt>
                      <c:pt idx="1">
                        <c:v>17.523129267212202</c:v>
                      </c:pt>
                      <c:pt idx="2">
                        <c:v>23.17825404109</c:v>
                      </c:pt>
                      <c:pt idx="3">
                        <c:v>34.201072672541599</c:v>
                      </c:pt>
                      <c:pt idx="4">
                        <c:v>37.716429839185601</c:v>
                      </c:pt>
                      <c:pt idx="5">
                        <c:v>38.710211623371499</c:v>
                      </c:pt>
                      <c:pt idx="6">
                        <c:v>36.829833026377997</c:v>
                      </c:pt>
                      <c:pt idx="7">
                        <c:v>32.370042615809901</c:v>
                      </c:pt>
                      <c:pt idx="8">
                        <c:v>26.397599630122599</c:v>
                      </c:pt>
                      <c:pt idx="9">
                        <c:v>20.1511193363709</c:v>
                      </c:pt>
                      <c:pt idx="10">
                        <c:v>14.609750921130299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9001600"/>
        <c:scaling>
          <c:orientation val="minMax"/>
          <c:min val="-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500" b="1">
                    <a:solidFill>
                      <a:sysClr val="windowText" lastClr="000000"/>
                    </a:solidFill>
                  </a:rPr>
                  <a:t>Joint</a:t>
                </a:r>
                <a:r>
                  <a:rPr lang="da-DK" sz="2500" b="1" baseline="0">
                    <a:solidFill>
                      <a:sysClr val="windowText" lastClr="000000"/>
                    </a:solidFill>
                  </a:rPr>
                  <a:t> Angle (Deg)</a:t>
                </a:r>
                <a:endParaRPr lang="da-DK" sz="25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003520"/>
        <c:crosses val="autoZero"/>
        <c:crossBetween val="midCat"/>
      </c:valAx>
      <c:valAx>
        <c:axId val="6900352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500" b="1">
                    <a:solidFill>
                      <a:sysClr val="windowText" lastClr="000000"/>
                    </a:solidFill>
                  </a:rPr>
                  <a:t>Joint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00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HipFlexorStrength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GlobalStrengthOptimization!$K$2</c:f>
              <c:strCache>
                <c:ptCount val="1"/>
                <c:pt idx="0">
                  <c:v>HipFlexorStrength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GlobalStrengthOptimization!$J$3:$J$9</c:f>
              <c:numCache>
                <c:formatCode>0.00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</c:numCache>
            </c:numRef>
          </c:cat>
          <c:val>
            <c:numRef>
              <c:f>GlobalStrengthOptimization!$K$3:$K$9</c:f>
              <c:numCache>
                <c:formatCode>0.00</c:formatCode>
                <c:ptCount val="7"/>
                <c:pt idx="0">
                  <c:v>189.48576465013201</c:v>
                </c:pt>
                <c:pt idx="1">
                  <c:v>162.18557262585</c:v>
                </c:pt>
                <c:pt idx="2">
                  <c:v>126.301305418959</c:v>
                </c:pt>
                <c:pt idx="3">
                  <c:v>101.933889086283</c:v>
                </c:pt>
                <c:pt idx="4">
                  <c:v>63.3805007218821</c:v>
                </c:pt>
                <c:pt idx="5">
                  <c:v>51.885143934101798</c:v>
                </c:pt>
                <c:pt idx="6">
                  <c:v>34.692936893650398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GlobalStrengthOptimization!$K$11</c:f>
              <c:strCache>
                <c:ptCount val="1"/>
                <c:pt idx="0">
                  <c:v>HipFlexorStrengthExp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GlobalStrengthOptimization!$J$3:$J$9</c:f>
              <c:numCache>
                <c:formatCode>0.00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</c:numCache>
            </c:numRef>
          </c:cat>
          <c:val>
            <c:numRef>
              <c:f>GlobalStrengthOptimization!$K$12:$K$18</c:f>
              <c:numCache>
                <c:formatCode>0.0000</c:formatCode>
                <c:ptCount val="7"/>
                <c:pt idx="0">
                  <c:v>121.785</c:v>
                </c:pt>
                <c:pt idx="1">
                  <c:v>111.38</c:v>
                </c:pt>
                <c:pt idx="2">
                  <c:v>111.57</c:v>
                </c:pt>
                <c:pt idx="3">
                  <c:v>91.258700000000005</c:v>
                </c:pt>
                <c:pt idx="4">
                  <c:v>90.168000000000006</c:v>
                </c:pt>
                <c:pt idx="5">
                  <c:v>75.158000000000001</c:v>
                </c:pt>
                <c:pt idx="6">
                  <c:v>66.680999999999997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81408"/>
        <c:axId val="72585600"/>
      </c:lineChart>
      <c:catAx>
        <c:axId val="72481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585600"/>
        <c:crosses val="autoZero"/>
        <c:auto val="1"/>
        <c:lblAlgn val="ctr"/>
        <c:lblOffset val="100"/>
        <c:noMultiLvlLbl val="0"/>
      </c:catAx>
      <c:valAx>
        <c:axId val="72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HipExtensorStrength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GlobalStrengthOptimization!$N$2</c:f>
              <c:strCache>
                <c:ptCount val="1"/>
                <c:pt idx="0">
                  <c:v>HipExtensorStrength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GlobalStrengthOptimization!$M$3:$M$9</c:f>
              <c:numCache>
                <c:formatCode>0.00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cat>
          <c:val>
            <c:numRef>
              <c:f>GlobalStrengthOptimization!$N$3:$N$9</c:f>
              <c:numCache>
                <c:formatCode>0.00</c:formatCode>
                <c:ptCount val="7"/>
                <c:pt idx="0">
                  <c:v>75.256174035692098</c:v>
                </c:pt>
                <c:pt idx="1">
                  <c:v>95.7863685502506</c:v>
                </c:pt>
                <c:pt idx="2">
                  <c:v>104.763208624586</c:v>
                </c:pt>
                <c:pt idx="3">
                  <c:v>115.18904013283201</c:v>
                </c:pt>
                <c:pt idx="4">
                  <c:v>117.938126624554</c:v>
                </c:pt>
                <c:pt idx="5">
                  <c:v>120.497413360846</c:v>
                </c:pt>
                <c:pt idx="6">
                  <c:v>114.81699036690399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GlobalStrengthOptimization!$N$11</c:f>
              <c:strCache>
                <c:ptCount val="1"/>
                <c:pt idx="0">
                  <c:v>HipExtensorStrengthExp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GlobalStrengthOptimization!$M$3:$M$9</c:f>
              <c:numCache>
                <c:formatCode>0.00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cat>
          <c:val>
            <c:numRef>
              <c:f>GlobalStrengthOptimization!$N$12:$N$18</c:f>
              <c:numCache>
                <c:formatCode>0.0000</c:formatCode>
                <c:ptCount val="7"/>
                <c:pt idx="0">
                  <c:v>74.739000000000004</c:v>
                </c:pt>
                <c:pt idx="1">
                  <c:v>98.959000000000003</c:v>
                </c:pt>
                <c:pt idx="2">
                  <c:v>119.619</c:v>
                </c:pt>
                <c:pt idx="3">
                  <c:v>142.21369999999999</c:v>
                </c:pt>
                <c:pt idx="4">
                  <c:v>169.089</c:v>
                </c:pt>
                <c:pt idx="5">
                  <c:v>189.61349999999999</c:v>
                </c:pt>
                <c:pt idx="6">
                  <c:v>188.60422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2192"/>
        <c:axId val="73673728"/>
      </c:lineChart>
      <c:catAx>
        <c:axId val="73672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73728"/>
        <c:crosses val="autoZero"/>
        <c:auto val="1"/>
        <c:lblAlgn val="ctr"/>
        <c:lblOffset val="100"/>
        <c:noMultiLvlLbl val="0"/>
      </c:catAx>
      <c:valAx>
        <c:axId val="73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PlantarFlexorStrength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LocalStrengthOptimization!$A$2</c:f>
              <c:strCache>
                <c:ptCount val="1"/>
                <c:pt idx="0">
                  <c:v>LocalStrengthFactor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LocalStrengthOptimization!$A$4:$A$9</c:f>
              <c:numCache>
                <c:formatCode>0.0000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cat>
          <c:val>
            <c:numRef>
              <c:f>LocalStrengthOptimization!$B$4:$B$9</c:f>
              <c:numCache>
                <c:formatCode>0.0000</c:formatCode>
                <c:ptCount val="6"/>
                <c:pt idx="0">
                  <c:v>39.674359157217502</c:v>
                </c:pt>
                <c:pt idx="1">
                  <c:v>35.921147405752997</c:v>
                </c:pt>
                <c:pt idx="2">
                  <c:v>32.874486470454499</c:v>
                </c:pt>
                <c:pt idx="3">
                  <c:v>27.053894669231902</c:v>
                </c:pt>
                <c:pt idx="4">
                  <c:v>14.9284123668447</c:v>
                </c:pt>
                <c:pt idx="5">
                  <c:v>11.9839486828206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LocalStrengthOptimization!$B$22</c:f>
              <c:strCache>
                <c:ptCount val="1"/>
                <c:pt idx="0">
                  <c:v>PlantarStrengthExp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LocalStrengthOptimization!$B$23:$B$28</c:f>
              <c:numCache>
                <c:formatCode>General</c:formatCode>
                <c:ptCount val="6"/>
                <c:pt idx="0">
                  <c:v>72.085899999999995</c:v>
                </c:pt>
                <c:pt idx="1">
                  <c:v>69.272000000000006</c:v>
                </c:pt>
                <c:pt idx="2">
                  <c:v>69.224900000000005</c:v>
                </c:pt>
                <c:pt idx="3">
                  <c:v>58.389000000000003</c:v>
                </c:pt>
                <c:pt idx="4">
                  <c:v>42.430900000000001</c:v>
                </c:pt>
                <c:pt idx="5">
                  <c:v>33.606900000000003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LocalStrengthOptimization!$A$31</c:f>
              <c:strCache>
                <c:ptCount val="1"/>
                <c:pt idx="0">
                  <c:v>LocalStrengthFactor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LocalStrengthOptimization!$B$33:$B$38</c:f>
              <c:numCache>
                <c:formatCode>0.00</c:formatCode>
                <c:ptCount val="6"/>
                <c:pt idx="0">
                  <c:v>82.102413665977906</c:v>
                </c:pt>
                <c:pt idx="1">
                  <c:v>73.885403261666497</c:v>
                </c:pt>
                <c:pt idx="2">
                  <c:v>67.245107058255101</c:v>
                </c:pt>
                <c:pt idx="3">
                  <c:v>54.637645547570202</c:v>
                </c:pt>
                <c:pt idx="4">
                  <c:v>28.565608845183199</c:v>
                </c:pt>
                <c:pt idx="5">
                  <c:v>22.253438438912099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LocalStrengthOptimization!$A$41</c:f>
              <c:strCache>
                <c:ptCount val="1"/>
                <c:pt idx="0">
                  <c:v>RminRmax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LocalStrengthOptimization!$B$43:$B$48</c:f>
              <c:numCache>
                <c:formatCode>0.00</c:formatCode>
                <c:ptCount val="6"/>
                <c:pt idx="0">
                  <c:v>93.470737841044695</c:v>
                </c:pt>
                <c:pt idx="1">
                  <c:v>87.205862137475904</c:v>
                </c:pt>
                <c:pt idx="2">
                  <c:v>81.634772184968398</c:v>
                </c:pt>
                <c:pt idx="3">
                  <c:v>70.558090115091005</c:v>
                </c:pt>
                <c:pt idx="4">
                  <c:v>41.900125661299398</c:v>
                </c:pt>
                <c:pt idx="5">
                  <c:v>34.609719888174403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LocalStrengthOptimization!$A$50</c:f>
              <c:strCache>
                <c:ptCount val="1"/>
                <c:pt idx="0">
                  <c:v>RminRmax1.2&amp;0.5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LocalStrengthOptimization!$B$52:$B$57</c:f>
              <c:numCache>
                <c:formatCode>0.00</c:formatCode>
                <c:ptCount val="6"/>
                <c:pt idx="0">
                  <c:v>122.106335482106</c:v>
                </c:pt>
                <c:pt idx="1">
                  <c:v>117.541993715369</c:v>
                </c:pt>
                <c:pt idx="2">
                  <c:v>112.673985619695</c:v>
                </c:pt>
                <c:pt idx="3">
                  <c:v>101.732562183441</c:v>
                </c:pt>
                <c:pt idx="4">
                  <c:v>68.1615428085763</c:v>
                </c:pt>
                <c:pt idx="5">
                  <c:v>58.326004929112599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LocalStrengthOptimization!$A$59</c:f>
              <c:strCache>
                <c:ptCount val="1"/>
                <c:pt idx="0">
                  <c:v>RminRmax&amp;local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LocalStrengthOptimization!$B$61:$B$66</c:f>
              <c:numCache>
                <c:formatCode>0.00</c:formatCode>
                <c:ptCount val="6"/>
                <c:pt idx="0">
                  <c:v>134.118785020394</c:v>
                </c:pt>
                <c:pt idx="1">
                  <c:v>128.28624566811899</c:v>
                </c:pt>
                <c:pt idx="2">
                  <c:v>121.85627087546</c:v>
                </c:pt>
                <c:pt idx="3">
                  <c:v>107.065973220999</c:v>
                </c:pt>
                <c:pt idx="4">
                  <c:v>64.499316319640599</c:v>
                </c:pt>
                <c:pt idx="5">
                  <c:v>52.905509641558602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52"/>
        <c:axId val="721402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LocalStrengthOptimization!$A$12</c15:sqref>
                        </c15:formulaRef>
                      </c:ext>
                    </c:extLst>
                    <c:strCache>
                      <c:ptCount val="1"/>
                      <c:pt idx="0">
                        <c:v>GlobalStrengthFactor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LocalStrengthOptimization!$B$14:$B$19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39.674359157217502</c:v>
                      </c:pt>
                      <c:pt idx="1">
                        <c:v>35.921147405752997</c:v>
                      </c:pt>
                      <c:pt idx="2">
                        <c:v>32.874486470454499</c:v>
                      </c:pt>
                      <c:pt idx="3">
                        <c:v>27.053894669231902</c:v>
                      </c:pt>
                      <c:pt idx="4">
                        <c:v>14.9284123668447</c:v>
                      </c:pt>
                      <c:pt idx="5">
                        <c:v>11.9839486828206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1387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40288"/>
        <c:crosses val="autoZero"/>
        <c:auto val="1"/>
        <c:lblAlgn val="ctr"/>
        <c:lblOffset val="100"/>
        <c:noMultiLvlLbl val="0"/>
      </c:catAx>
      <c:valAx>
        <c:axId val="72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KneeFlexorStrength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LocalStrengthOptimization!$A$2</c:f>
              <c:strCache>
                <c:ptCount val="1"/>
                <c:pt idx="0">
                  <c:v>LocalStrengthFactor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LocalStrengthOptimization!$D$4:$D$10</c:f>
              <c:numCache>
                <c:formatCode>0.0000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cat>
          <c:val>
            <c:numRef>
              <c:f>LocalStrengthOptimization!$E$4:$E$10</c:f>
              <c:numCache>
                <c:formatCode>0.0000</c:formatCode>
                <c:ptCount val="7"/>
                <c:pt idx="0">
                  <c:v>26.2523236381397</c:v>
                </c:pt>
                <c:pt idx="1">
                  <c:v>27.727788345768801</c:v>
                </c:pt>
                <c:pt idx="2">
                  <c:v>45.855743974641001</c:v>
                </c:pt>
                <c:pt idx="3">
                  <c:v>53.794907819145898</c:v>
                </c:pt>
                <c:pt idx="4">
                  <c:v>67.065843121430603</c:v>
                </c:pt>
                <c:pt idx="5">
                  <c:v>72.581221349274102</c:v>
                </c:pt>
                <c:pt idx="6">
                  <c:v>72.813050919097506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LocalStrengthOptimization!$E$22</c:f>
              <c:strCache>
                <c:ptCount val="1"/>
                <c:pt idx="0">
                  <c:v>KneeFlexorStrengthExp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LocalStrengthOptimization!$D$4:$D$10</c:f>
              <c:numCache>
                <c:formatCode>0.0000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cat>
          <c:val>
            <c:numRef>
              <c:f>LocalStrengthOptimization!$E$23:$E$29</c:f>
              <c:numCache>
                <c:formatCode>0.0000</c:formatCode>
                <c:ptCount val="7"/>
                <c:pt idx="0">
                  <c:v>96.340999999999994</c:v>
                </c:pt>
                <c:pt idx="1">
                  <c:v>102.05</c:v>
                </c:pt>
                <c:pt idx="2">
                  <c:v>92.370099999999994</c:v>
                </c:pt>
                <c:pt idx="3">
                  <c:v>90.2</c:v>
                </c:pt>
                <c:pt idx="4">
                  <c:v>71.040000000000006</c:v>
                </c:pt>
                <c:pt idx="5">
                  <c:v>61.02</c:v>
                </c:pt>
                <c:pt idx="6">
                  <c:v>46.613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LocalStrengthOptimization!$A$12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LocalStrengthOptimization!$E$14:$E$20</c:f>
              <c:numCache>
                <c:formatCode>0.00</c:formatCode>
                <c:ptCount val="7"/>
                <c:pt idx="0">
                  <c:v>24.120636121830501</c:v>
                </c:pt>
                <c:pt idx="1">
                  <c:v>26.079406241792402</c:v>
                </c:pt>
                <c:pt idx="2">
                  <c:v>34.625150919138903</c:v>
                </c:pt>
                <c:pt idx="3">
                  <c:v>40.731563231539397</c:v>
                </c:pt>
                <c:pt idx="4">
                  <c:v>51.079958993463698</c:v>
                </c:pt>
                <c:pt idx="5">
                  <c:v>55.0683815464661</c:v>
                </c:pt>
                <c:pt idx="6">
                  <c:v>53.832635605411902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LocalStrengthOptimization!$A$31</c:f>
              <c:strCache>
                <c:ptCount val="1"/>
                <c:pt idx="0">
                  <c:v>LocalStrengthFactor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LocalStrengthOptimization!$E$33:$E$39</c:f>
              <c:numCache>
                <c:formatCode>0.00</c:formatCode>
                <c:ptCount val="7"/>
                <c:pt idx="0">
                  <c:v>43.681069333405198</c:v>
                </c:pt>
                <c:pt idx="1">
                  <c:v>42.8038505348771</c:v>
                </c:pt>
                <c:pt idx="2">
                  <c:v>60.924249288491303</c:v>
                </c:pt>
                <c:pt idx="3">
                  <c:v>68.7068456070498</c:v>
                </c:pt>
                <c:pt idx="4">
                  <c:v>81.869136889465906</c:v>
                </c:pt>
                <c:pt idx="5">
                  <c:v>86.993796451739797</c:v>
                </c:pt>
                <c:pt idx="6">
                  <c:v>85.285613446464197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8288"/>
        <c:axId val="72189824"/>
      </c:lineChart>
      <c:catAx>
        <c:axId val="72188288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89824"/>
        <c:crosses val="autoZero"/>
        <c:auto val="1"/>
        <c:lblAlgn val="ctr"/>
        <c:lblOffset val="100"/>
        <c:noMultiLvlLbl val="0"/>
      </c:catAx>
      <c:valAx>
        <c:axId val="72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1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KneeExtensorStrength</a:t>
            </a:r>
          </a:p>
        </c:rich>
      </c:tx>
      <c:layout>
        <c:manualLayout>
          <c:xMode val="edge"/>
          <c:yMode val="edge"/>
          <c:x val="0.33867583745707674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LocalStrengthOptimization!$A$2</c:f>
              <c:strCache>
                <c:ptCount val="1"/>
                <c:pt idx="0">
                  <c:v>LocalStrengthFactor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LocalStrengthOptimization!$G$4:$G$10</c:f>
              <c:numCache>
                <c:formatCode>0.0000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cat>
          <c:val>
            <c:numRef>
              <c:f>LocalStrengthOptimization!$H$4:$H$10</c:f>
              <c:numCache>
                <c:formatCode>0.0000</c:formatCode>
                <c:ptCount val="7"/>
                <c:pt idx="0">
                  <c:v>77.097003534988005</c:v>
                </c:pt>
                <c:pt idx="1">
                  <c:v>103.059833787261</c:v>
                </c:pt>
                <c:pt idx="2">
                  <c:v>127.385432627962</c:v>
                </c:pt>
                <c:pt idx="3">
                  <c:v>76.971548055629896</c:v>
                </c:pt>
                <c:pt idx="4">
                  <c:v>70.493013307410806</c:v>
                </c:pt>
                <c:pt idx="5">
                  <c:v>54.508594824981998</c:v>
                </c:pt>
                <c:pt idx="6">
                  <c:v>39.700867039344601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LocalStrengthOptimization!$H$22</c:f>
              <c:strCache>
                <c:ptCount val="1"/>
                <c:pt idx="0">
                  <c:v>KneeExtensorStrengthExp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LocalStrengthOptimization!$G$4:$G$10</c:f>
              <c:numCache>
                <c:formatCode>0.0000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cat>
          <c:val>
            <c:numRef>
              <c:f>LocalStrengthOptimization!$H$23:$H$29</c:f>
              <c:numCache>
                <c:formatCode>0.0000</c:formatCode>
                <c:ptCount val="7"/>
                <c:pt idx="0">
                  <c:v>94.177999999999997</c:v>
                </c:pt>
                <c:pt idx="1">
                  <c:v>128.64599999999999</c:v>
                </c:pt>
                <c:pt idx="2">
                  <c:v>146.22900000000001</c:v>
                </c:pt>
                <c:pt idx="3">
                  <c:v>165.25299999999999</c:v>
                </c:pt>
                <c:pt idx="4">
                  <c:v>147.0609</c:v>
                </c:pt>
                <c:pt idx="5">
                  <c:v>126.774</c:v>
                </c:pt>
                <c:pt idx="6">
                  <c:v>107.773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LocalStrengthOptimization!$A$12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LocalStrengthOptimization!$H$14:$H$20</c:f>
              <c:numCache>
                <c:formatCode>0.00</c:formatCode>
                <c:ptCount val="7"/>
                <c:pt idx="0">
                  <c:v>83.639591518603197</c:v>
                </c:pt>
                <c:pt idx="1">
                  <c:v>108.043737153309</c:v>
                </c:pt>
                <c:pt idx="2">
                  <c:v>125.117455205856</c:v>
                </c:pt>
                <c:pt idx="3">
                  <c:v>100.38585829543401</c:v>
                </c:pt>
                <c:pt idx="4">
                  <c:v>91.858367102975095</c:v>
                </c:pt>
                <c:pt idx="5">
                  <c:v>70.936156205753406</c:v>
                </c:pt>
                <c:pt idx="6">
                  <c:v>51.6126432179449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LocalStrengthOptimization!$A$31</c:f>
              <c:strCache>
                <c:ptCount val="1"/>
                <c:pt idx="0">
                  <c:v>LocalStrengthFactor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LocalStrengthOptimization!$H$33:$H$39</c:f>
              <c:numCache>
                <c:formatCode>0.00</c:formatCode>
                <c:ptCount val="7"/>
                <c:pt idx="0">
                  <c:v>76.856273116565006</c:v>
                </c:pt>
                <c:pt idx="1">
                  <c:v>102.534644740378</c:v>
                </c:pt>
                <c:pt idx="2">
                  <c:v>126.331129689413</c:v>
                </c:pt>
                <c:pt idx="3">
                  <c:v>77.425669035738295</c:v>
                </c:pt>
                <c:pt idx="4">
                  <c:v>70.924156562479396</c:v>
                </c:pt>
                <c:pt idx="5">
                  <c:v>54.918451669463003</c:v>
                </c:pt>
                <c:pt idx="6">
                  <c:v>40.308469358679901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2832"/>
        <c:axId val="74074368"/>
      </c:lineChart>
      <c:catAx>
        <c:axId val="7407283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074368"/>
        <c:crosses val="autoZero"/>
        <c:auto val="1"/>
        <c:lblAlgn val="ctr"/>
        <c:lblOffset val="100"/>
        <c:noMultiLvlLbl val="0"/>
      </c:catAx>
      <c:valAx>
        <c:axId val="74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0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HipFlexorStrength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LocalStrengthOptimization!$A$2</c:f>
              <c:strCache>
                <c:ptCount val="1"/>
                <c:pt idx="0">
                  <c:v>LocalStrengthFactor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LocalStrengthOptimization!$K$4:$K$10</c:f>
              <c:numCache>
                <c:formatCode>0.0000</c:formatCode>
                <c:ptCount val="7"/>
                <c:pt idx="0">
                  <c:v>189.48576465013201</c:v>
                </c:pt>
                <c:pt idx="1">
                  <c:v>162.18557262585</c:v>
                </c:pt>
                <c:pt idx="2">
                  <c:v>126.301305418959</c:v>
                </c:pt>
                <c:pt idx="3">
                  <c:v>101.933889086283</c:v>
                </c:pt>
                <c:pt idx="4">
                  <c:v>63.3805007218821</c:v>
                </c:pt>
                <c:pt idx="5">
                  <c:v>51.885143934101798</c:v>
                </c:pt>
                <c:pt idx="6">
                  <c:v>34.692936893650398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LocalStrengthOptimization!$K$22</c:f>
              <c:strCache>
                <c:ptCount val="1"/>
                <c:pt idx="0">
                  <c:v>HipFlexorStrengthExp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LocalStrengthOptimization!$K$23:$K$29</c:f>
              <c:numCache>
                <c:formatCode>0.0000</c:formatCode>
                <c:ptCount val="7"/>
                <c:pt idx="0">
                  <c:v>121.785</c:v>
                </c:pt>
                <c:pt idx="1">
                  <c:v>111.38</c:v>
                </c:pt>
                <c:pt idx="2">
                  <c:v>111.57</c:v>
                </c:pt>
                <c:pt idx="3">
                  <c:v>91.258700000000005</c:v>
                </c:pt>
                <c:pt idx="4">
                  <c:v>90.168000000000006</c:v>
                </c:pt>
                <c:pt idx="5">
                  <c:v>75.158000000000001</c:v>
                </c:pt>
                <c:pt idx="6">
                  <c:v>66.680999999999997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LocalStrengthOptimization!$A$12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LocalStrengthOptimization!$K$14:$K$20</c:f>
              <c:numCache>
                <c:formatCode>0.00</c:formatCode>
                <c:ptCount val="7"/>
                <c:pt idx="0">
                  <c:v>65.133107062411696</c:v>
                </c:pt>
                <c:pt idx="1">
                  <c:v>54.404436215729199</c:v>
                </c:pt>
                <c:pt idx="2">
                  <c:v>41.5914473902453</c:v>
                </c:pt>
                <c:pt idx="3">
                  <c:v>33.200814957095702</c:v>
                </c:pt>
                <c:pt idx="4">
                  <c:v>21.374745832337101</c:v>
                </c:pt>
                <c:pt idx="5">
                  <c:v>21.122533749635</c:v>
                </c:pt>
                <c:pt idx="6">
                  <c:v>19.325248120669301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LocalStrengthOptimization!$A$31</c:f>
              <c:strCache>
                <c:ptCount val="1"/>
                <c:pt idx="0">
                  <c:v>LocalStrengthFactor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LocalStrengthOptimization!$K$33:$K$39</c:f>
              <c:numCache>
                <c:formatCode>0.00</c:formatCode>
                <c:ptCount val="7"/>
                <c:pt idx="0">
                  <c:v>185.91357689988899</c:v>
                </c:pt>
                <c:pt idx="1">
                  <c:v>159.352759575005</c:v>
                </c:pt>
                <c:pt idx="2">
                  <c:v>124.41160829170001</c:v>
                </c:pt>
                <c:pt idx="3">
                  <c:v>100.618025816447</c:v>
                </c:pt>
                <c:pt idx="4">
                  <c:v>62.036275270554803</c:v>
                </c:pt>
                <c:pt idx="5">
                  <c:v>48.623419634414198</c:v>
                </c:pt>
                <c:pt idx="6">
                  <c:v>29.520312471618499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26464"/>
        <c:axId val="74128000"/>
      </c:lineChart>
      <c:catAx>
        <c:axId val="741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128000"/>
        <c:crosses val="autoZero"/>
        <c:auto val="1"/>
        <c:lblAlgn val="ctr"/>
        <c:lblOffset val="100"/>
        <c:noMultiLvlLbl val="0"/>
      </c:catAx>
      <c:valAx>
        <c:axId val="74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1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HipExtensorStrength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LocalStrengthOptimization!$A$2</c:f>
              <c:strCache>
                <c:ptCount val="1"/>
                <c:pt idx="0">
                  <c:v>LocalStrengthFactor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LocalStrengthOptimization!$M$4:$M$10</c:f>
              <c:numCache>
                <c:formatCode>0.0000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cat>
          <c:val>
            <c:numRef>
              <c:f>LocalStrengthOptimization!$N$4:$N$10</c:f>
              <c:numCache>
                <c:formatCode>0.0000</c:formatCode>
                <c:ptCount val="7"/>
                <c:pt idx="0">
                  <c:v>75.256174035692098</c:v>
                </c:pt>
                <c:pt idx="1">
                  <c:v>95.7863685502506</c:v>
                </c:pt>
                <c:pt idx="2">
                  <c:v>104.763208624586</c:v>
                </c:pt>
                <c:pt idx="3">
                  <c:v>115.18904013283201</c:v>
                </c:pt>
                <c:pt idx="4">
                  <c:v>117.938126624554</c:v>
                </c:pt>
                <c:pt idx="5">
                  <c:v>120.497413360846</c:v>
                </c:pt>
                <c:pt idx="6">
                  <c:v>114.81699036690399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LocalStrengthOptimization!$N$22</c:f>
              <c:strCache>
                <c:ptCount val="1"/>
                <c:pt idx="0">
                  <c:v>HipExtensorStrengthExp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LocalStrengthOptimization!$M$4:$M$10</c:f>
              <c:numCache>
                <c:formatCode>0.0000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</c:numCache>
            </c:numRef>
          </c:cat>
          <c:val>
            <c:numRef>
              <c:f>LocalStrengthOptimization!$N$23:$N$29</c:f>
              <c:numCache>
                <c:formatCode>0.0000</c:formatCode>
                <c:ptCount val="7"/>
                <c:pt idx="0">
                  <c:v>74.739000000000004</c:v>
                </c:pt>
                <c:pt idx="1">
                  <c:v>98.959000000000003</c:v>
                </c:pt>
                <c:pt idx="2">
                  <c:v>119.619</c:v>
                </c:pt>
                <c:pt idx="3">
                  <c:v>142.21369999999999</c:v>
                </c:pt>
                <c:pt idx="4">
                  <c:v>169.089</c:v>
                </c:pt>
                <c:pt idx="5">
                  <c:v>189.61349999999999</c:v>
                </c:pt>
                <c:pt idx="6">
                  <c:v>188.60422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LocalStrengthOptimization!$A$12</c:f>
              <c:strCache>
                <c:ptCount val="1"/>
                <c:pt idx="0">
                  <c:v>GlobalStrengthFactor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LocalStrengthOptimization!$N$14:$N$20</c:f>
              <c:numCache>
                <c:formatCode>0.00</c:formatCode>
                <c:ptCount val="7"/>
                <c:pt idx="0">
                  <c:v>87.439963948737102</c:v>
                </c:pt>
                <c:pt idx="1">
                  <c:v>109.9343749642</c:v>
                </c:pt>
                <c:pt idx="2">
                  <c:v>119.74427568922199</c:v>
                </c:pt>
                <c:pt idx="3">
                  <c:v>130.878311400396</c:v>
                </c:pt>
                <c:pt idx="4">
                  <c:v>133.504167396062</c:v>
                </c:pt>
                <c:pt idx="5">
                  <c:v>135.935178968087</c:v>
                </c:pt>
                <c:pt idx="6">
                  <c:v>128.721503913958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LocalStrengthOptimization!$A$31</c:f>
              <c:strCache>
                <c:ptCount val="1"/>
                <c:pt idx="0">
                  <c:v>LocalStrengthFactor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LocalStrengthOptimization!$N$33:$N$39</c:f>
              <c:numCache>
                <c:formatCode>0.00</c:formatCode>
                <c:ptCount val="7"/>
                <c:pt idx="0">
                  <c:v>60.596666406196697</c:v>
                </c:pt>
                <c:pt idx="1">
                  <c:v>82.925790238561504</c:v>
                </c:pt>
                <c:pt idx="2">
                  <c:v>94.664218412965198</c:v>
                </c:pt>
                <c:pt idx="3">
                  <c:v>112.60968571257401</c:v>
                </c:pt>
                <c:pt idx="4">
                  <c:v>120.782300441014</c:v>
                </c:pt>
                <c:pt idx="5">
                  <c:v>131.18442503539401</c:v>
                </c:pt>
                <c:pt idx="6">
                  <c:v>128.53365010684001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59616"/>
        <c:axId val="74161152"/>
      </c:lineChart>
      <c:catAx>
        <c:axId val="741596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161152"/>
        <c:crosses val="autoZero"/>
        <c:auto val="1"/>
        <c:lblAlgn val="ctr"/>
        <c:lblOffset val="100"/>
        <c:noMultiLvlLbl val="0"/>
      </c:catAx>
      <c:valAx>
        <c:axId val="741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1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Concentric Torque Profiles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Concentric!$C$1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Concentric!$B$2:$B$7</c:f>
              <c:numCache>
                <c:formatCode>0.0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cat>
          <c:val>
            <c:numRef>
              <c:f>Concentric!$C$2:$C$7</c:f>
              <c:numCache>
                <c:formatCode>0.0</c:formatCode>
                <c:ptCount val="6"/>
                <c:pt idx="0">
                  <c:v>13.710106177255399</c:v>
                </c:pt>
                <c:pt idx="1">
                  <c:v>16.332426261236701</c:v>
                </c:pt>
                <c:pt idx="2">
                  <c:v>19.504437817796699</c:v>
                </c:pt>
                <c:pt idx="3">
                  <c:v>23.521700985624999</c:v>
                </c:pt>
                <c:pt idx="4">
                  <c:v>28.6014944839375</c:v>
                </c:pt>
                <c:pt idx="5">
                  <c:v>35.353246026767202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Concentric!$D$1</c:f>
              <c:strCache>
                <c:ptCount val="1"/>
                <c:pt idx="0">
                  <c:v>RefOptTorque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Concentric!$E$2:$E$7</c:f>
              <c:numCache>
                <c:formatCode>0.0</c:formatCode>
                <c:ptCount val="6"/>
                <c:pt idx="0">
                  <c:v>11.7224655454831</c:v>
                </c:pt>
                <c:pt idx="1">
                  <c:v>14.351475288139801</c:v>
                </c:pt>
                <c:pt idx="2">
                  <c:v>17.607012901805302</c:v>
                </c:pt>
                <c:pt idx="3">
                  <c:v>21.719795446989</c:v>
                </c:pt>
                <c:pt idx="4">
                  <c:v>27.024062429281699</c:v>
                </c:pt>
                <c:pt idx="5">
                  <c:v>34.248783880714903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Concentric!$F$1</c:f>
              <c:strCache>
                <c:ptCount val="1"/>
                <c:pt idx="0">
                  <c:v>PertTorque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Concentric!$G$2:$G$7</c:f>
              <c:numCache>
                <c:formatCode>0.0</c:formatCode>
                <c:ptCount val="6"/>
                <c:pt idx="0">
                  <c:v>8.6172595783204606</c:v>
                </c:pt>
                <c:pt idx="1">
                  <c:v>10.768947186526299</c:v>
                </c:pt>
                <c:pt idx="2">
                  <c:v>13.5239809884861</c:v>
                </c:pt>
                <c:pt idx="3">
                  <c:v>17.018388338163</c:v>
                </c:pt>
                <c:pt idx="4">
                  <c:v>21.7562570527035</c:v>
                </c:pt>
                <c:pt idx="5">
                  <c:v>28.2746646718047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Concentric!$H$1</c:f>
              <c:strCache>
                <c:ptCount val="1"/>
                <c:pt idx="0">
                  <c:v>OptPertStartTorque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Concentric!$I$2:$I$7</c:f>
              <c:numCache>
                <c:formatCode>0.0</c:formatCode>
                <c:ptCount val="6"/>
                <c:pt idx="0">
                  <c:v>8.1120497497323996</c:v>
                </c:pt>
                <c:pt idx="1">
                  <c:v>10.272492259573299</c:v>
                </c:pt>
                <c:pt idx="2">
                  <c:v>13.069479520887599</c:v>
                </c:pt>
                <c:pt idx="3">
                  <c:v>16.617190903934802</c:v>
                </c:pt>
                <c:pt idx="4">
                  <c:v>21.517754383314799</c:v>
                </c:pt>
                <c:pt idx="5">
                  <c:v>28.3579402791589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Concentric!$J$1</c:f>
              <c:strCache>
                <c:ptCount val="1"/>
                <c:pt idx="0">
                  <c:v>Opt. Isometric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Concentric!$K$2:$K$7</c:f>
              <c:numCache>
                <c:formatCode>0.0</c:formatCode>
                <c:ptCount val="6"/>
                <c:pt idx="0">
                  <c:v>8.4179472145221901</c:v>
                </c:pt>
                <c:pt idx="1">
                  <c:v>10.573701093951801</c:v>
                </c:pt>
                <c:pt idx="2">
                  <c:v>13.3481338582028</c:v>
                </c:pt>
                <c:pt idx="3">
                  <c:v>16.864802319127101</c:v>
                </c:pt>
                <c:pt idx="4">
                  <c:v>21.671929354161399</c:v>
                </c:pt>
                <c:pt idx="5">
                  <c:v>28.3195427386433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Concentric!$L$1</c:f>
              <c:strCache>
                <c:ptCount val="1"/>
                <c:pt idx="0">
                  <c:v>Exp. Torque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Concentric!$M$2:$M$7</c:f>
              <c:numCache>
                <c:formatCode>General</c:formatCode>
                <c:ptCount val="6"/>
                <c:pt idx="0">
                  <c:v>3.8991080607904647</c:v>
                </c:pt>
                <c:pt idx="1">
                  <c:v>6.3459689343137127</c:v>
                </c:pt>
                <c:pt idx="2">
                  <c:v>8.9603047710030594</c:v>
                </c:pt>
                <c:pt idx="3">
                  <c:v>12.167580916208637</c:v>
                </c:pt>
                <c:pt idx="4">
                  <c:v>15.592194598705845</c:v>
                </c:pt>
                <c:pt idx="5">
                  <c:v>21.813620629911256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Concentric!$N$1</c:f>
              <c:strCache>
                <c:ptCount val="1"/>
                <c:pt idx="0">
                  <c:v>OptRefStart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Concentric!$O$2:$O$7</c:f>
              <c:numCache>
                <c:formatCode>0.0</c:formatCode>
                <c:ptCount val="6"/>
                <c:pt idx="0">
                  <c:v>8.0041432974960394</c:v>
                </c:pt>
                <c:pt idx="1">
                  <c:v>10.158028518632801</c:v>
                </c:pt>
                <c:pt idx="2">
                  <c:v>12.9402028192239</c:v>
                </c:pt>
                <c:pt idx="3">
                  <c:v>16.483560726865299</c:v>
                </c:pt>
                <c:pt idx="4">
                  <c:v>21.364513375287501</c:v>
                </c:pt>
                <c:pt idx="5">
                  <c:v>28.217276525283499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5104"/>
        <c:axId val="69309568"/>
      </c:lineChart>
      <c:catAx>
        <c:axId val="692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Joint Angular Velocity (deg/s)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309568"/>
        <c:crosses val="autoZero"/>
        <c:auto val="1"/>
        <c:lblAlgn val="ctr"/>
        <c:lblOffset val="100"/>
        <c:noMultiLvlLbl val="0"/>
      </c:catAx>
      <c:valAx>
        <c:axId val="693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3500"/>
              <a:t>Ankle</a:t>
            </a:r>
            <a:r>
              <a:rPr lang="da-DK" sz="3500" baseline="0"/>
              <a:t> Dorsi Flexion Torque (Concentric)</a:t>
            </a:r>
            <a:endParaRPr lang="da-DK" sz="35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Concentric!$L$1</c:f>
              <c:strCache>
                <c:ptCount val="1"/>
                <c:pt idx="0">
                  <c:v>Exp. Torque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Concentric!$B$2:$B$7</c:f>
              <c:numCache>
                <c:formatCode>0.0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Concentric!$M$2:$M$7</c:f>
              <c:numCache>
                <c:formatCode>General</c:formatCode>
                <c:ptCount val="6"/>
                <c:pt idx="0">
                  <c:v>3.8991080607904647</c:v>
                </c:pt>
                <c:pt idx="1">
                  <c:v>6.3459689343137127</c:v>
                </c:pt>
                <c:pt idx="2">
                  <c:v>8.9603047710030594</c:v>
                </c:pt>
                <c:pt idx="3">
                  <c:v>12.167580916208637</c:v>
                </c:pt>
                <c:pt idx="4">
                  <c:v>15.592194598705845</c:v>
                </c:pt>
                <c:pt idx="5">
                  <c:v>21.813620629911256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Concentric!$AO$1</c:f>
              <c:strCache>
                <c:ptCount val="1"/>
                <c:pt idx="0">
                  <c:v>Opt. Isometric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pPr>
              <a:ln>
                <a:noFill/>
              </a:ln>
            </c:spPr>
          </c:marker>
          <c:xVal>
            <c:numRef>
              <c:f>Concentric!$AN$2:$AN$18</c:f>
              <c:numCache>
                <c:formatCode>0.00</c:formatCode>
                <c:ptCount val="17"/>
                <c:pt idx="0">
                  <c:v>400</c:v>
                </c:pt>
                <c:pt idx="1">
                  <c:v>374.193548387097</c:v>
                </c:pt>
                <c:pt idx="2">
                  <c:v>348.38709677419399</c:v>
                </c:pt>
                <c:pt idx="3">
                  <c:v>322.58064516129002</c:v>
                </c:pt>
                <c:pt idx="4">
                  <c:v>296.77419354838702</c:v>
                </c:pt>
                <c:pt idx="5">
                  <c:v>270.96774193548401</c:v>
                </c:pt>
                <c:pt idx="6">
                  <c:v>245.16129032258101</c:v>
                </c:pt>
                <c:pt idx="7">
                  <c:v>219.35483870967701</c:v>
                </c:pt>
                <c:pt idx="8">
                  <c:v>193.54838709677401</c:v>
                </c:pt>
                <c:pt idx="9">
                  <c:v>167.741935483871</c:v>
                </c:pt>
                <c:pt idx="10">
                  <c:v>141.935483870968</c:v>
                </c:pt>
                <c:pt idx="11">
                  <c:v>116.129032258065</c:v>
                </c:pt>
                <c:pt idx="12">
                  <c:v>90.322580645161295</c:v>
                </c:pt>
                <c:pt idx="13">
                  <c:v>90.322580645161295</c:v>
                </c:pt>
                <c:pt idx="14">
                  <c:v>64.516129032258107</c:v>
                </c:pt>
                <c:pt idx="15">
                  <c:v>38.709677419354897</c:v>
                </c:pt>
                <c:pt idx="16">
                  <c:v>12.9032258064516</c:v>
                </c:pt>
              </c:numCache>
            </c:numRef>
          </c:xVal>
          <c:yVal>
            <c:numRef>
              <c:f>Concentric!$AO$2:$AO$18</c:f>
              <c:numCache>
                <c:formatCode>0.00</c:formatCode>
                <c:ptCount val="17"/>
                <c:pt idx="0">
                  <c:v>6.2498137000979197</c:v>
                </c:pt>
                <c:pt idx="1">
                  <c:v>6.9763588934599996</c:v>
                </c:pt>
                <c:pt idx="2">
                  <c:v>7.7674955897301698</c:v>
                </c:pt>
                <c:pt idx="3">
                  <c:v>8.6270731337672402</c:v>
                </c:pt>
                <c:pt idx="4">
                  <c:v>9.6057795509026107</c:v>
                </c:pt>
                <c:pt idx="5">
                  <c:v>10.6864087478919</c:v>
                </c:pt>
                <c:pt idx="6">
                  <c:v>11.875744278447799</c:v>
                </c:pt>
                <c:pt idx="7">
                  <c:v>13.233106785648999</c:v>
                </c:pt>
                <c:pt idx="8">
                  <c:v>14.777049275732599</c:v>
                </c:pt>
                <c:pt idx="9">
                  <c:v>16.5097793337323</c:v>
                </c:pt>
                <c:pt idx="10">
                  <c:v>18.501680761505298</c:v>
                </c:pt>
                <c:pt idx="11">
                  <c:v>20.851796842531801</c:v>
                </c:pt>
                <c:pt idx="12">
                  <c:v>23.5663165187039</c:v>
                </c:pt>
                <c:pt idx="13">
                  <c:v>23.5663165187039</c:v>
                </c:pt>
                <c:pt idx="14">
                  <c:v>26.769325198757699</c:v>
                </c:pt>
                <c:pt idx="15">
                  <c:v>30.707357981705901</c:v>
                </c:pt>
                <c:pt idx="16">
                  <c:v>35.457650956146502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Concentric!$AC$1</c:f>
              <c:strCache>
                <c:ptCount val="1"/>
                <c:pt idx="0">
                  <c:v>Opt. Isokinetic</c:v>
                </c:pt>
              </c:strCache>
            </c:strRef>
          </c:tx>
          <c:spPr>
            <a:ln w="57150">
              <a:solidFill>
                <a:schemeClr val="tx1"/>
              </a:solidFill>
              <a:prstDash val="dash"/>
            </a:ln>
          </c:spPr>
          <c:marker>
            <c:spPr>
              <a:noFill/>
              <a:ln w="0">
                <a:noFill/>
              </a:ln>
            </c:spPr>
          </c:marker>
          <c:xVal>
            <c:numRef>
              <c:f>Concentric!$AB$2:$AB$18</c:f>
              <c:numCache>
                <c:formatCode>0.00</c:formatCode>
                <c:ptCount val="17"/>
                <c:pt idx="0">
                  <c:v>400</c:v>
                </c:pt>
                <c:pt idx="1">
                  <c:v>374.193548387097</c:v>
                </c:pt>
                <c:pt idx="2">
                  <c:v>348.38709677419399</c:v>
                </c:pt>
                <c:pt idx="3">
                  <c:v>322.58064516129002</c:v>
                </c:pt>
                <c:pt idx="4">
                  <c:v>296.77419354838702</c:v>
                </c:pt>
                <c:pt idx="5">
                  <c:v>270.96774193548401</c:v>
                </c:pt>
                <c:pt idx="6">
                  <c:v>245.16129032258101</c:v>
                </c:pt>
                <c:pt idx="7">
                  <c:v>219.35483870967701</c:v>
                </c:pt>
                <c:pt idx="8">
                  <c:v>193.54838709677401</c:v>
                </c:pt>
                <c:pt idx="9">
                  <c:v>167.741935483871</c:v>
                </c:pt>
                <c:pt idx="10">
                  <c:v>141.935483870968</c:v>
                </c:pt>
                <c:pt idx="11">
                  <c:v>116.129032258065</c:v>
                </c:pt>
                <c:pt idx="12">
                  <c:v>90.322580645161295</c:v>
                </c:pt>
                <c:pt idx="13">
                  <c:v>90.322580645161295</c:v>
                </c:pt>
                <c:pt idx="14">
                  <c:v>64.516129032258107</c:v>
                </c:pt>
                <c:pt idx="15">
                  <c:v>38.709677419354897</c:v>
                </c:pt>
                <c:pt idx="16">
                  <c:v>12.9032258064516</c:v>
                </c:pt>
              </c:numCache>
            </c:numRef>
          </c:xVal>
          <c:yVal>
            <c:numRef>
              <c:f>Concentric!$AC$2:$AC$18</c:f>
              <c:numCache>
                <c:formatCode>0.00</c:formatCode>
                <c:ptCount val="17"/>
                <c:pt idx="0">
                  <c:v>1.6107602694114</c:v>
                </c:pt>
                <c:pt idx="1">
                  <c:v>2.1503039786668898</c:v>
                </c:pt>
                <c:pt idx="2">
                  <c:v>2.7324778013352402</c:v>
                </c:pt>
                <c:pt idx="3">
                  <c:v>3.36972309793354</c:v>
                </c:pt>
                <c:pt idx="4">
                  <c:v>4.1239888064347401</c:v>
                </c:pt>
                <c:pt idx="5">
                  <c:v>5.0039116828376997</c:v>
                </c:pt>
                <c:pt idx="6">
                  <c:v>6.0296524061949501</c:v>
                </c:pt>
                <c:pt idx="7">
                  <c:v>7.23313679087771</c:v>
                </c:pt>
                <c:pt idx="8">
                  <c:v>8.6270731337813196</c:v>
                </c:pt>
                <c:pt idx="9">
                  <c:v>10.314937758132199</c:v>
                </c:pt>
                <c:pt idx="10">
                  <c:v>12.299332153001</c:v>
                </c:pt>
                <c:pt idx="11">
                  <c:v>14.7770492730595</c:v>
                </c:pt>
                <c:pt idx="12">
                  <c:v>17.7883487433933</c:v>
                </c:pt>
                <c:pt idx="13">
                  <c:v>17.7883487433933</c:v>
                </c:pt>
                <c:pt idx="14">
                  <c:v>21.7120376511755</c:v>
                </c:pt>
                <c:pt idx="15">
                  <c:v>26.769325129063098</c:v>
                </c:pt>
                <c:pt idx="16">
                  <c:v>33.771173647350501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3008"/>
        <c:axId val="69804800"/>
      </c:scatterChart>
      <c:valAx>
        <c:axId val="69803008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da-DK" sz="2500"/>
                  <a:t>Angular Velocity (deg/s)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2500"/>
            </a:pPr>
            <a:endParaRPr lang="da-DK"/>
          </a:p>
        </c:txPr>
        <c:crossAx val="69804800"/>
        <c:crosses val="autoZero"/>
        <c:crossBetween val="midCat"/>
      </c:valAx>
      <c:valAx>
        <c:axId val="6980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 sz="2500"/>
                  <a:t>Joint Torque</a:t>
                </a:r>
                <a:r>
                  <a:rPr lang="da-DK" sz="2500" baseline="0"/>
                  <a:t> (Nm)</a:t>
                </a:r>
                <a:endParaRPr lang="da-DK" sz="25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500"/>
            </a:pPr>
            <a:endParaRPr lang="da-DK"/>
          </a:p>
        </c:txPr>
        <c:crossAx val="6980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67571428571428"/>
          <c:y val="0.47826916666666669"/>
          <c:w val="0.18560682539682541"/>
          <c:h val="0.19163666666666668"/>
        </c:manualLayout>
      </c:layout>
      <c:overlay val="0"/>
      <c:txPr>
        <a:bodyPr/>
        <a:lstStyle/>
        <a:p>
          <a:pPr>
            <a:defRPr sz="25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Eccentric</a:t>
            </a:r>
            <a:r>
              <a:rPr lang="da-DK" baseline="0"/>
              <a:t> Joint Torque Profiles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Eccentric!$A$1</c:f>
              <c:strCache>
                <c:ptCount val="1"/>
                <c:pt idx="0">
                  <c:v>RefTorque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Eccentric!$B$2:$B$7</c:f>
              <c:numCache>
                <c:formatCode>0.0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cat>
          <c:val>
            <c:numRef>
              <c:f>Eccentric!$C$2:$C$7</c:f>
              <c:numCache>
                <c:formatCode>0.0</c:formatCode>
                <c:ptCount val="6"/>
                <c:pt idx="0">
                  <c:v>57.738134198114501</c:v>
                </c:pt>
                <c:pt idx="1">
                  <c:v>57.324941050798799</c:v>
                </c:pt>
                <c:pt idx="2">
                  <c:v>56.684399573976002</c:v>
                </c:pt>
                <c:pt idx="3">
                  <c:v>55.680385716447198</c:v>
                </c:pt>
                <c:pt idx="4">
                  <c:v>54.101169455677599</c:v>
                </c:pt>
                <c:pt idx="5">
                  <c:v>51.250826892420797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Eccentric!$D$1</c:f>
              <c:strCache>
                <c:ptCount val="1"/>
                <c:pt idx="0">
                  <c:v>RefOptTorque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Eccentric!$E$2:$E$7</c:f>
              <c:numCache>
                <c:formatCode>0.0</c:formatCode>
                <c:ptCount val="6"/>
                <c:pt idx="0">
                  <c:v>56.9855481413449</c:v>
                </c:pt>
                <c:pt idx="1">
                  <c:v>56.941134646632499</c:v>
                </c:pt>
                <c:pt idx="2">
                  <c:v>56.360266856504701</c:v>
                </c:pt>
                <c:pt idx="3">
                  <c:v>55.484235889953197</c:v>
                </c:pt>
                <c:pt idx="4">
                  <c:v>54.067835326564399</c:v>
                </c:pt>
                <c:pt idx="5">
                  <c:v>51.388641431742002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Eccentric!$F$1</c:f>
              <c:strCache>
                <c:ptCount val="1"/>
                <c:pt idx="0">
                  <c:v>PertTorque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Eccentric!$G$2:$G$7</c:f>
              <c:numCache>
                <c:formatCode>0.0</c:formatCode>
                <c:ptCount val="6"/>
                <c:pt idx="0">
                  <c:v>49.401223124978202</c:v>
                </c:pt>
                <c:pt idx="1">
                  <c:v>49.401224465339098</c:v>
                </c:pt>
                <c:pt idx="2">
                  <c:v>49.117205427920297</c:v>
                </c:pt>
                <c:pt idx="3">
                  <c:v>48.345238812224601</c:v>
                </c:pt>
                <c:pt idx="4">
                  <c:v>47.079339824067297</c:v>
                </c:pt>
                <c:pt idx="5">
                  <c:v>44.635455520359301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Eccentric!$H$1</c:f>
              <c:strCache>
                <c:ptCount val="1"/>
                <c:pt idx="0">
                  <c:v>OptPertStartTorque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Eccentric!$I$2:$I$7</c:f>
              <c:numCache>
                <c:formatCode>0.0</c:formatCode>
                <c:ptCount val="6"/>
                <c:pt idx="0">
                  <c:v>50.272528848851103</c:v>
                </c:pt>
                <c:pt idx="1">
                  <c:v>50.272529093040902</c:v>
                </c:pt>
                <c:pt idx="2">
                  <c:v>50.124289828462999</c:v>
                </c:pt>
                <c:pt idx="3">
                  <c:v>49.375139250442899</c:v>
                </c:pt>
                <c:pt idx="4">
                  <c:v>48.135216198565303</c:v>
                </c:pt>
                <c:pt idx="5">
                  <c:v>45.689310203229397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Eccentric!$J$1</c:f>
              <c:strCache>
                <c:ptCount val="1"/>
                <c:pt idx="0">
                  <c:v>OptMidStart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Eccentric!$K$2:$K$7</c:f>
              <c:numCache>
                <c:formatCode>0.0</c:formatCode>
                <c:ptCount val="6"/>
                <c:pt idx="0">
                  <c:v>49.774758663944297</c:v>
                </c:pt>
                <c:pt idx="1">
                  <c:v>49.774759992680004</c:v>
                </c:pt>
                <c:pt idx="2">
                  <c:v>49.546176139065203</c:v>
                </c:pt>
                <c:pt idx="3">
                  <c:v>48.7828439823572</c:v>
                </c:pt>
                <c:pt idx="4">
                  <c:v>47.526347711105501</c:v>
                </c:pt>
                <c:pt idx="5">
                  <c:v>45.0728769715044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Eccentric!$L$1</c:f>
              <c:strCache>
                <c:ptCount val="1"/>
                <c:pt idx="0">
                  <c:v>ExpTorque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Eccentric!$M$2:$M$7</c:f>
              <c:numCache>
                <c:formatCode>General</c:formatCode>
                <c:ptCount val="6"/>
                <c:pt idx="0">
                  <c:v>38.850245162640491</c:v>
                </c:pt>
                <c:pt idx="1">
                  <c:v>37.403769544912421</c:v>
                </c:pt>
                <c:pt idx="2">
                  <c:v>35.395850672018589</c:v>
                </c:pt>
                <c:pt idx="3">
                  <c:v>36.918587730344733</c:v>
                </c:pt>
                <c:pt idx="4">
                  <c:v>36.412362906068971</c:v>
                </c:pt>
                <c:pt idx="5">
                  <c:v>36.813255538329962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Eccentric!$N$1</c:f>
              <c:strCache>
                <c:ptCount val="1"/>
                <c:pt idx="0">
                  <c:v>OptRefStart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Eccentric!$O$2:$O$7</c:f>
              <c:numCache>
                <c:formatCode>0.0</c:formatCode>
                <c:ptCount val="6"/>
                <c:pt idx="0">
                  <c:v>50.079242193635999</c:v>
                </c:pt>
                <c:pt idx="1">
                  <c:v>50.079242558381502</c:v>
                </c:pt>
                <c:pt idx="2">
                  <c:v>49.949397465153901</c:v>
                </c:pt>
                <c:pt idx="3">
                  <c:v>49.210057930935101</c:v>
                </c:pt>
                <c:pt idx="4">
                  <c:v>47.986292164605899</c:v>
                </c:pt>
                <c:pt idx="5">
                  <c:v>45.5662768911656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568"/>
        <c:axId val="70311936"/>
      </c:lineChart>
      <c:catAx>
        <c:axId val="7030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Joint Angular Velocity (Deg/s)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311936"/>
        <c:crosses val="autoZero"/>
        <c:auto val="1"/>
        <c:lblAlgn val="ctr"/>
        <c:lblOffset val="100"/>
        <c:noMultiLvlLbl val="0"/>
      </c:catAx>
      <c:valAx>
        <c:axId val="703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Torque(Nm)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0"/>
            </a:pPr>
            <a:r>
              <a:rPr lang="da-DK" sz="3500"/>
              <a:t>Ankle</a:t>
            </a:r>
            <a:r>
              <a:rPr lang="da-DK" sz="3500" baseline="0"/>
              <a:t> Dorsi Flexion Torque (Eccentric)</a:t>
            </a:r>
            <a:endParaRPr lang="da-DK" sz="35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Eccentric!$M$8</c:f>
              <c:strCache>
                <c:ptCount val="1"/>
                <c:pt idx="0">
                  <c:v>Exp. Torque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Eccentric!$B$2:$B$7</c:f>
              <c:numCache>
                <c:formatCode>0.0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</c:numCache>
            </c:numRef>
          </c:xVal>
          <c:yVal>
            <c:numRef>
              <c:f>Eccentric!$M$9:$M$14</c:f>
              <c:numCache>
                <c:formatCode>General</c:formatCode>
                <c:ptCount val="6"/>
                <c:pt idx="0">
                  <c:v>48.850245162640491</c:v>
                </c:pt>
                <c:pt idx="1">
                  <c:v>47.403769544912421</c:v>
                </c:pt>
                <c:pt idx="2">
                  <c:v>45.395850672018589</c:v>
                </c:pt>
                <c:pt idx="3">
                  <c:v>46.918587730344733</c:v>
                </c:pt>
                <c:pt idx="4">
                  <c:v>46.412362906068971</c:v>
                </c:pt>
                <c:pt idx="5">
                  <c:v>46.813255538329962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Eccentric!$AE$1</c:f>
              <c:strCache>
                <c:ptCount val="1"/>
                <c:pt idx="0">
                  <c:v>Opt. Isometric</c:v>
                </c:pt>
              </c:strCache>
            </c:strRef>
          </c:tx>
          <c:spPr>
            <a:ln w="57150">
              <a:solidFill>
                <a:schemeClr val="tx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Eccentric!$AD$2:$AD$18</c:f>
              <c:numCache>
                <c:formatCode>0.00</c:formatCode>
                <c:ptCount val="17"/>
                <c:pt idx="0">
                  <c:v>400</c:v>
                </c:pt>
                <c:pt idx="1">
                  <c:v>374.193548387097</c:v>
                </c:pt>
                <c:pt idx="2">
                  <c:v>348.38709677419399</c:v>
                </c:pt>
                <c:pt idx="3">
                  <c:v>322.58064516129002</c:v>
                </c:pt>
                <c:pt idx="4">
                  <c:v>296.77419354838702</c:v>
                </c:pt>
                <c:pt idx="5">
                  <c:v>270.96774193548401</c:v>
                </c:pt>
                <c:pt idx="6">
                  <c:v>245.16129032258101</c:v>
                </c:pt>
                <c:pt idx="7">
                  <c:v>219.35483870967701</c:v>
                </c:pt>
                <c:pt idx="8">
                  <c:v>193.54838709677401</c:v>
                </c:pt>
                <c:pt idx="9">
                  <c:v>167.741935483871</c:v>
                </c:pt>
                <c:pt idx="10">
                  <c:v>141.935483870968</c:v>
                </c:pt>
                <c:pt idx="11">
                  <c:v>116.129032258065</c:v>
                </c:pt>
                <c:pt idx="12">
                  <c:v>90.322580645161295</c:v>
                </c:pt>
                <c:pt idx="13">
                  <c:v>90.322580645161295</c:v>
                </c:pt>
                <c:pt idx="14">
                  <c:v>64.516129032258107</c:v>
                </c:pt>
                <c:pt idx="15">
                  <c:v>38.709677419354897</c:v>
                </c:pt>
                <c:pt idx="16">
                  <c:v>12.9032258064516</c:v>
                </c:pt>
              </c:numCache>
            </c:numRef>
          </c:xVal>
          <c:yVal>
            <c:numRef>
              <c:f>Eccentric!$AE$2:$AE$18</c:f>
              <c:numCache>
                <c:formatCode>0.00</c:formatCode>
                <c:ptCount val="17"/>
                <c:pt idx="0">
                  <c:v>49.799814633641503</c:v>
                </c:pt>
                <c:pt idx="1">
                  <c:v>49.799812173063799</c:v>
                </c:pt>
                <c:pt idx="2">
                  <c:v>49.799810568730699</c:v>
                </c:pt>
                <c:pt idx="3">
                  <c:v>49.799810685112199</c:v>
                </c:pt>
                <c:pt idx="4">
                  <c:v>49.799810587146801</c:v>
                </c:pt>
                <c:pt idx="5">
                  <c:v>49.799810828636097</c:v>
                </c:pt>
                <c:pt idx="6">
                  <c:v>49.766860891168598</c:v>
                </c:pt>
                <c:pt idx="7">
                  <c:v>49.541078936173697</c:v>
                </c:pt>
                <c:pt idx="8">
                  <c:v>49.2219537082226</c:v>
                </c:pt>
                <c:pt idx="9">
                  <c:v>48.830597624002202</c:v>
                </c:pt>
                <c:pt idx="10">
                  <c:v>48.339386418610196</c:v>
                </c:pt>
                <c:pt idx="11">
                  <c:v>47.704573347148099</c:v>
                </c:pt>
                <c:pt idx="12">
                  <c:v>46.852543161404697</c:v>
                </c:pt>
                <c:pt idx="13">
                  <c:v>46.852543161404697</c:v>
                </c:pt>
                <c:pt idx="14">
                  <c:v>45.649161147046499</c:v>
                </c:pt>
                <c:pt idx="15">
                  <c:v>43.821826581398099</c:v>
                </c:pt>
                <c:pt idx="16">
                  <c:v>40.721544832892498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Eccentric!$AN$1</c:f>
              <c:strCache>
                <c:ptCount val="1"/>
                <c:pt idx="0">
                  <c:v>Opt. Isokinetic</c:v>
                </c:pt>
              </c:strCache>
            </c:strRef>
          </c:tx>
          <c:spPr>
            <a:ln w="57150">
              <a:solidFill>
                <a:schemeClr val="tx1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Eccentric!$AM$2:$AM$18</c:f>
              <c:numCache>
                <c:formatCode>0.00</c:formatCode>
                <c:ptCount val="17"/>
                <c:pt idx="0">
                  <c:v>400</c:v>
                </c:pt>
                <c:pt idx="1">
                  <c:v>374.193548387097</c:v>
                </c:pt>
                <c:pt idx="2">
                  <c:v>348.38709677419399</c:v>
                </c:pt>
                <c:pt idx="3">
                  <c:v>322.58064516129002</c:v>
                </c:pt>
                <c:pt idx="4">
                  <c:v>296.77419354838702</c:v>
                </c:pt>
                <c:pt idx="5">
                  <c:v>270.96774193548401</c:v>
                </c:pt>
                <c:pt idx="6">
                  <c:v>245.16129032258101</c:v>
                </c:pt>
                <c:pt idx="7">
                  <c:v>219.35483870967701</c:v>
                </c:pt>
                <c:pt idx="8">
                  <c:v>193.54838709677401</c:v>
                </c:pt>
                <c:pt idx="9">
                  <c:v>167.741935483871</c:v>
                </c:pt>
                <c:pt idx="10">
                  <c:v>141.935483870968</c:v>
                </c:pt>
                <c:pt idx="11">
                  <c:v>116.129032258065</c:v>
                </c:pt>
                <c:pt idx="12">
                  <c:v>90.322580645161295</c:v>
                </c:pt>
                <c:pt idx="13">
                  <c:v>90.322580645161295</c:v>
                </c:pt>
                <c:pt idx="14">
                  <c:v>64.516129032258107</c:v>
                </c:pt>
                <c:pt idx="15">
                  <c:v>38.709677419354897</c:v>
                </c:pt>
                <c:pt idx="16">
                  <c:v>12.9032258064516</c:v>
                </c:pt>
              </c:numCache>
            </c:numRef>
          </c:xVal>
          <c:yVal>
            <c:numRef>
              <c:f>Eccentric!$AN$2:$AN$18</c:f>
              <c:numCache>
                <c:formatCode>0.00</c:formatCode>
                <c:ptCount val="17"/>
                <c:pt idx="0">
                  <c:v>49.795937931576503</c:v>
                </c:pt>
                <c:pt idx="1">
                  <c:v>49.6780941285867</c:v>
                </c:pt>
                <c:pt idx="2">
                  <c:v>49.522865313834203</c:v>
                </c:pt>
                <c:pt idx="3">
                  <c:v>49.328432755431599</c:v>
                </c:pt>
                <c:pt idx="4">
                  <c:v>49.108478802784497</c:v>
                </c:pt>
                <c:pt idx="5">
                  <c:v>48.857630214385097</c:v>
                </c:pt>
                <c:pt idx="6">
                  <c:v>48.568892373989001</c:v>
                </c:pt>
                <c:pt idx="7">
                  <c:v>48.232988591791397</c:v>
                </c:pt>
                <c:pt idx="8">
                  <c:v>47.837356348283897</c:v>
                </c:pt>
                <c:pt idx="9">
                  <c:v>47.364525163501</c:v>
                </c:pt>
                <c:pt idx="10">
                  <c:v>46.789511768338201</c:v>
                </c:pt>
                <c:pt idx="11">
                  <c:v>46.0752687638292</c:v>
                </c:pt>
                <c:pt idx="12">
                  <c:v>45.1644408379696</c:v>
                </c:pt>
                <c:pt idx="13">
                  <c:v>45.1644408379696</c:v>
                </c:pt>
                <c:pt idx="14">
                  <c:v>43.963312441192997</c:v>
                </c:pt>
                <c:pt idx="15">
                  <c:v>42.307819181286099</c:v>
                </c:pt>
                <c:pt idx="16">
                  <c:v>39.885952020345599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8944"/>
        <c:axId val="70020480"/>
      </c:scatterChart>
      <c:valAx>
        <c:axId val="70018944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da-DK" sz="2500"/>
                  <a:t>Joint Angular Velocity (deg/s)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2500"/>
            </a:pPr>
            <a:endParaRPr lang="da-DK"/>
          </a:p>
        </c:txPr>
        <c:crossAx val="70020480"/>
        <c:crosses val="autoZero"/>
        <c:crossBetween val="midCat"/>
      </c:valAx>
      <c:valAx>
        <c:axId val="7002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500"/>
                </a:pPr>
                <a:r>
                  <a:rPr lang="da-DK" sz="2500"/>
                  <a:t>Joint Torque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500"/>
            </a:pPr>
            <a:endParaRPr lang="da-DK"/>
          </a:p>
        </c:txPr>
        <c:crossAx val="700189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5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3.75162E-2</c:v>
                </c:pt>
                <c:pt idx="1">
                  <c:v>3.75162E-2</c:v>
                </c:pt>
                <c:pt idx="2">
                  <c:v>5.1260769999999997E-2</c:v>
                </c:pt>
                <c:pt idx="3">
                  <c:v>4.849821E-2</c:v>
                </c:pt>
                <c:pt idx="4">
                  <c:v>5.8235370000000002E-2</c:v>
                </c:pt>
                <c:pt idx="5">
                  <c:v>5.110729E-2</c:v>
                </c:pt>
                <c:pt idx="6">
                  <c:v>5.1004969999999997E-2</c:v>
                </c:pt>
                <c:pt idx="7">
                  <c:v>4.2413270000000003E-2</c:v>
                </c:pt>
                <c:pt idx="8">
                  <c:v>9.0983949999999994E-2</c:v>
                </c:pt>
                <c:pt idx="9">
                  <c:v>5.588572E-2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8.5000000000000006E-2</c:v>
                </c:pt>
                <c:pt idx="2">
                  <c:v>0.21199999999999999</c:v>
                </c:pt>
                <c:pt idx="3">
                  <c:v>0.23400000000000001</c:v>
                </c:pt>
                <c:pt idx="4">
                  <c:v>0.23499999999999999</c:v>
                </c:pt>
                <c:pt idx="5">
                  <c:v>0.30099999999999999</c:v>
                </c:pt>
                <c:pt idx="6">
                  <c:v>0.17799999999999999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9152"/>
        <c:axId val="70131072"/>
      </c:scatterChart>
      <c:valAx>
        <c:axId val="70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31072"/>
        <c:crosses val="autoZero"/>
        <c:crossBetween val="midCat"/>
      </c:valAx>
      <c:valAx>
        <c:axId val="70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KneeFlexorStrength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GlobalStrengthOptimization!$E$2</c:f>
              <c:strCache>
                <c:ptCount val="1"/>
                <c:pt idx="0">
                  <c:v>KneeFlexorStrength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GlobalStrengthOptimization!$D$3:$D$9</c:f>
              <c:numCache>
                <c:formatCode>0.00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cat>
          <c:val>
            <c:numRef>
              <c:f>GlobalStrengthOptimization!$E$3:$E$9</c:f>
              <c:numCache>
                <c:formatCode>0.00</c:formatCode>
                <c:ptCount val="7"/>
                <c:pt idx="0">
                  <c:v>26.2523236381397</c:v>
                </c:pt>
                <c:pt idx="1">
                  <c:v>27.727788345768801</c:v>
                </c:pt>
                <c:pt idx="2">
                  <c:v>45.855743974641001</c:v>
                </c:pt>
                <c:pt idx="3">
                  <c:v>53.794907819145898</c:v>
                </c:pt>
                <c:pt idx="4">
                  <c:v>67.065843121430603</c:v>
                </c:pt>
                <c:pt idx="5">
                  <c:v>72.581221349274102</c:v>
                </c:pt>
                <c:pt idx="6">
                  <c:v>72.813050919097506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GlobalStrengthOptimization!$E$11</c:f>
              <c:strCache>
                <c:ptCount val="1"/>
                <c:pt idx="0">
                  <c:v>KneeFlexorStrengthExp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GlobalStrengthOptimization!$D$3:$D$9</c:f>
              <c:numCache>
                <c:formatCode>0.00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cat>
          <c:val>
            <c:numRef>
              <c:f>GlobalStrengthOptimization!$E$12:$E$18</c:f>
              <c:numCache>
                <c:formatCode>0.0000</c:formatCode>
                <c:ptCount val="7"/>
                <c:pt idx="0">
                  <c:v>96.340999999999994</c:v>
                </c:pt>
                <c:pt idx="1">
                  <c:v>102.05</c:v>
                </c:pt>
                <c:pt idx="2">
                  <c:v>92.370099999999994</c:v>
                </c:pt>
                <c:pt idx="3">
                  <c:v>90.2</c:v>
                </c:pt>
                <c:pt idx="4">
                  <c:v>71.040000000000006</c:v>
                </c:pt>
                <c:pt idx="5">
                  <c:v>61.02</c:v>
                </c:pt>
                <c:pt idx="6">
                  <c:v>46.613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0896"/>
        <c:axId val="70553984"/>
      </c:lineChart>
      <c:catAx>
        <c:axId val="702408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53984"/>
        <c:crosses val="autoZero"/>
        <c:auto val="1"/>
        <c:lblAlgn val="ctr"/>
        <c:lblOffset val="100"/>
        <c:noMultiLvlLbl val="0"/>
      </c:catAx>
      <c:valAx>
        <c:axId val="7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2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AnklePlantarFlexor</a:t>
            </a:r>
          </a:p>
        </c:rich>
      </c:tx>
      <c:layout>
        <c:manualLayout>
          <c:xMode val="edge"/>
          <c:yMode val="edge"/>
          <c:x val="0.3432777777777777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GlobalStrengthOptimization!$B$2</c:f>
              <c:strCache>
                <c:ptCount val="1"/>
                <c:pt idx="0">
                  <c:v>PlantarStrength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GlobalStrengthOptimization!$A$3:$A$8</c:f>
              <c:numCache>
                <c:formatCode>0.00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cat>
          <c:val>
            <c:numRef>
              <c:f>GlobalStrengthOptimization!$B$3:$B$8</c:f>
              <c:numCache>
                <c:formatCode>0.00</c:formatCode>
                <c:ptCount val="6"/>
                <c:pt idx="0">
                  <c:v>39.674359157217502</c:v>
                </c:pt>
                <c:pt idx="1">
                  <c:v>35.921147405752997</c:v>
                </c:pt>
                <c:pt idx="2">
                  <c:v>32.874486470454499</c:v>
                </c:pt>
                <c:pt idx="3">
                  <c:v>27.053894669231902</c:v>
                </c:pt>
                <c:pt idx="4">
                  <c:v>14.9284123668447</c:v>
                </c:pt>
                <c:pt idx="5">
                  <c:v>11.9839486828206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GlobalStrengthOptimization!$B$11</c:f>
              <c:strCache>
                <c:ptCount val="1"/>
                <c:pt idx="0">
                  <c:v>PlantarStrengthExp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GlobalStrengthOptimization!$A$3:$A$8</c:f>
              <c:numCache>
                <c:formatCode>0.00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cat>
          <c:val>
            <c:numRef>
              <c:f>GlobalStrengthOptimization!$B$12:$B$17</c:f>
              <c:numCache>
                <c:formatCode>General</c:formatCode>
                <c:ptCount val="6"/>
                <c:pt idx="0">
                  <c:v>72.085899999999995</c:v>
                </c:pt>
                <c:pt idx="1">
                  <c:v>69.272000000000006</c:v>
                </c:pt>
                <c:pt idx="2">
                  <c:v>69.224900000000005</c:v>
                </c:pt>
                <c:pt idx="3">
                  <c:v>58.389000000000003</c:v>
                </c:pt>
                <c:pt idx="4">
                  <c:v>42.430900000000001</c:v>
                </c:pt>
                <c:pt idx="5">
                  <c:v>33.606900000000003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5616"/>
        <c:axId val="70577152"/>
      </c:lineChart>
      <c:catAx>
        <c:axId val="705756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77152"/>
        <c:crosses val="autoZero"/>
        <c:auto val="1"/>
        <c:lblAlgn val="ctr"/>
        <c:lblOffset val="100"/>
        <c:noMultiLvlLbl val="0"/>
      </c:catAx>
      <c:valAx>
        <c:axId val="70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5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KneeExtensorStrength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GlobalStrengthOptimization!$H$2</c:f>
              <c:strCache>
                <c:ptCount val="1"/>
                <c:pt idx="0">
                  <c:v>KneeExtensorStrength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GlobalStrengthOptimization!$G$3:$G$9</c:f>
              <c:numCache>
                <c:formatCode>0.00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cat>
          <c:val>
            <c:numRef>
              <c:f>GlobalStrengthOptimization!$H$3:$H$9</c:f>
              <c:numCache>
                <c:formatCode>0.00</c:formatCode>
                <c:ptCount val="7"/>
                <c:pt idx="0">
                  <c:v>77.097003534988005</c:v>
                </c:pt>
                <c:pt idx="1">
                  <c:v>103.059833787261</c:v>
                </c:pt>
                <c:pt idx="2">
                  <c:v>127.385432627962</c:v>
                </c:pt>
                <c:pt idx="3">
                  <c:v>76.971548055629896</c:v>
                </c:pt>
                <c:pt idx="4">
                  <c:v>70.493013307410806</c:v>
                </c:pt>
                <c:pt idx="5">
                  <c:v>54.508594824981998</c:v>
                </c:pt>
                <c:pt idx="6">
                  <c:v>39.700867039344601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GlobalStrengthOptimization!$H$11</c:f>
              <c:strCache>
                <c:ptCount val="1"/>
                <c:pt idx="0">
                  <c:v>KneeExtensorStrengthExp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GlobalStrengthOptimization!$G$3:$G$9</c:f>
              <c:numCache>
                <c:formatCode>0.00</c:formatCode>
                <c:ptCount val="7"/>
                <c:pt idx="0">
                  <c:v>22</c:v>
                </c:pt>
                <c:pt idx="1">
                  <c:v>30</c:v>
                </c:pt>
                <c:pt idx="2">
                  <c:v>42</c:v>
                </c:pt>
                <c:pt idx="3">
                  <c:v>59</c:v>
                </c:pt>
                <c:pt idx="4">
                  <c:v>66</c:v>
                </c:pt>
                <c:pt idx="5">
                  <c:v>83</c:v>
                </c:pt>
                <c:pt idx="6">
                  <c:v>98</c:v>
                </c:pt>
              </c:numCache>
            </c:numRef>
          </c:cat>
          <c:val>
            <c:numRef>
              <c:f>GlobalStrengthOptimization!$H$12:$H$18</c:f>
              <c:numCache>
                <c:formatCode>0.0000</c:formatCode>
                <c:ptCount val="7"/>
                <c:pt idx="0">
                  <c:v>94.177999999999997</c:v>
                </c:pt>
                <c:pt idx="1">
                  <c:v>128.64599999999999</c:v>
                </c:pt>
                <c:pt idx="2">
                  <c:v>146.22900000000001</c:v>
                </c:pt>
                <c:pt idx="3">
                  <c:v>165.25299999999999</c:v>
                </c:pt>
                <c:pt idx="4">
                  <c:v>147.0609</c:v>
                </c:pt>
                <c:pt idx="5">
                  <c:v>126.774</c:v>
                </c:pt>
                <c:pt idx="6">
                  <c:v>107.773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54528"/>
        <c:axId val="72456064"/>
      </c:lineChart>
      <c:catAx>
        <c:axId val="724545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56064"/>
        <c:crosses val="autoZero"/>
        <c:auto val="1"/>
        <c:lblAlgn val="ctr"/>
        <c:lblOffset val="100"/>
        <c:noMultiLvlLbl val="0"/>
      </c:catAx>
      <c:valAx>
        <c:axId val="72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123824</xdr:rowOff>
    </xdr:from>
    <xdr:to>
      <xdr:col>22</xdr:col>
      <xdr:colOff>227025</xdr:colOff>
      <xdr:row>42</xdr:row>
      <xdr:rowOff>84824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24</xdr:row>
      <xdr:rowOff>138111</xdr:rowOff>
    </xdr:from>
    <xdr:to>
      <xdr:col>19</xdr:col>
      <xdr:colOff>4095750</xdr:colOff>
      <xdr:row>48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95250</xdr:rowOff>
    </xdr:from>
    <xdr:to>
      <xdr:col>19</xdr:col>
      <xdr:colOff>1170000</xdr:colOff>
      <xdr:row>71</xdr:row>
      <xdr:rowOff>56250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22</xdr:row>
      <xdr:rowOff>180975</xdr:rowOff>
    </xdr:from>
    <xdr:to>
      <xdr:col>21</xdr:col>
      <xdr:colOff>190499</xdr:colOff>
      <xdr:row>48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533398</xdr:colOff>
      <xdr:row>8</xdr:row>
      <xdr:rowOff>171450</xdr:rowOff>
    </xdr:from>
    <xdr:to>
      <xdr:col>21</xdr:col>
      <xdr:colOff>341323</xdr:colOff>
      <xdr:row>46</xdr:row>
      <xdr:rowOff>132450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14287</xdr:rowOff>
    </xdr:from>
    <xdr:to>
      <xdr:col>14</xdr:col>
      <xdr:colOff>247650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171450</xdr:rowOff>
    </xdr:from>
    <xdr:to>
      <xdr:col>4</xdr:col>
      <xdr:colOff>1028700</xdr:colOff>
      <xdr:row>32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22</xdr:row>
      <xdr:rowOff>0</xdr:rowOff>
    </xdr:from>
    <xdr:to>
      <xdr:col>5</xdr:col>
      <xdr:colOff>95250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18</xdr:row>
      <xdr:rowOff>9525</xdr:rowOff>
    </xdr:from>
    <xdr:to>
      <xdr:col>10</xdr:col>
      <xdr:colOff>1114425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17</xdr:row>
      <xdr:rowOff>161925</xdr:rowOff>
    </xdr:from>
    <xdr:to>
      <xdr:col>10</xdr:col>
      <xdr:colOff>600075</xdr:colOff>
      <xdr:row>32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26</xdr:row>
      <xdr:rowOff>66675</xdr:rowOff>
    </xdr:from>
    <xdr:to>
      <xdr:col>18</xdr:col>
      <xdr:colOff>0</xdr:colOff>
      <xdr:row>40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40</xdr:row>
      <xdr:rowOff>28575</xdr:rowOff>
    </xdr:from>
    <xdr:to>
      <xdr:col>15</xdr:col>
      <xdr:colOff>495299</xdr:colOff>
      <xdr:row>62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70</xdr:row>
      <xdr:rowOff>176212</xdr:rowOff>
    </xdr:from>
    <xdr:to>
      <xdr:col>7</xdr:col>
      <xdr:colOff>447675</xdr:colOff>
      <xdr:row>85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71</xdr:row>
      <xdr:rowOff>109537</xdr:rowOff>
    </xdr:from>
    <xdr:to>
      <xdr:col>13</xdr:col>
      <xdr:colOff>1114425</xdr:colOff>
      <xdr:row>85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66</xdr:row>
      <xdr:rowOff>138112</xdr:rowOff>
    </xdr:from>
    <xdr:to>
      <xdr:col>19</xdr:col>
      <xdr:colOff>485775</xdr:colOff>
      <xdr:row>81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561975</xdr:colOff>
      <xdr:row>48</xdr:row>
      <xdr:rowOff>166687</xdr:rowOff>
    </xdr:from>
    <xdr:to>
      <xdr:col>23</xdr:col>
      <xdr:colOff>257175</xdr:colOff>
      <xdr:row>64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omStrengthOptS4" connectionId="4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somStrengthOptRefStart" connectionId="4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orsiConcentricStrengthDemo8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orsiConcentricStrengthDemo7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orsiConcentricStrengthDemo6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orsiConcentricStrengthDemo5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orsiConcentricStrengthDemo4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orsiConcentricStrengthDemo3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orsiConcentricStrengthDemo2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onStrengthOptS4" connectionId="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onStrengthModelRef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somStrengthPertS4" connectionId="4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onStrengthOptRefStart" connectionId="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onStrengthOptMidStartS4" connectionId="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onStrengthPertS4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orsiConcentricStrengthDemo" connectionId="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ConStrengthModelOptRef" connectionId="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EccentricDorsiStrengthDemo8" connectionId="2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ccentricDorsiStrengthDemo7" connectionId="2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ccentricDorsiStrengthDemo6" connectionId="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ccentricDorsiStrengthDemo5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ccentricDorsiStrengthDemo4" connectionId="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somStrengthOptMidStartS4" connectionId="4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EccentricDorsiStrengthDemo3" connectionId="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ccentricDorsiStrengthDemo2" connectionId="19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ccStrengthOptMidStartS4" connectionId="2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EccStrengthOptRefStart" connectionId="29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EccStrengthPertS4" connectionId="3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EccentricDorsiStrengthDemo" connectionId="1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ccStrengthOptS4" connectionId="30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EccStrengthModelRef" connectionId="2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EccStrengthModelOptRef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HipFlexorStrength" connectionId="3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orsiIsometriskStyrke_1" connectionId="1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KneeExtensorStrength" connectionId="45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KneeFlexorStrength" connectionId="48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PlantarFlexorStrength" connectionId="5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HipExtensorStrength" connectionId="3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HipExtensorStrength" connectionId="3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KneeFlexorStrength_1" connectionId="4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KneeFlexorStrength" connectionId="4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HipExtensorStrength_1" connectionId="3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HipFlexorStrength" connectionId="3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KneeExtensorStrength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orsiIsometriskStyrke_2" connectionId="1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HipFlexorStrength_1" connectionId="37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PlantarFlexorStrength_1" connectionId="5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PlantarFlexorStrength" connectionId="5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KneeExtensorStrength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PlantarFlexionStrengthRminRmax&amp;Local_1" connectionId="51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PlantarFlexionStrengthRminRmax&amp;Local" connectionId="5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somStrengthModelOptRef" connectionId="3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NOPTExtremestartRes" connectionId="5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somStrengthModelRef" connectionId="3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orsiIsometriskStyrke" connectionId="1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0.xml"/><Relationship Id="rId13" Type="http://schemas.openxmlformats.org/officeDocument/2006/relationships/queryTable" Target="../queryTables/queryTable35.xml"/><Relationship Id="rId3" Type="http://schemas.openxmlformats.org/officeDocument/2006/relationships/queryTable" Target="../queryTables/queryTable25.xml"/><Relationship Id="rId7" Type="http://schemas.openxmlformats.org/officeDocument/2006/relationships/queryTable" Target="../queryTables/queryTable29.xml"/><Relationship Id="rId12" Type="http://schemas.openxmlformats.org/officeDocument/2006/relationships/queryTable" Target="../queryTables/queryTable34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38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8.xml"/><Relationship Id="rId11" Type="http://schemas.openxmlformats.org/officeDocument/2006/relationships/queryTable" Target="../queryTables/queryTable33.xml"/><Relationship Id="rId5" Type="http://schemas.openxmlformats.org/officeDocument/2006/relationships/queryTable" Target="../queryTables/queryTable27.xml"/><Relationship Id="rId15" Type="http://schemas.openxmlformats.org/officeDocument/2006/relationships/queryTable" Target="../queryTables/queryTable37.xml"/><Relationship Id="rId10" Type="http://schemas.openxmlformats.org/officeDocument/2006/relationships/queryTable" Target="../queryTables/queryTable32.xml"/><Relationship Id="rId4" Type="http://schemas.openxmlformats.org/officeDocument/2006/relationships/queryTable" Target="../queryTables/queryTable26.xml"/><Relationship Id="rId9" Type="http://schemas.openxmlformats.org/officeDocument/2006/relationships/queryTable" Target="../queryTables/queryTable31.xml"/><Relationship Id="rId14" Type="http://schemas.openxmlformats.org/officeDocument/2006/relationships/queryTable" Target="../queryTables/query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2" Type="http://schemas.openxmlformats.org/officeDocument/2006/relationships/queryTable" Target="../queryTables/queryTable39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43.xml"/><Relationship Id="rId5" Type="http://schemas.openxmlformats.org/officeDocument/2006/relationships/queryTable" Target="../queryTables/queryTable42.xml"/><Relationship Id="rId4" Type="http://schemas.openxmlformats.org/officeDocument/2006/relationships/queryTable" Target="../queryTables/queryTable4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3" Type="http://schemas.openxmlformats.org/officeDocument/2006/relationships/queryTable" Target="../queryTables/queryTable44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5" Type="http://schemas.openxmlformats.org/officeDocument/2006/relationships/queryTable" Target="../queryTables/queryTable46.xml"/><Relationship Id="rId10" Type="http://schemas.openxmlformats.org/officeDocument/2006/relationships/queryTable" Target="../queryTables/queryTable51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5.xml"/><Relationship Id="rId1" Type="http://schemas.openxmlformats.org/officeDocument/2006/relationships/queryTable" Target="../queryTables/queryTable5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D4" zoomScaleNormal="100" workbookViewId="0">
      <selection activeCell="L2" sqref="L2"/>
    </sheetView>
  </sheetViews>
  <sheetFormatPr defaultRowHeight="15" x14ac:dyDescent="0.25"/>
  <cols>
    <col min="2" max="2" width="9.28515625" bestFit="1" customWidth="1"/>
    <col min="3" max="3" width="8.5703125" bestFit="1" customWidth="1"/>
    <col min="4" max="4" width="14.85546875" bestFit="1" customWidth="1"/>
    <col min="5" max="5" width="8.5703125" bestFit="1" customWidth="1"/>
    <col min="7" max="7" width="8.5703125" bestFit="1" customWidth="1"/>
    <col min="9" max="9" width="8.5703125" bestFit="1" customWidth="1"/>
    <col min="11" max="11" width="8.5703125" bestFit="1" customWidth="1"/>
    <col min="16" max="16" width="8.5703125" bestFit="1" customWidth="1"/>
    <col min="19" max="19" width="19.28515625" customWidth="1"/>
    <col min="20" max="20" width="12.42578125" bestFit="1" customWidth="1"/>
    <col min="21" max="21" width="10.140625" customWidth="1"/>
    <col min="23" max="23" width="11.28515625" bestFit="1" customWidth="1"/>
    <col min="24" max="24" width="18.7109375" bestFit="1" customWidth="1"/>
    <col min="26" max="26" width="11.28515625" bestFit="1" customWidth="1"/>
    <col min="27" max="27" width="22.42578125" bestFit="1" customWidth="1"/>
    <col min="29" max="29" width="11.28515625" bestFit="1" customWidth="1"/>
    <col min="30" max="30" width="27" bestFit="1" customWidth="1"/>
  </cols>
  <sheetData>
    <row r="1" spans="1:30" x14ac:dyDescent="0.25">
      <c r="A1" t="s">
        <v>2</v>
      </c>
      <c r="B1" t="s">
        <v>0</v>
      </c>
      <c r="C1" t="s">
        <v>1</v>
      </c>
      <c r="D1" t="s">
        <v>3</v>
      </c>
      <c r="E1" t="s">
        <v>1</v>
      </c>
      <c r="F1" t="s">
        <v>4</v>
      </c>
      <c r="G1" t="s">
        <v>1</v>
      </c>
      <c r="H1" t="s">
        <v>5</v>
      </c>
      <c r="I1" t="s">
        <v>1</v>
      </c>
      <c r="J1" t="s">
        <v>6</v>
      </c>
      <c r="K1" t="s">
        <v>1</v>
      </c>
      <c r="L1" t="s">
        <v>92</v>
      </c>
      <c r="M1" t="s">
        <v>0</v>
      </c>
      <c r="N1" t="s">
        <v>1</v>
      </c>
      <c r="O1" t="s">
        <v>20</v>
      </c>
      <c r="P1" t="s">
        <v>1</v>
      </c>
      <c r="Q1" t="s">
        <v>26</v>
      </c>
      <c r="R1" t="s">
        <v>1</v>
      </c>
      <c r="S1" t="s">
        <v>29</v>
      </c>
      <c r="T1" t="s">
        <v>87</v>
      </c>
      <c r="W1" s="13" t="s">
        <v>73</v>
      </c>
      <c r="X1" s="13" t="s">
        <v>74</v>
      </c>
      <c r="Z1" s="13" t="s">
        <v>73</v>
      </c>
      <c r="AA1" s="13" t="s">
        <v>75</v>
      </c>
      <c r="AC1" t="s">
        <v>73</v>
      </c>
      <c r="AD1" t="s">
        <v>76</v>
      </c>
    </row>
    <row r="2" spans="1:30" x14ac:dyDescent="0.25">
      <c r="B2" s="1">
        <v>25</v>
      </c>
      <c r="C2" s="1">
        <v>8.8958882285110992</v>
      </c>
      <c r="D2" s="1"/>
      <c r="E2" s="1">
        <v>7.4090709492267797</v>
      </c>
      <c r="F2" s="1"/>
      <c r="G2" s="1">
        <v>14.3542089809571</v>
      </c>
      <c r="H2" s="1"/>
      <c r="I2" s="1">
        <v>12.920947620789001</v>
      </c>
      <c r="J2" s="1"/>
      <c r="K2" s="1">
        <v>13.756640407199599</v>
      </c>
      <c r="M2">
        <v>10.215</v>
      </c>
      <c r="N2">
        <v>28.577999999999999</v>
      </c>
      <c r="P2" s="1">
        <v>12.5627256754996</v>
      </c>
      <c r="R2" s="13">
        <v>14.0092623325727</v>
      </c>
      <c r="S2" s="15">
        <v>17.893417632355401</v>
      </c>
      <c r="T2" s="15">
        <v>15.185890395762399</v>
      </c>
      <c r="U2" s="15"/>
      <c r="W2" s="13">
        <v>30</v>
      </c>
      <c r="X2" s="13">
        <v>2.7380574381664302</v>
      </c>
      <c r="Z2" s="13">
        <v>30</v>
      </c>
      <c r="AA2" s="13">
        <v>9.8660571481701993</v>
      </c>
      <c r="AC2" s="13">
        <v>30</v>
      </c>
      <c r="AD2" s="13">
        <v>11.579832132051299</v>
      </c>
    </row>
    <row r="3" spans="1:30" x14ac:dyDescent="0.25">
      <c r="B3" s="1">
        <v>20</v>
      </c>
      <c r="C3" s="1">
        <v>12.429355602273199</v>
      </c>
      <c r="D3" s="1"/>
      <c r="E3" s="1">
        <v>10.972336174893501</v>
      </c>
      <c r="F3" s="1"/>
      <c r="G3" s="1">
        <v>19.418241189419199</v>
      </c>
      <c r="H3" s="1"/>
      <c r="I3" s="1">
        <v>17.943050112596602</v>
      </c>
      <c r="J3" s="1"/>
      <c r="K3" s="1">
        <v>18.811982997053001</v>
      </c>
      <c r="M3">
        <v>5.12</v>
      </c>
      <c r="N3">
        <v>34.451999999999998</v>
      </c>
      <c r="P3" s="1">
        <v>17.523129267212202</v>
      </c>
      <c r="R3" s="13">
        <v>18.947301511696001</v>
      </c>
      <c r="S3" s="15">
        <v>22.706273214362401</v>
      </c>
      <c r="T3" s="15">
        <v>20.093510877585501</v>
      </c>
      <c r="U3" s="15"/>
      <c r="W3" s="13">
        <v>25</v>
      </c>
      <c r="X3" s="13">
        <v>4.2236125770972102</v>
      </c>
      <c r="Z3" s="13">
        <v>25</v>
      </c>
      <c r="AA3" s="13">
        <v>13.582346351911101</v>
      </c>
      <c r="AC3" s="13">
        <v>25</v>
      </c>
      <c r="AD3" s="13">
        <v>15.5021219851139</v>
      </c>
    </row>
    <row r="4" spans="1:30" x14ac:dyDescent="0.25">
      <c r="B4" s="1">
        <v>15</v>
      </c>
      <c r="C4" s="1">
        <v>16.683851115066702</v>
      </c>
      <c r="D4" s="1"/>
      <c r="E4" s="1">
        <v>15.4777368409282</v>
      </c>
      <c r="F4" s="1"/>
      <c r="G4" s="1">
        <v>24.9428707413457</v>
      </c>
      <c r="H4" s="1"/>
      <c r="I4" s="1">
        <v>23.6308600506202</v>
      </c>
      <c r="J4" s="1"/>
      <c r="K4" s="1">
        <v>24.4139607941629</v>
      </c>
      <c r="M4">
        <v>3.15</v>
      </c>
      <c r="N4">
        <v>35.981999999999999</v>
      </c>
      <c r="P4" s="1">
        <v>23.17825404109</v>
      </c>
      <c r="R4" s="13">
        <v>24.429454056270799</v>
      </c>
      <c r="S4" s="15">
        <v>27.521085928918101</v>
      </c>
      <c r="T4" s="15">
        <v>25.3482412668458</v>
      </c>
      <c r="U4" s="15"/>
      <c r="W4" s="13">
        <v>20</v>
      </c>
      <c r="X4" s="13">
        <v>6.2150086779130396</v>
      </c>
      <c r="Z4" s="13">
        <v>20</v>
      </c>
      <c r="AA4" s="13">
        <v>18.017410239374399</v>
      </c>
      <c r="AC4" s="13">
        <v>20</v>
      </c>
      <c r="AD4" s="13">
        <v>20.0749151142738</v>
      </c>
    </row>
    <row r="5" spans="1:30" x14ac:dyDescent="0.25">
      <c r="B5" s="1">
        <v>5</v>
      </c>
      <c r="C5" s="1">
        <v>26.7946699695385</v>
      </c>
      <c r="D5" s="1"/>
      <c r="E5" s="1">
        <v>26.795758817473502</v>
      </c>
      <c r="F5" s="1"/>
      <c r="G5" s="1">
        <v>34.867497931182903</v>
      </c>
      <c r="H5" s="1"/>
      <c r="I5" s="1">
        <v>34.564682097329502</v>
      </c>
      <c r="J5" s="1"/>
      <c r="K5" s="1">
        <v>34.764127890492503</v>
      </c>
      <c r="M5">
        <v>-2.25</v>
      </c>
      <c r="N5">
        <v>33.462000000000003</v>
      </c>
      <c r="P5" s="1">
        <v>34.201072672541599</v>
      </c>
      <c r="R5" s="13">
        <v>34.615339923013003</v>
      </c>
      <c r="S5" s="15">
        <v>35.049686205508003</v>
      </c>
      <c r="T5" s="15">
        <v>34.695251303865199</v>
      </c>
      <c r="U5" s="15"/>
      <c r="W5" s="13">
        <v>15</v>
      </c>
      <c r="X5" s="13">
        <v>8.6041737429562808</v>
      </c>
      <c r="Z5" s="13">
        <v>15</v>
      </c>
      <c r="AA5" s="13">
        <v>22.979400161959902</v>
      </c>
      <c r="AC5" s="13">
        <v>15</v>
      </c>
      <c r="AD5" s="13">
        <v>25.068949788849</v>
      </c>
    </row>
    <row r="6" spans="1:30" x14ac:dyDescent="0.25">
      <c r="B6" s="1">
        <v>0</v>
      </c>
      <c r="C6" s="1">
        <v>32.4879040995041</v>
      </c>
      <c r="D6" s="1"/>
      <c r="E6" s="1">
        <v>32.822783066968697</v>
      </c>
      <c r="F6" s="1"/>
      <c r="G6" s="1">
        <v>37.631880751920797</v>
      </c>
      <c r="H6" s="1"/>
      <c r="I6" s="1">
        <v>37.961008132584404</v>
      </c>
      <c r="J6" s="1"/>
      <c r="K6" s="1">
        <v>37.783905323514198</v>
      </c>
      <c r="M6">
        <v>-14.625</v>
      </c>
      <c r="N6">
        <v>32.619999999999997</v>
      </c>
      <c r="P6" s="1">
        <v>37.716429839185601</v>
      </c>
      <c r="R6" s="13">
        <v>37.670712754306599</v>
      </c>
      <c r="S6" s="15">
        <v>36.709818900893097</v>
      </c>
      <c r="T6" s="15">
        <v>37.3994252977337</v>
      </c>
      <c r="U6" s="15"/>
      <c r="W6" s="13">
        <v>10</v>
      </c>
      <c r="X6" s="13">
        <v>11.4246825063043</v>
      </c>
      <c r="Z6" s="13">
        <v>10</v>
      </c>
      <c r="AA6" s="13">
        <v>28.0530545337181</v>
      </c>
      <c r="AC6" s="13">
        <v>10</v>
      </c>
      <c r="AD6" s="13">
        <v>30.051198185495899</v>
      </c>
    </row>
    <row r="7" spans="1:30" x14ac:dyDescent="0.25">
      <c r="B7" s="1">
        <v>-5</v>
      </c>
      <c r="C7" s="1">
        <v>37.646938577940404</v>
      </c>
      <c r="D7" s="1"/>
      <c r="E7" s="1">
        <v>38.270969960976998</v>
      </c>
      <c r="F7" s="1"/>
      <c r="G7" s="1">
        <v>38.084364029185402</v>
      </c>
      <c r="H7" s="1"/>
      <c r="I7" s="1">
        <v>38.829534775809996</v>
      </c>
      <c r="J7" s="1"/>
      <c r="K7" s="1">
        <v>38.400664968671499</v>
      </c>
      <c r="M7">
        <v>-18.405000000000001</v>
      </c>
      <c r="N7">
        <v>28.594000000000001</v>
      </c>
      <c r="P7" s="1">
        <v>38.710211623371499</v>
      </c>
      <c r="R7" s="13">
        <v>38.372050393231298</v>
      </c>
      <c r="S7" s="15">
        <v>36.574336304329798</v>
      </c>
      <c r="T7" s="15">
        <v>37.974981128677797</v>
      </c>
      <c r="U7" s="15"/>
      <c r="W7" s="13">
        <v>5</v>
      </c>
      <c r="X7" s="13">
        <v>14.658263786651901</v>
      </c>
      <c r="Z7" s="13">
        <v>5</v>
      </c>
      <c r="AA7" s="13">
        <v>32.586974344206403</v>
      </c>
      <c r="AC7" s="13">
        <v>5</v>
      </c>
      <c r="AD7" s="13">
        <v>34.388795454467697</v>
      </c>
    </row>
    <row r="8" spans="1:30" x14ac:dyDescent="0.25">
      <c r="B8" s="1">
        <v>-10</v>
      </c>
      <c r="C8" s="1">
        <v>41.722411781299499</v>
      </c>
      <c r="D8" s="1"/>
      <c r="E8" s="1">
        <v>42.341295009683598</v>
      </c>
      <c r="F8" s="1"/>
      <c r="G8" s="1">
        <v>36.061459800434498</v>
      </c>
      <c r="H8" s="1"/>
      <c r="I8" s="1">
        <v>36.853863761012697</v>
      </c>
      <c r="J8" s="1"/>
      <c r="K8" s="1">
        <v>36.396303701191101</v>
      </c>
      <c r="P8" s="1">
        <v>36.829833026377997</v>
      </c>
      <c r="R8" s="13">
        <v>36.418187739017803</v>
      </c>
      <c r="S8" s="15">
        <v>34.7041478353907</v>
      </c>
      <c r="T8" s="15">
        <v>36.226355123192</v>
      </c>
      <c r="U8" s="15"/>
      <c r="W8" s="13">
        <v>0</v>
      </c>
      <c r="X8" s="13">
        <v>18.173906352885599</v>
      </c>
      <c r="Z8" s="13">
        <v>0</v>
      </c>
      <c r="AA8" s="13">
        <v>35.777271680923199</v>
      </c>
      <c r="AC8" s="13">
        <v>0</v>
      </c>
      <c r="AD8" s="13">
        <v>37.3500854803927</v>
      </c>
    </row>
    <row r="9" spans="1:30" x14ac:dyDescent="0.25">
      <c r="B9" s="1">
        <v>-15</v>
      </c>
      <c r="C9" s="1">
        <v>44.178011580251997</v>
      </c>
      <c r="D9" s="1"/>
      <c r="E9" s="1">
        <v>44.334635006677303</v>
      </c>
      <c r="F9" s="1"/>
      <c r="G9" s="1">
        <v>31.924785345077801</v>
      </c>
      <c r="H9" s="1"/>
      <c r="I9" s="1">
        <v>32.3620321539548</v>
      </c>
      <c r="J9" s="1"/>
      <c r="K9" s="1">
        <v>32.123155250673499</v>
      </c>
      <c r="P9" s="1">
        <v>32.370042615809901</v>
      </c>
      <c r="R9" s="13">
        <v>32.233977273948703</v>
      </c>
      <c r="S9" s="15">
        <v>31.3899074542528</v>
      </c>
      <c r="T9" s="15">
        <v>32.244505731078497</v>
      </c>
      <c r="U9" s="15"/>
      <c r="W9" s="13">
        <v>-5</v>
      </c>
      <c r="X9" s="13">
        <v>21.6761644500911</v>
      </c>
      <c r="Z9" s="13">
        <v>-5</v>
      </c>
      <c r="AA9" s="13">
        <v>36.845612422585397</v>
      </c>
      <c r="AC9" s="13">
        <v>-5</v>
      </c>
      <c r="AD9" s="13">
        <v>38.293339879212098</v>
      </c>
    </row>
    <row r="10" spans="1:30" x14ac:dyDescent="0.25">
      <c r="B10" s="1">
        <v>-20</v>
      </c>
      <c r="C10" s="1">
        <v>44.6040797843512</v>
      </c>
      <c r="D10" s="1"/>
      <c r="E10" s="1">
        <v>43.922137795255097</v>
      </c>
      <c r="F10" s="1"/>
      <c r="G10" s="1">
        <v>26.546021719596599</v>
      </c>
      <c r="H10" s="1"/>
      <c r="I10" s="1">
        <v>26.415104944467402</v>
      </c>
      <c r="J10" s="1"/>
      <c r="K10" s="1">
        <v>26.525596621969001</v>
      </c>
      <c r="P10" s="1">
        <v>26.397599630122599</v>
      </c>
      <c r="R10" s="13">
        <v>26.796447664908801</v>
      </c>
      <c r="S10" s="15">
        <v>27.1978110345894</v>
      </c>
      <c r="T10" s="15">
        <v>26.7307823086078</v>
      </c>
      <c r="U10" s="15"/>
      <c r="W10" s="13">
        <v>-10</v>
      </c>
      <c r="X10" s="13">
        <v>24.672365787103899</v>
      </c>
      <c r="Z10" s="13">
        <v>-10</v>
      </c>
      <c r="AA10" s="13">
        <v>35.389858943393001</v>
      </c>
      <c r="AC10" s="13">
        <v>-10</v>
      </c>
      <c r="AD10" s="13">
        <v>36.899414766775998</v>
      </c>
    </row>
    <row r="11" spans="1:30" x14ac:dyDescent="0.25">
      <c r="B11" s="1">
        <v>-25</v>
      </c>
      <c r="C11" s="1">
        <v>42.821858075961799</v>
      </c>
      <c r="D11" s="1"/>
      <c r="E11" s="1">
        <v>41.197197071204201</v>
      </c>
      <c r="F11" s="1"/>
      <c r="G11" s="1">
        <v>20.843187675826002</v>
      </c>
      <c r="H11" s="1"/>
      <c r="I11" s="1">
        <v>20.214582516006601</v>
      </c>
      <c r="J11" s="1"/>
      <c r="K11" s="1">
        <v>20.6258757499082</v>
      </c>
      <c r="P11" s="1">
        <v>20.1511193363709</v>
      </c>
      <c r="R11" s="13">
        <v>21.2221809212243</v>
      </c>
      <c r="S11" s="15">
        <v>22.699080502449402</v>
      </c>
      <c r="T11" s="15">
        <v>20.830519254736998</v>
      </c>
      <c r="U11" s="15"/>
      <c r="W11" s="13">
        <v>-15</v>
      </c>
      <c r="X11" s="13">
        <v>26.509518392070099</v>
      </c>
      <c r="Z11" s="13">
        <v>-15</v>
      </c>
      <c r="AA11" s="13">
        <v>31.422426105452502</v>
      </c>
      <c r="AC11" s="13">
        <v>-15</v>
      </c>
      <c r="AD11" s="13">
        <v>33.0659714208983</v>
      </c>
    </row>
    <row r="12" spans="1:30" x14ac:dyDescent="0.25">
      <c r="B12" s="1">
        <v>-30</v>
      </c>
      <c r="C12" s="1">
        <v>39.1239496653196</v>
      </c>
      <c r="D12" s="1"/>
      <c r="E12" s="1">
        <v>36.603184951727698</v>
      </c>
      <c r="F12" s="1"/>
      <c r="G12" s="1">
        <v>15.5696424284606</v>
      </c>
      <c r="H12" s="1"/>
      <c r="I12" s="1">
        <v>14.701901156613101</v>
      </c>
      <c r="J12" s="1"/>
      <c r="K12" s="1">
        <v>15.2477616373634</v>
      </c>
      <c r="P12" s="1">
        <v>14.609750921130299</v>
      </c>
      <c r="R12" s="13">
        <v>16.209130113723699</v>
      </c>
      <c r="S12" s="15">
        <v>18.360516102342</v>
      </c>
      <c r="T12" s="15">
        <v>15.6742571154932</v>
      </c>
      <c r="U12" s="15"/>
      <c r="W12" s="13">
        <v>-20</v>
      </c>
      <c r="X12" s="13">
        <v>26.446026649337298</v>
      </c>
      <c r="Z12" s="13">
        <v>-20</v>
      </c>
      <c r="AA12" s="13">
        <v>25.652624936350101</v>
      </c>
      <c r="AC12" s="13">
        <v>-20</v>
      </c>
      <c r="AD12" s="13">
        <v>27.6917985621618</v>
      </c>
    </row>
    <row r="13" spans="1:30" x14ac:dyDescent="0.25">
      <c r="S13" s="13"/>
      <c r="T13" s="3"/>
      <c r="U13" s="14"/>
      <c r="W13" s="13">
        <v>-25</v>
      </c>
      <c r="X13" s="13">
        <v>23.722705271641001</v>
      </c>
      <c r="Z13" s="13">
        <v>-25</v>
      </c>
      <c r="AA13" s="13">
        <v>19.300866461634499</v>
      </c>
      <c r="AC13" s="13">
        <v>-25</v>
      </c>
      <c r="AD13" s="13">
        <v>21.759649915674</v>
      </c>
    </row>
    <row r="14" spans="1:30" x14ac:dyDescent="0.25">
      <c r="S14" s="13"/>
      <c r="T14" s="14"/>
      <c r="U14" s="14"/>
      <c r="W14" s="13">
        <v>-30</v>
      </c>
      <c r="X14" s="13">
        <v>18.190119674622899</v>
      </c>
      <c r="Z14" s="13">
        <v>-30</v>
      </c>
      <c r="AA14" s="13">
        <v>13.6338554043065</v>
      </c>
      <c r="AC14" s="13">
        <v>-30</v>
      </c>
      <c r="AD14" s="13">
        <v>16.1803261389406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zoomScaleNormal="100" workbookViewId="0">
      <selection activeCell="N16" sqref="N16"/>
    </sheetView>
  </sheetViews>
  <sheetFormatPr defaultRowHeight="15" x14ac:dyDescent="0.25"/>
  <cols>
    <col min="2" max="3" width="8.5703125" bestFit="1" customWidth="1"/>
    <col min="5" max="5" width="8.5703125" bestFit="1" customWidth="1"/>
    <col min="7" max="7" width="8.5703125" bestFit="1" customWidth="1"/>
    <col min="9" max="9" width="8.5703125" bestFit="1" customWidth="1"/>
    <col min="11" max="11" width="8.5703125" bestFit="1" customWidth="1"/>
    <col min="15" max="15" width="8.5703125" bestFit="1" customWidth="1"/>
    <col min="19" max="19" width="10.85546875" bestFit="1" customWidth="1"/>
    <col min="20" max="20" width="18.7109375" bestFit="1" customWidth="1"/>
    <col min="22" max="22" width="10.85546875" bestFit="1" customWidth="1"/>
    <col min="23" max="23" width="19.7109375" bestFit="1" customWidth="1"/>
    <col min="25" max="25" width="10.85546875" bestFit="1" customWidth="1"/>
    <col min="26" max="26" width="19.7109375" bestFit="1" customWidth="1"/>
    <col min="28" max="28" width="10.85546875" bestFit="1" customWidth="1"/>
    <col min="29" max="29" width="19.7109375" bestFit="1" customWidth="1"/>
    <col min="31" max="31" width="10.85546875" bestFit="1" customWidth="1"/>
    <col min="32" max="32" width="19.7109375" bestFit="1" customWidth="1"/>
    <col min="34" max="34" width="10.85546875" bestFit="1" customWidth="1"/>
    <col min="35" max="35" width="19.7109375" bestFit="1" customWidth="1"/>
    <col min="37" max="37" width="10.85546875" bestFit="1" customWidth="1"/>
    <col min="38" max="38" width="19.7109375" bestFit="1" customWidth="1"/>
    <col min="40" max="40" width="10.85546875" bestFit="1" customWidth="1"/>
    <col min="41" max="41" width="19.7109375" bestFit="1" customWidth="1"/>
  </cols>
  <sheetData>
    <row r="1" spans="1:41" x14ac:dyDescent="0.25">
      <c r="A1" t="s">
        <v>2</v>
      </c>
      <c r="B1" t="s">
        <v>0</v>
      </c>
      <c r="C1" t="s">
        <v>1</v>
      </c>
      <c r="D1" t="s">
        <v>3</v>
      </c>
      <c r="E1" t="s">
        <v>1</v>
      </c>
      <c r="F1" t="s">
        <v>4</v>
      </c>
      <c r="G1" t="s">
        <v>1</v>
      </c>
      <c r="H1" t="s">
        <v>5</v>
      </c>
      <c r="I1" t="s">
        <v>1</v>
      </c>
      <c r="J1" t="s">
        <v>87</v>
      </c>
      <c r="K1" t="s">
        <v>1</v>
      </c>
      <c r="L1" t="s">
        <v>92</v>
      </c>
      <c r="M1" t="s">
        <v>1</v>
      </c>
      <c r="N1" t="s">
        <v>20</v>
      </c>
      <c r="O1" t="s">
        <v>1</v>
      </c>
      <c r="S1" t="s">
        <v>77</v>
      </c>
      <c r="T1" t="s">
        <v>74</v>
      </c>
      <c r="V1" t="s">
        <v>77</v>
      </c>
      <c r="W1" t="s">
        <v>79</v>
      </c>
      <c r="Y1" t="s">
        <v>77</v>
      </c>
      <c r="Z1" t="s">
        <v>80</v>
      </c>
      <c r="AB1" t="s">
        <v>77</v>
      </c>
      <c r="AC1" t="s">
        <v>88</v>
      </c>
      <c r="AE1" t="s">
        <v>77</v>
      </c>
      <c r="AF1" t="s">
        <v>81</v>
      </c>
      <c r="AH1" t="s">
        <v>77</v>
      </c>
      <c r="AI1" t="s">
        <v>82</v>
      </c>
      <c r="AK1" t="s">
        <v>77</v>
      </c>
      <c r="AL1" t="s">
        <v>83</v>
      </c>
      <c r="AN1" t="s">
        <v>77</v>
      </c>
      <c r="AO1" t="s">
        <v>87</v>
      </c>
    </row>
    <row r="2" spans="1:41" x14ac:dyDescent="0.25">
      <c r="B2" s="1">
        <v>300</v>
      </c>
      <c r="C2" s="1">
        <v>13.710106177255399</v>
      </c>
      <c r="D2" s="1"/>
      <c r="E2" s="1">
        <v>11.7224655454831</v>
      </c>
      <c r="F2" s="1"/>
      <c r="G2" s="1">
        <v>8.6172595783204606</v>
      </c>
      <c r="H2" s="1"/>
      <c r="I2" s="1">
        <v>8.1120497497323996</v>
      </c>
      <c r="J2" s="1"/>
      <c r="K2" s="1">
        <v>8.4179472145221901</v>
      </c>
      <c r="M2" s="3">
        <v>3.8991080607904647</v>
      </c>
      <c r="O2" s="1">
        <v>8.0041432974960394</v>
      </c>
      <c r="S2" s="13">
        <v>400</v>
      </c>
      <c r="T2" s="13">
        <v>6.2498137000979197</v>
      </c>
      <c r="V2" s="13">
        <v>400</v>
      </c>
      <c r="W2" s="13">
        <v>5.3903392481173702</v>
      </c>
      <c r="Y2" s="13">
        <v>400</v>
      </c>
      <c r="Z2" s="13">
        <v>4.0216528483499401</v>
      </c>
      <c r="AB2" s="13">
        <v>400</v>
      </c>
      <c r="AC2" s="13">
        <v>1.6107602694114</v>
      </c>
      <c r="AE2" s="13">
        <v>400</v>
      </c>
      <c r="AF2" s="13">
        <v>3.2496977763680901</v>
      </c>
      <c r="AH2" s="13">
        <v>400</v>
      </c>
      <c r="AI2" s="13">
        <v>2.5387560397809499</v>
      </c>
      <c r="AK2" s="13">
        <v>400</v>
      </c>
      <c r="AL2" s="13">
        <v>2.1288752379330802</v>
      </c>
      <c r="AN2" s="13">
        <v>400</v>
      </c>
      <c r="AO2" s="13">
        <v>6.2498137000979197</v>
      </c>
    </row>
    <row r="3" spans="1:41" x14ac:dyDescent="0.25">
      <c r="B3" s="1">
        <v>250</v>
      </c>
      <c r="C3" s="1">
        <v>16.332426261236701</v>
      </c>
      <c r="D3" s="1"/>
      <c r="E3" s="1">
        <v>14.351475288139801</v>
      </c>
      <c r="F3" s="1"/>
      <c r="G3" s="1">
        <v>10.768947186526299</v>
      </c>
      <c r="H3" s="1"/>
      <c r="I3" s="1">
        <v>10.272492259573299</v>
      </c>
      <c r="J3" s="1"/>
      <c r="K3" s="1">
        <v>10.573701093951801</v>
      </c>
      <c r="M3" s="3">
        <v>6.3459689343137127</v>
      </c>
      <c r="O3" s="1">
        <v>10.158028518632801</v>
      </c>
      <c r="S3" s="13">
        <v>374.193548387097</v>
      </c>
      <c r="T3" s="13">
        <v>6.9763588934599996</v>
      </c>
      <c r="V3" s="13">
        <v>374.193548387097</v>
      </c>
      <c r="W3" s="13">
        <v>6.0770816735908202</v>
      </c>
      <c r="Y3" s="13">
        <v>374.193548387097</v>
      </c>
      <c r="Z3" s="13">
        <v>4.6564486677379398</v>
      </c>
      <c r="AB3" s="13">
        <v>374.193548387097</v>
      </c>
      <c r="AC3" s="13">
        <v>2.1503039786668898</v>
      </c>
      <c r="AE3" s="13">
        <v>374.193548387097</v>
      </c>
      <c r="AF3" s="13">
        <v>3.6964679063272698</v>
      </c>
      <c r="AH3" s="13">
        <v>374.193548387097</v>
      </c>
      <c r="AI3" s="13">
        <v>3.0335377738011702</v>
      </c>
      <c r="AK3" s="13">
        <v>374.193548387097</v>
      </c>
      <c r="AL3" s="13">
        <v>2.6472746584722402</v>
      </c>
      <c r="AN3" s="13">
        <v>374.193548387097</v>
      </c>
      <c r="AO3" s="13">
        <v>6.9763588934599996</v>
      </c>
    </row>
    <row r="4" spans="1:41" x14ac:dyDescent="0.25">
      <c r="B4" s="1">
        <v>200</v>
      </c>
      <c r="C4" s="1">
        <v>19.504437817796699</v>
      </c>
      <c r="D4" s="1"/>
      <c r="E4" s="1">
        <v>17.607012901805302</v>
      </c>
      <c r="F4" s="1"/>
      <c r="G4" s="1">
        <v>13.5239809884861</v>
      </c>
      <c r="H4" s="1"/>
      <c r="I4" s="1">
        <v>13.069479520887599</v>
      </c>
      <c r="J4" s="1"/>
      <c r="K4" s="1">
        <v>13.3481338582028</v>
      </c>
      <c r="M4" s="3">
        <v>8.9603047710030594</v>
      </c>
      <c r="O4" s="1">
        <v>12.9402028192239</v>
      </c>
      <c r="S4" s="13">
        <v>348.38709677419399</v>
      </c>
      <c r="T4" s="13">
        <v>7.7674955897301698</v>
      </c>
      <c r="V4" s="13">
        <v>348.38709677419399</v>
      </c>
      <c r="W4" s="13">
        <v>6.84503432000594</v>
      </c>
      <c r="Y4" s="13">
        <v>348.38709677419399</v>
      </c>
      <c r="Z4" s="13">
        <v>5.3738917596644296</v>
      </c>
      <c r="AB4" s="13">
        <v>348.38709677419399</v>
      </c>
      <c r="AC4" s="13">
        <v>2.7324778013352402</v>
      </c>
      <c r="AE4" s="13">
        <v>348.38709677419399</v>
      </c>
      <c r="AF4" s="13">
        <v>4.2005875978817198</v>
      </c>
      <c r="AH4" s="13">
        <v>348.38709677419399</v>
      </c>
      <c r="AI4" s="13">
        <v>3.6057110481689199</v>
      </c>
      <c r="AK4" s="13">
        <v>348.38709677419399</v>
      </c>
      <c r="AL4" s="13">
        <v>3.2068729132527798</v>
      </c>
      <c r="AN4" s="13">
        <v>348.38709677419399</v>
      </c>
      <c r="AO4" s="13">
        <v>7.7674955897301698</v>
      </c>
    </row>
    <row r="5" spans="1:41" x14ac:dyDescent="0.25">
      <c r="B5" s="1">
        <v>150</v>
      </c>
      <c r="C5" s="1">
        <v>23.521700985624999</v>
      </c>
      <c r="D5" s="1"/>
      <c r="E5" s="1">
        <v>21.719795446989</v>
      </c>
      <c r="F5" s="1"/>
      <c r="G5" s="1">
        <v>17.018388338163</v>
      </c>
      <c r="H5" s="1"/>
      <c r="I5" s="1">
        <v>16.617190903934802</v>
      </c>
      <c r="J5" s="1"/>
      <c r="K5" s="1">
        <v>16.864802319127101</v>
      </c>
      <c r="M5" s="3">
        <v>12.167580916208637</v>
      </c>
      <c r="O5" s="1">
        <v>16.483560726865299</v>
      </c>
      <c r="S5" s="13">
        <v>322.58064516129002</v>
      </c>
      <c r="T5" s="13">
        <v>8.6270731337672402</v>
      </c>
      <c r="V5" s="13">
        <v>322.58064516129002</v>
      </c>
      <c r="W5" s="13">
        <v>7.6961742371358399</v>
      </c>
      <c r="Y5" s="13">
        <v>322.58064516129002</v>
      </c>
      <c r="Z5" s="13">
        <v>6.16665583332908</v>
      </c>
      <c r="AB5" s="13">
        <v>322.58064516129002</v>
      </c>
      <c r="AC5" s="13">
        <v>3.36972309793354</v>
      </c>
      <c r="AE5" s="13">
        <v>322.58064516129002</v>
      </c>
      <c r="AF5" s="13">
        <v>4.7737015278382504</v>
      </c>
      <c r="AH5" s="13">
        <v>322.58064516129002</v>
      </c>
      <c r="AI5" s="13">
        <v>4.2664538111703996</v>
      </c>
      <c r="AK5" s="13">
        <v>322.58064516129002</v>
      </c>
      <c r="AL5" s="13">
        <v>3.8632985282202599</v>
      </c>
      <c r="AN5" s="13">
        <v>322.58064516129002</v>
      </c>
      <c r="AO5" s="13">
        <v>8.6270731337672402</v>
      </c>
    </row>
    <row r="6" spans="1:41" x14ac:dyDescent="0.25">
      <c r="B6" s="1">
        <v>100</v>
      </c>
      <c r="C6" s="1">
        <v>28.6014944839375</v>
      </c>
      <c r="D6" s="1"/>
      <c r="E6" s="1">
        <v>27.024062429281699</v>
      </c>
      <c r="F6" s="1"/>
      <c r="G6" s="1">
        <v>21.7562570527035</v>
      </c>
      <c r="H6" s="1"/>
      <c r="I6" s="1">
        <v>21.517754383314799</v>
      </c>
      <c r="J6" s="1"/>
      <c r="K6" s="1">
        <v>21.671929354161399</v>
      </c>
      <c r="M6" s="3">
        <v>15.592194598705845</v>
      </c>
      <c r="O6" s="1">
        <v>21.364513375287501</v>
      </c>
      <c r="S6" s="13">
        <v>296.77419354838702</v>
      </c>
      <c r="T6" s="13">
        <v>9.6057795509026107</v>
      </c>
      <c r="V6" s="13">
        <v>296.77419354838702</v>
      </c>
      <c r="W6" s="13">
        <v>8.6270731337731803</v>
      </c>
      <c r="Y6" s="13">
        <v>296.77419354838702</v>
      </c>
      <c r="Z6" s="13">
        <v>7.0718616510012797</v>
      </c>
      <c r="AB6" s="13">
        <v>296.77419354838702</v>
      </c>
      <c r="AC6" s="13">
        <v>4.1239888064347401</v>
      </c>
      <c r="AE6" s="13">
        <v>296.77419354838702</v>
      </c>
      <c r="AF6" s="13">
        <v>5.4291459085307601</v>
      </c>
      <c r="AH6" s="13">
        <v>296.77419354838702</v>
      </c>
      <c r="AI6" s="13">
        <v>5.0221194884431304</v>
      </c>
      <c r="AK6" s="13">
        <v>296.77419354838702</v>
      </c>
      <c r="AL6" s="13">
        <v>4.62565301065802</v>
      </c>
      <c r="AN6" s="13">
        <v>296.77419354838702</v>
      </c>
      <c r="AO6" s="13">
        <v>9.6057795509026107</v>
      </c>
    </row>
    <row r="7" spans="1:41" x14ac:dyDescent="0.25">
      <c r="B7" s="1">
        <v>50</v>
      </c>
      <c r="C7" s="1">
        <v>35.353246026767202</v>
      </c>
      <c r="D7" s="1"/>
      <c r="E7" s="1">
        <v>34.248783880714903</v>
      </c>
      <c r="F7" s="1"/>
      <c r="G7" s="1">
        <v>28.2746646718047</v>
      </c>
      <c r="H7" s="1"/>
      <c r="I7" s="1">
        <v>28.3579402791589</v>
      </c>
      <c r="J7" s="1"/>
      <c r="K7" s="1">
        <v>28.3195427386433</v>
      </c>
      <c r="M7" s="3">
        <v>21.813620629911256</v>
      </c>
      <c r="O7" s="1">
        <v>28.217276525283499</v>
      </c>
      <c r="S7" s="13">
        <v>270.96774193548401</v>
      </c>
      <c r="T7" s="13">
        <v>10.6864087478919</v>
      </c>
      <c r="V7" s="13">
        <v>270.96774193548401</v>
      </c>
      <c r="W7" s="13">
        <v>9.6958193731283799</v>
      </c>
      <c r="Y7" s="13">
        <v>270.96774193548401</v>
      </c>
      <c r="Z7" s="13">
        <v>8.0811138148011192</v>
      </c>
      <c r="AB7" s="13">
        <v>270.96774193548401</v>
      </c>
      <c r="AC7" s="13">
        <v>5.0039116828376997</v>
      </c>
      <c r="AE7" s="13">
        <v>270.96774193548401</v>
      </c>
      <c r="AF7" s="13">
        <v>6.1689333550030101</v>
      </c>
      <c r="AH7" s="13">
        <v>270.96774193548401</v>
      </c>
      <c r="AI7" s="13">
        <v>5.8901141946824396</v>
      </c>
      <c r="AK7" s="13">
        <v>270.96774193548401</v>
      </c>
      <c r="AL7" s="13">
        <v>5.5107257483502803</v>
      </c>
      <c r="AN7" s="13">
        <v>270.96774193548401</v>
      </c>
      <c r="AO7" s="13">
        <v>10.6864087478919</v>
      </c>
    </row>
    <row r="8" spans="1:41" x14ac:dyDescent="0.25">
      <c r="S8" s="13">
        <v>245.16129032258101</v>
      </c>
      <c r="T8" s="13">
        <v>11.875744278447799</v>
      </c>
      <c r="V8" s="13">
        <v>245.16129032258101</v>
      </c>
      <c r="W8" s="13">
        <v>10.884916019377</v>
      </c>
      <c r="Y8" s="13">
        <v>245.16129032258101</v>
      </c>
      <c r="Z8" s="13">
        <v>9.2255822758007398</v>
      </c>
      <c r="AB8" s="13">
        <v>245.16129032258101</v>
      </c>
      <c r="AC8" s="13">
        <v>6.0296524061949501</v>
      </c>
      <c r="AE8" s="13">
        <v>245.16129032258101</v>
      </c>
      <c r="AF8" s="13">
        <v>7.0507907155575698</v>
      </c>
      <c r="AH8" s="13">
        <v>245.16129032258101</v>
      </c>
      <c r="AI8" s="13">
        <v>6.8949768683472898</v>
      </c>
      <c r="AK8" s="13">
        <v>245.16129032258101</v>
      </c>
      <c r="AL8" s="13">
        <v>6.52272301087066</v>
      </c>
      <c r="AN8" s="13">
        <v>245.16129032258101</v>
      </c>
      <c r="AO8" s="13">
        <v>11.875744278447799</v>
      </c>
    </row>
    <row r="9" spans="1:41" x14ac:dyDescent="0.25">
      <c r="S9" s="13">
        <v>219.35483870967701</v>
      </c>
      <c r="T9" s="13">
        <v>13.233106785648999</v>
      </c>
      <c r="V9" s="13">
        <v>219.35483870967701</v>
      </c>
      <c r="W9" s="13">
        <v>12.2060593275864</v>
      </c>
      <c r="Y9" s="13">
        <v>219.35483870967701</v>
      </c>
      <c r="Z9" s="13">
        <v>10.545738543461299</v>
      </c>
      <c r="AB9" s="13">
        <v>219.35483870967701</v>
      </c>
      <c r="AC9" s="13">
        <v>7.23313679087771</v>
      </c>
      <c r="AE9" s="13">
        <v>219.35483870967701</v>
      </c>
      <c r="AF9" s="13">
        <v>8.0625046694759508</v>
      </c>
      <c r="AH9" s="13">
        <v>219.35483870967701</v>
      </c>
      <c r="AI9" s="13">
        <v>8.0579705803603794</v>
      </c>
      <c r="AK9" s="13">
        <v>219.35483870967701</v>
      </c>
      <c r="AL9" s="13">
        <v>7.7152682084859503</v>
      </c>
      <c r="AN9" s="13">
        <v>219.35483870967701</v>
      </c>
      <c r="AO9" s="13">
        <v>13.233106785648999</v>
      </c>
    </row>
    <row r="10" spans="1:41" x14ac:dyDescent="0.25">
      <c r="S10" s="13">
        <v>193.54838709677401</v>
      </c>
      <c r="T10" s="13">
        <v>14.777049275732599</v>
      </c>
      <c r="V10" s="13">
        <v>193.54838709677401</v>
      </c>
      <c r="W10" s="13">
        <v>13.7501176499569</v>
      </c>
      <c r="Y10" s="13">
        <v>193.54838709677401</v>
      </c>
      <c r="Z10" s="13">
        <v>12.0329627316481</v>
      </c>
      <c r="AB10" s="13">
        <v>193.54838709677401</v>
      </c>
      <c r="AC10" s="13">
        <v>8.6270731337813196</v>
      </c>
      <c r="AE10" s="13">
        <v>193.54838709677401</v>
      </c>
      <c r="AF10" s="13">
        <v>9.2634634485548002</v>
      </c>
      <c r="AH10" s="13">
        <v>193.54838709677401</v>
      </c>
      <c r="AI10" s="13">
        <v>9.4239590740948191</v>
      </c>
      <c r="AK10" s="13">
        <v>193.54838709677401</v>
      </c>
      <c r="AL10" s="13">
        <v>9.0958753657374505</v>
      </c>
      <c r="AN10" s="13">
        <v>193.54838709677401</v>
      </c>
      <c r="AO10" s="13">
        <v>14.777049275732599</v>
      </c>
    </row>
    <row r="11" spans="1:41" x14ac:dyDescent="0.25">
      <c r="S11" s="13">
        <v>167.741935483871</v>
      </c>
      <c r="T11" s="13">
        <v>16.5097793337323</v>
      </c>
      <c r="V11" s="13">
        <v>167.741935483871</v>
      </c>
      <c r="W11" s="13">
        <v>15.505178821207499</v>
      </c>
      <c r="Y11" s="13">
        <v>167.741935483871</v>
      </c>
      <c r="Z11" s="13">
        <v>13.791428150891001</v>
      </c>
      <c r="AB11" s="13">
        <v>167.741935483871</v>
      </c>
      <c r="AC11" s="13">
        <v>10.314937758132199</v>
      </c>
      <c r="AE11" s="13">
        <v>167.741935483871</v>
      </c>
      <c r="AF11" s="13">
        <v>10.714978174324701</v>
      </c>
      <c r="AH11" s="13">
        <v>167.741935483871</v>
      </c>
      <c r="AI11" s="13">
        <v>11.0480947531551</v>
      </c>
      <c r="AK11" s="13">
        <v>167.741935483871</v>
      </c>
      <c r="AL11" s="13">
        <v>10.756129045950599</v>
      </c>
      <c r="AN11" s="13">
        <v>167.741935483871</v>
      </c>
      <c r="AO11" s="13">
        <v>16.5097793337323</v>
      </c>
    </row>
    <row r="12" spans="1:41" x14ac:dyDescent="0.25">
      <c r="S12" s="13">
        <v>141.935483870968</v>
      </c>
      <c r="T12" s="13">
        <v>18.501680761505298</v>
      </c>
      <c r="V12" s="13">
        <v>141.935483870968</v>
      </c>
      <c r="W12" s="13">
        <v>17.501250816337201</v>
      </c>
      <c r="Y12" s="13">
        <v>141.935483870968</v>
      </c>
      <c r="Z12" s="13">
        <v>15.8354529515707</v>
      </c>
      <c r="AB12" s="13">
        <v>141.935483870968</v>
      </c>
      <c r="AC12" s="13">
        <v>12.299332153001</v>
      </c>
      <c r="AE12" s="13">
        <v>141.935483870968</v>
      </c>
      <c r="AF12" s="13">
        <v>12.4481137311196</v>
      </c>
      <c r="AH12" s="13">
        <v>141.935483870968</v>
      </c>
      <c r="AI12" s="13">
        <v>12.982025409901301</v>
      </c>
      <c r="AK12" s="13">
        <v>141.935483870968</v>
      </c>
      <c r="AL12" s="13">
        <v>12.716933244655101</v>
      </c>
      <c r="AN12" s="13">
        <v>141.935483870968</v>
      </c>
      <c r="AO12" s="13">
        <v>18.501680761505298</v>
      </c>
    </row>
    <row r="13" spans="1:41" x14ac:dyDescent="0.25">
      <c r="M13">
        <f>SQRT(SUMSQ(M2:M7))/COUNTA(M2:M7)</f>
        <v>5.277736335348135</v>
      </c>
      <c r="N13" s="3">
        <f>SQRT(SUMSQ(AC2:AC18))/COUNTA(AC2:AC18)</f>
        <v>3.5628671840835811</v>
      </c>
      <c r="S13" s="13">
        <v>116.129032258065</v>
      </c>
      <c r="T13" s="13">
        <v>20.851796842531801</v>
      </c>
      <c r="V13" s="13">
        <v>116.129032258065</v>
      </c>
      <c r="W13" s="13">
        <v>19.892444319459699</v>
      </c>
      <c r="Y13" s="13">
        <v>116.129032258065</v>
      </c>
      <c r="Z13" s="13">
        <v>18.229948842990598</v>
      </c>
      <c r="AB13" s="13">
        <v>116.129032258065</v>
      </c>
      <c r="AC13" s="13">
        <v>14.7770492730595</v>
      </c>
      <c r="AE13" s="13">
        <v>116.129032258065</v>
      </c>
      <c r="AF13" s="13">
        <v>14.6608902208558</v>
      </c>
      <c r="AH13" s="13">
        <v>116.129032258065</v>
      </c>
      <c r="AI13" s="13">
        <v>15.3728009990313</v>
      </c>
      <c r="AK13" s="13">
        <v>116.129032258065</v>
      </c>
      <c r="AL13" s="13">
        <v>15.151635166226599</v>
      </c>
      <c r="AN13" s="13">
        <v>116.129032258065</v>
      </c>
      <c r="AO13" s="13">
        <v>20.851796842531801</v>
      </c>
    </row>
    <row r="14" spans="1:41" x14ac:dyDescent="0.25">
      <c r="S14" s="13">
        <v>90.322580645161295</v>
      </c>
      <c r="T14" s="13">
        <v>23.5663165187039</v>
      </c>
      <c r="V14" s="13">
        <v>90.322580645161295</v>
      </c>
      <c r="W14" s="13">
        <v>22.696341727669299</v>
      </c>
      <c r="Y14" s="13">
        <v>90.322580645161295</v>
      </c>
      <c r="Z14" s="13">
        <v>21.169601512083698</v>
      </c>
      <c r="AB14" s="13">
        <v>90.322580645161295</v>
      </c>
      <c r="AC14" s="13">
        <v>17.7883487433933</v>
      </c>
      <c r="AE14" s="13">
        <v>90.322580645161295</v>
      </c>
      <c r="AF14" s="13">
        <v>17.417546349303699</v>
      </c>
      <c r="AH14" s="13">
        <v>90.322580645161295</v>
      </c>
      <c r="AI14" s="13">
        <v>18.301453118139801</v>
      </c>
      <c r="AK14" s="13">
        <v>90.322580645161295</v>
      </c>
      <c r="AL14" s="13">
        <v>18.1207715193068</v>
      </c>
      <c r="AN14" s="13">
        <v>90.322580645161295</v>
      </c>
      <c r="AO14" s="13">
        <v>23.5663165187039</v>
      </c>
    </row>
    <row r="15" spans="1:41" x14ac:dyDescent="0.25">
      <c r="S15" s="13">
        <v>90.322580645161295</v>
      </c>
      <c r="T15" s="13">
        <v>23.5663165187039</v>
      </c>
      <c r="V15" s="13">
        <v>90.322580645161295</v>
      </c>
      <c r="W15" s="13">
        <v>22.696341727669299</v>
      </c>
      <c r="Y15" s="13">
        <v>90.322580645161295</v>
      </c>
      <c r="Z15" s="13">
        <v>21.169601512083698</v>
      </c>
      <c r="AB15" s="13">
        <v>90.322580645161295</v>
      </c>
      <c r="AC15" s="13">
        <v>17.7883487433933</v>
      </c>
      <c r="AE15" s="13">
        <v>90.322580645161295</v>
      </c>
      <c r="AF15" s="13">
        <v>17.417546349303699</v>
      </c>
      <c r="AH15" s="13">
        <v>90.322580645161295</v>
      </c>
      <c r="AI15" s="13">
        <v>18.301453118139801</v>
      </c>
      <c r="AK15" s="13">
        <v>90.322580645161295</v>
      </c>
      <c r="AL15" s="13">
        <v>18.1207715193068</v>
      </c>
      <c r="AN15" s="13">
        <v>90.322580645161295</v>
      </c>
      <c r="AO15" s="13">
        <v>23.5663165187039</v>
      </c>
    </row>
    <row r="16" spans="1:41" x14ac:dyDescent="0.25">
      <c r="S16" s="13">
        <v>64.516129032258107</v>
      </c>
      <c r="T16" s="13">
        <v>26.769325198757699</v>
      </c>
      <c r="V16" s="13">
        <v>64.516129032258107</v>
      </c>
      <c r="W16" s="13">
        <v>26.001061835476602</v>
      </c>
      <c r="Y16" s="13">
        <v>64.516129032258107</v>
      </c>
      <c r="Z16" s="13">
        <v>24.695073512132002</v>
      </c>
      <c r="AB16" s="13">
        <v>64.516129032258107</v>
      </c>
      <c r="AC16" s="13">
        <v>21.7120376511755</v>
      </c>
      <c r="AE16" s="13">
        <v>64.516129032258107</v>
      </c>
      <c r="AF16" s="13">
        <v>21.104858133434</v>
      </c>
      <c r="AH16" s="13">
        <v>64.516129032258107</v>
      </c>
      <c r="AI16" s="13">
        <v>22.1033341623707</v>
      </c>
      <c r="AK16" s="13">
        <v>64.516129032258107</v>
      </c>
      <c r="AL16" s="13">
        <v>21.9765858372546</v>
      </c>
      <c r="AN16" s="13">
        <v>64.516129032258107</v>
      </c>
      <c r="AO16" s="13">
        <v>26.769325198757699</v>
      </c>
    </row>
    <row r="17" spans="19:41" x14ac:dyDescent="0.25">
      <c r="S17" s="13">
        <v>38.709677419354897</v>
      </c>
      <c r="T17" s="13">
        <v>30.707357981705901</v>
      </c>
      <c r="V17" s="13">
        <v>38.709677419354897</v>
      </c>
      <c r="W17" s="13">
        <v>30.151741973891401</v>
      </c>
      <c r="Y17" s="13">
        <v>38.709677419354897</v>
      </c>
      <c r="Z17" s="13">
        <v>29.146253804508401</v>
      </c>
      <c r="AB17" s="13">
        <v>38.709677419354897</v>
      </c>
      <c r="AC17" s="13">
        <v>26.769325129063098</v>
      </c>
      <c r="AE17" s="13">
        <v>38.709677419354897</v>
      </c>
      <c r="AF17" s="13">
        <v>26.052677581118999</v>
      </c>
      <c r="AH17" s="13">
        <v>38.709677419354897</v>
      </c>
      <c r="AI17" s="13">
        <v>27.029829296548201</v>
      </c>
      <c r="AK17" s="13">
        <v>38.709677419354897</v>
      </c>
      <c r="AL17" s="13">
        <v>26.955983852723701</v>
      </c>
      <c r="AN17" s="13">
        <v>38.709677419354897</v>
      </c>
      <c r="AO17" s="13">
        <v>30.707357981705901</v>
      </c>
    </row>
    <row r="18" spans="19:41" x14ac:dyDescent="0.25">
      <c r="S18" s="13">
        <v>12.9032258064516</v>
      </c>
      <c r="T18" s="13">
        <v>35.457650956146502</v>
      </c>
      <c r="V18" s="13">
        <v>12.9032258064516</v>
      </c>
      <c r="W18" s="13">
        <v>35.231275107459801</v>
      </c>
      <c r="Y18" s="13">
        <v>12.9032258064516</v>
      </c>
      <c r="Z18" s="13">
        <v>34.812102622562101</v>
      </c>
      <c r="AB18" s="13">
        <v>12.9032258064516</v>
      </c>
      <c r="AC18" s="13">
        <v>33.771173647350501</v>
      </c>
      <c r="AE18" s="13">
        <v>12.9032258064516</v>
      </c>
      <c r="AF18" s="13">
        <v>33.339265188238898</v>
      </c>
      <c r="AH18" s="13">
        <v>12.9032258064516</v>
      </c>
      <c r="AI18" s="13">
        <v>33.862687891513097</v>
      </c>
      <c r="AK18" s="13">
        <v>12.9032258064516</v>
      </c>
      <c r="AL18" s="13">
        <v>33.842543913233499</v>
      </c>
      <c r="AN18" s="13">
        <v>12.9032258064516</v>
      </c>
      <c r="AO18" s="13">
        <v>35.457650956146502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opLeftCell="A4" zoomScaleNormal="100" workbookViewId="0">
      <selection activeCell="AN2" sqref="AN2"/>
    </sheetView>
  </sheetViews>
  <sheetFormatPr defaultRowHeight="15" x14ac:dyDescent="0.25"/>
  <cols>
    <col min="2" max="3" width="8.5703125" bestFit="1" customWidth="1"/>
    <col min="5" max="5" width="8.5703125" bestFit="1" customWidth="1"/>
    <col min="7" max="7" width="8.5703125" bestFit="1" customWidth="1"/>
    <col min="9" max="9" width="8.5703125" bestFit="1" customWidth="1"/>
    <col min="11" max="11" width="8.5703125" bestFit="1" customWidth="1"/>
    <col min="15" max="15" width="8.5703125" bestFit="1" customWidth="1"/>
    <col min="18" max="18" width="10.85546875" bestFit="1" customWidth="1"/>
    <col min="19" max="19" width="18.7109375" bestFit="1" customWidth="1"/>
    <col min="21" max="21" width="10.85546875" bestFit="1" customWidth="1"/>
    <col min="22" max="22" width="19.7109375" bestFit="1" customWidth="1"/>
    <col min="24" max="24" width="10.85546875" bestFit="1" customWidth="1"/>
    <col min="25" max="25" width="19.7109375" bestFit="1" customWidth="1"/>
    <col min="27" max="27" width="10.85546875" bestFit="1" customWidth="1"/>
    <col min="28" max="28" width="19.7109375" bestFit="1" customWidth="1"/>
    <col min="30" max="30" width="10.85546875" bestFit="1" customWidth="1"/>
    <col min="31" max="31" width="19.7109375" bestFit="1" customWidth="1"/>
    <col min="33" max="33" width="10.85546875" bestFit="1" customWidth="1"/>
    <col min="34" max="34" width="19.7109375" bestFit="1" customWidth="1"/>
    <col min="36" max="36" width="10.5703125" bestFit="1" customWidth="1"/>
    <col min="37" max="37" width="19.7109375" bestFit="1" customWidth="1"/>
    <col min="39" max="39" width="10.85546875" bestFit="1" customWidth="1"/>
    <col min="40" max="40" width="19.7109375" bestFit="1" customWidth="1"/>
  </cols>
  <sheetData>
    <row r="1" spans="1:40" x14ac:dyDescent="0.25">
      <c r="A1" t="s">
        <v>2</v>
      </c>
      <c r="B1" t="s">
        <v>0</v>
      </c>
      <c r="C1" t="s">
        <v>1</v>
      </c>
      <c r="D1" t="s">
        <v>3</v>
      </c>
      <c r="E1" t="s">
        <v>1</v>
      </c>
      <c r="F1" t="s">
        <v>4</v>
      </c>
      <c r="G1" t="s">
        <v>1</v>
      </c>
      <c r="H1" t="s">
        <v>5</v>
      </c>
      <c r="I1" t="s">
        <v>1</v>
      </c>
      <c r="J1" t="s">
        <v>6</v>
      </c>
      <c r="K1" t="s">
        <v>1</v>
      </c>
      <c r="L1" t="s">
        <v>7</v>
      </c>
      <c r="M1" t="s">
        <v>1</v>
      </c>
      <c r="N1" t="s">
        <v>20</v>
      </c>
      <c r="O1" t="s">
        <v>1</v>
      </c>
      <c r="R1" t="s">
        <v>77</v>
      </c>
      <c r="S1" t="s">
        <v>78</v>
      </c>
      <c r="U1" t="s">
        <v>77</v>
      </c>
      <c r="V1" t="s">
        <v>84</v>
      </c>
      <c r="X1" t="s">
        <v>77</v>
      </c>
      <c r="Y1" t="s">
        <v>85</v>
      </c>
      <c r="AA1" t="s">
        <v>77</v>
      </c>
      <c r="AB1" t="s">
        <v>86</v>
      </c>
      <c r="AD1" t="s">
        <v>77</v>
      </c>
      <c r="AE1" t="s">
        <v>87</v>
      </c>
      <c r="AG1" t="s">
        <v>77</v>
      </c>
      <c r="AH1" t="s">
        <v>89</v>
      </c>
      <c r="AJ1" t="s">
        <v>90</v>
      </c>
      <c r="AK1" t="s">
        <v>91</v>
      </c>
      <c r="AM1" t="s">
        <v>77</v>
      </c>
      <c r="AN1" t="s">
        <v>88</v>
      </c>
    </row>
    <row r="2" spans="1:40" x14ac:dyDescent="0.25">
      <c r="B2" s="1">
        <v>300</v>
      </c>
      <c r="C2" s="1">
        <v>57.738134198114501</v>
      </c>
      <c r="D2" s="1"/>
      <c r="E2" s="1">
        <v>56.9855481413449</v>
      </c>
      <c r="F2" s="1"/>
      <c r="G2" s="1">
        <v>49.401223124978202</v>
      </c>
      <c r="H2" s="1"/>
      <c r="I2" s="1">
        <v>50.272528848851103</v>
      </c>
      <c r="J2" s="1"/>
      <c r="K2" s="1">
        <v>49.774758663944297</v>
      </c>
      <c r="M2" s="2">
        <v>38.850245162640491</v>
      </c>
      <c r="O2" s="1">
        <v>50.079242193635999</v>
      </c>
      <c r="R2" s="13">
        <v>400</v>
      </c>
      <c r="S2" s="13">
        <v>49.799814633641503</v>
      </c>
      <c r="U2" s="13">
        <v>400</v>
      </c>
      <c r="V2" s="13">
        <v>49.799814633641503</v>
      </c>
      <c r="X2" s="13">
        <v>400</v>
      </c>
      <c r="Y2" s="13">
        <v>49.799814633641503</v>
      </c>
      <c r="AA2" s="13">
        <v>400</v>
      </c>
      <c r="AB2" s="13">
        <v>49.799814633641503</v>
      </c>
      <c r="AD2" s="13">
        <v>400</v>
      </c>
      <c r="AE2" s="13">
        <v>49.799814633641503</v>
      </c>
      <c r="AG2" s="13">
        <v>400</v>
      </c>
      <c r="AH2" s="13">
        <v>49.307667905777997</v>
      </c>
      <c r="AJ2" s="13">
        <v>400</v>
      </c>
      <c r="AK2" s="13">
        <v>49.572937918365298</v>
      </c>
      <c r="AM2" s="13">
        <v>400</v>
      </c>
      <c r="AN2" s="13">
        <v>49.795937931576503</v>
      </c>
    </row>
    <row r="3" spans="1:40" x14ac:dyDescent="0.25">
      <c r="B3" s="1">
        <v>250</v>
      </c>
      <c r="C3" s="1">
        <v>57.324941050798799</v>
      </c>
      <c r="D3" s="1"/>
      <c r="E3" s="1">
        <v>56.941134646632499</v>
      </c>
      <c r="F3" s="1"/>
      <c r="G3" s="1">
        <v>49.401224465339098</v>
      </c>
      <c r="H3" s="1"/>
      <c r="I3" s="1">
        <v>50.272529093040902</v>
      </c>
      <c r="J3" s="1"/>
      <c r="K3" s="1">
        <v>49.774759992680004</v>
      </c>
      <c r="M3" s="2">
        <v>37.403769544912421</v>
      </c>
      <c r="O3" s="1">
        <v>50.079242558381502</v>
      </c>
      <c r="R3" s="13">
        <v>374.193548387097</v>
      </c>
      <c r="S3" s="13">
        <v>49.799812173063799</v>
      </c>
      <c r="U3" s="13">
        <v>374.193548387097</v>
      </c>
      <c r="V3" s="13">
        <v>49.799812173063799</v>
      </c>
      <c r="X3" s="13">
        <v>374.193548387097</v>
      </c>
      <c r="Y3" s="13">
        <v>49.799812173063799</v>
      </c>
      <c r="AA3" s="13">
        <v>374.193548387097</v>
      </c>
      <c r="AB3" s="13">
        <v>49.799812173063799</v>
      </c>
      <c r="AD3" s="13">
        <v>374.193548387097</v>
      </c>
      <c r="AE3" s="13">
        <v>49.799812173063799</v>
      </c>
      <c r="AG3" s="13">
        <v>374.193548387097</v>
      </c>
      <c r="AH3" s="13">
        <v>49.131766427793401</v>
      </c>
      <c r="AJ3" s="13">
        <v>374.193548387097</v>
      </c>
      <c r="AK3" s="13">
        <v>49.406826525677701</v>
      </c>
      <c r="AM3" s="13">
        <v>374.193548387097</v>
      </c>
      <c r="AN3" s="13">
        <v>49.6780941285867</v>
      </c>
    </row>
    <row r="4" spans="1:40" x14ac:dyDescent="0.25">
      <c r="B4" s="1">
        <v>200</v>
      </c>
      <c r="C4" s="1">
        <v>56.684399573976002</v>
      </c>
      <c r="D4" s="1"/>
      <c r="E4" s="1">
        <v>56.360266856504701</v>
      </c>
      <c r="F4" s="1"/>
      <c r="G4" s="1">
        <v>49.117205427920297</v>
      </c>
      <c r="H4" s="1"/>
      <c r="I4" s="1">
        <v>50.124289828462999</v>
      </c>
      <c r="J4" s="1"/>
      <c r="K4" s="1">
        <v>49.546176139065203</v>
      </c>
      <c r="M4" s="2">
        <v>35.395850672018589</v>
      </c>
      <c r="O4" s="1">
        <v>49.949397465153901</v>
      </c>
      <c r="R4" s="13">
        <v>348.38709677419399</v>
      </c>
      <c r="S4" s="13">
        <v>49.799810568730699</v>
      </c>
      <c r="U4" s="13">
        <v>348.38709677419399</v>
      </c>
      <c r="V4" s="13">
        <v>49.799810568730699</v>
      </c>
      <c r="X4" s="13">
        <v>348.38709677419399</v>
      </c>
      <c r="Y4" s="13">
        <v>49.799810568730699</v>
      </c>
      <c r="AA4" s="13">
        <v>348.38709677419399</v>
      </c>
      <c r="AB4" s="13">
        <v>49.799810568730699</v>
      </c>
      <c r="AD4" s="13">
        <v>348.38709677419399</v>
      </c>
      <c r="AE4" s="13">
        <v>49.799810568730699</v>
      </c>
      <c r="AG4" s="13">
        <v>348.38709677419399</v>
      </c>
      <c r="AH4" s="13">
        <v>48.9365075040932</v>
      </c>
      <c r="AJ4" s="13">
        <v>348.38709677419399</v>
      </c>
      <c r="AK4" s="13">
        <v>49.221949667399301</v>
      </c>
      <c r="AM4" s="13">
        <v>348.38709677419399</v>
      </c>
      <c r="AN4" s="13">
        <v>49.522865313834203</v>
      </c>
    </row>
    <row r="5" spans="1:40" x14ac:dyDescent="0.25">
      <c r="B5" s="1">
        <v>150</v>
      </c>
      <c r="C5" s="1">
        <v>55.680385716447198</v>
      </c>
      <c r="D5" s="1"/>
      <c r="E5" s="1">
        <v>55.484235889953197</v>
      </c>
      <c r="F5" s="1"/>
      <c r="G5" s="1">
        <v>48.345238812224601</v>
      </c>
      <c r="H5" s="1"/>
      <c r="I5" s="1">
        <v>49.375139250442899</v>
      </c>
      <c r="J5" s="1"/>
      <c r="K5" s="1">
        <v>48.7828439823572</v>
      </c>
      <c r="M5" s="2">
        <v>36.918587730344733</v>
      </c>
      <c r="O5" s="1">
        <v>49.210057930935101</v>
      </c>
      <c r="R5" s="13">
        <v>322.58064516129002</v>
      </c>
      <c r="S5" s="13">
        <v>49.799810685112199</v>
      </c>
      <c r="U5" s="13">
        <v>322.58064516129002</v>
      </c>
      <c r="V5" s="13">
        <v>49.799810685112199</v>
      </c>
      <c r="X5" s="13">
        <v>322.58064516129002</v>
      </c>
      <c r="Y5" s="13">
        <v>49.799810685112199</v>
      </c>
      <c r="AA5" s="13">
        <v>322.58064516129002</v>
      </c>
      <c r="AB5" s="13">
        <v>49.799810685112298</v>
      </c>
      <c r="AD5" s="13">
        <v>322.58064516129002</v>
      </c>
      <c r="AE5" s="13">
        <v>49.799810685112199</v>
      </c>
      <c r="AG5" s="13">
        <v>322.58064516129002</v>
      </c>
      <c r="AH5" s="13">
        <v>48.718513847522701</v>
      </c>
      <c r="AJ5" s="13">
        <v>322.58064516129002</v>
      </c>
      <c r="AK5" s="13">
        <v>49.014940785575</v>
      </c>
      <c r="AM5" s="13">
        <v>322.58064516129002</v>
      </c>
      <c r="AN5" s="13">
        <v>49.328432755431599</v>
      </c>
    </row>
    <row r="6" spans="1:40" x14ac:dyDescent="0.25">
      <c r="B6" s="1">
        <v>100</v>
      </c>
      <c r="C6" s="1">
        <v>54.101169455677599</v>
      </c>
      <c r="D6" s="1"/>
      <c r="E6" s="1">
        <v>54.067835326564399</v>
      </c>
      <c r="F6" s="1"/>
      <c r="G6" s="1">
        <v>47.079339824067297</v>
      </c>
      <c r="H6" s="1"/>
      <c r="I6" s="1">
        <v>48.135216198565303</v>
      </c>
      <c r="J6" s="1"/>
      <c r="K6" s="1">
        <v>47.526347711105501</v>
      </c>
      <c r="M6" s="2">
        <v>36.412362906068971</v>
      </c>
      <c r="O6" s="1">
        <v>47.986292164605899</v>
      </c>
      <c r="R6" s="13">
        <v>296.77419354838702</v>
      </c>
      <c r="S6" s="13">
        <v>49.799810587146801</v>
      </c>
      <c r="U6" s="13">
        <v>296.77419354838702</v>
      </c>
      <c r="V6" s="13">
        <v>49.799810587146801</v>
      </c>
      <c r="X6" s="13">
        <v>296.77419354838702</v>
      </c>
      <c r="Y6" s="13">
        <v>49.799810587146801</v>
      </c>
      <c r="AA6" s="13">
        <v>296.77419354838702</v>
      </c>
      <c r="AB6" s="13">
        <v>49.799810587146801</v>
      </c>
      <c r="AD6" s="13">
        <v>296.77419354838702</v>
      </c>
      <c r="AE6" s="13">
        <v>49.799810587146801</v>
      </c>
      <c r="AG6" s="13">
        <v>296.77419354838702</v>
      </c>
      <c r="AH6" s="13">
        <v>48.473570488096598</v>
      </c>
      <c r="AJ6" s="13">
        <v>296.77419354838702</v>
      </c>
      <c r="AK6" s="13">
        <v>48.781573256483199</v>
      </c>
      <c r="AM6" s="13">
        <v>296.77419354838702</v>
      </c>
      <c r="AN6" s="13">
        <v>49.108478802784497</v>
      </c>
    </row>
    <row r="7" spans="1:40" x14ac:dyDescent="0.25">
      <c r="B7" s="1">
        <v>50</v>
      </c>
      <c r="C7" s="1">
        <v>51.250826892420797</v>
      </c>
      <c r="D7" s="1"/>
      <c r="E7" s="1">
        <v>51.388641431742002</v>
      </c>
      <c r="F7" s="1"/>
      <c r="G7" s="1">
        <v>44.635455520359301</v>
      </c>
      <c r="H7" s="1"/>
      <c r="I7" s="1">
        <v>45.689310203229397</v>
      </c>
      <c r="J7" s="1"/>
      <c r="K7" s="1">
        <v>45.0728769715044</v>
      </c>
      <c r="M7" s="2">
        <v>36.813255538329962</v>
      </c>
      <c r="O7" s="1">
        <v>45.5662768911656</v>
      </c>
      <c r="R7" s="13">
        <v>270.96774193548401</v>
      </c>
      <c r="S7" s="13">
        <v>49.799810828636097</v>
      </c>
      <c r="U7" s="13">
        <v>270.96774193548401</v>
      </c>
      <c r="V7" s="13">
        <v>49.799810828636097</v>
      </c>
      <c r="X7" s="13">
        <v>270.96774193548401</v>
      </c>
      <c r="Y7" s="13">
        <v>49.799810828636097</v>
      </c>
      <c r="AA7" s="13">
        <v>270.96774193548401</v>
      </c>
      <c r="AB7" s="13">
        <v>49.7747578565697</v>
      </c>
      <c r="AD7" s="13">
        <v>270.96774193548401</v>
      </c>
      <c r="AE7" s="13">
        <v>49.799810828636097</v>
      </c>
      <c r="AG7" s="13">
        <v>270.96774193548401</v>
      </c>
      <c r="AH7" s="13">
        <v>48.196356677891202</v>
      </c>
      <c r="AJ7" s="13">
        <v>270.96774193548401</v>
      </c>
      <c r="AK7" s="13">
        <v>48.5164756383247</v>
      </c>
      <c r="AM7" s="13">
        <v>270.96774193548401</v>
      </c>
      <c r="AN7" s="13">
        <v>48.857630214385097</v>
      </c>
    </row>
    <row r="8" spans="1:40" x14ac:dyDescent="0.25">
      <c r="M8" s="3" t="s">
        <v>92</v>
      </c>
      <c r="R8" s="13">
        <v>245.16129032258101</v>
      </c>
      <c r="S8" s="13">
        <v>49.766860891168598</v>
      </c>
      <c r="U8" s="13">
        <v>245.16129032258101</v>
      </c>
      <c r="V8" s="13">
        <v>49.799810936678703</v>
      </c>
      <c r="X8" s="13">
        <v>245.16129032258101</v>
      </c>
      <c r="Y8" s="13">
        <v>49.799810936678703</v>
      </c>
      <c r="AA8" s="13">
        <v>245.16129032258101</v>
      </c>
      <c r="AB8" s="13">
        <v>49.580084973453502</v>
      </c>
      <c r="AD8" s="13">
        <v>245.16129032258101</v>
      </c>
      <c r="AE8" s="13">
        <v>49.766860891168598</v>
      </c>
      <c r="AG8" s="13">
        <v>245.16129032258101</v>
      </c>
      <c r="AH8" s="13">
        <v>47.880054277265799</v>
      </c>
      <c r="AJ8" s="13">
        <v>245.16129032258101</v>
      </c>
      <c r="AK8" s="13">
        <v>48.212712185891903</v>
      </c>
      <c r="AM8" s="13">
        <v>245.16129032258101</v>
      </c>
      <c r="AN8" s="13">
        <v>48.568892373989001</v>
      </c>
    </row>
    <row r="9" spans="1:40" x14ac:dyDescent="0.25">
      <c r="M9">
        <f>M2+10</f>
        <v>48.850245162640491</v>
      </c>
      <c r="R9" s="13">
        <v>219.35483870967701</v>
      </c>
      <c r="S9" s="13">
        <v>49.541078936173697</v>
      </c>
      <c r="U9" s="13">
        <v>219.35483870967701</v>
      </c>
      <c r="V9" s="13">
        <v>49.799814698795302</v>
      </c>
      <c r="X9" s="13">
        <v>219.35483870967701</v>
      </c>
      <c r="Y9" s="13">
        <v>49.799814698795302</v>
      </c>
      <c r="AA9" s="13">
        <v>219.35483870967701</v>
      </c>
      <c r="AB9" s="13">
        <v>49.300051736447301</v>
      </c>
      <c r="AD9" s="13">
        <v>219.35483870967701</v>
      </c>
      <c r="AE9" s="13">
        <v>49.541078936173697</v>
      </c>
      <c r="AG9" s="13">
        <v>219.35483870967701</v>
      </c>
      <c r="AH9" s="13">
        <v>47.515780145851899</v>
      </c>
      <c r="AJ9" s="13">
        <v>219.35483870967701</v>
      </c>
      <c r="AK9" s="13">
        <v>47.861168405274903</v>
      </c>
      <c r="AM9" s="13">
        <v>219.35483870967701</v>
      </c>
      <c r="AN9" s="13">
        <v>48.232988591791397</v>
      </c>
    </row>
    <row r="10" spans="1:40" x14ac:dyDescent="0.25">
      <c r="M10" s="3">
        <f t="shared" ref="M10:M14" si="0">M3+10</f>
        <v>47.403769544912421</v>
      </c>
      <c r="R10" s="13">
        <v>193.54838709677401</v>
      </c>
      <c r="S10" s="13">
        <v>49.2219537082226</v>
      </c>
      <c r="U10" s="13">
        <v>193.54838709677401</v>
      </c>
      <c r="V10" s="13">
        <v>49.799814703088401</v>
      </c>
      <c r="X10" s="13">
        <v>193.54838709677401</v>
      </c>
      <c r="Y10" s="13">
        <v>49.7421771398635</v>
      </c>
      <c r="AA10" s="13">
        <v>193.54838709677401</v>
      </c>
      <c r="AB10" s="13">
        <v>48.964393302278197</v>
      </c>
      <c r="AD10" s="13">
        <v>193.54838709677401</v>
      </c>
      <c r="AE10" s="13">
        <v>49.2219537082226</v>
      </c>
      <c r="AG10" s="13">
        <v>193.54838709677401</v>
      </c>
      <c r="AH10" s="13">
        <v>47.091752072724603</v>
      </c>
      <c r="AJ10" s="13">
        <v>193.54838709677401</v>
      </c>
      <c r="AK10" s="13">
        <v>47.449633134786701</v>
      </c>
      <c r="AM10" s="13">
        <v>193.54838709677401</v>
      </c>
      <c r="AN10" s="13">
        <v>47.837356348283897</v>
      </c>
    </row>
    <row r="11" spans="1:40" x14ac:dyDescent="0.25">
      <c r="M11" s="3">
        <f t="shared" si="0"/>
        <v>45.395850672018589</v>
      </c>
      <c r="R11" s="13">
        <v>167.741935483871</v>
      </c>
      <c r="S11" s="13">
        <v>48.830597624002202</v>
      </c>
      <c r="U11" s="13">
        <v>167.741935483871</v>
      </c>
      <c r="V11" s="13">
        <v>49.799814703890902</v>
      </c>
      <c r="X11" s="13">
        <v>167.741935483871</v>
      </c>
      <c r="Y11" s="13">
        <v>49.428557437376</v>
      </c>
      <c r="AA11" s="13">
        <v>167.741935483871</v>
      </c>
      <c r="AB11" s="13">
        <v>48.554731659209203</v>
      </c>
      <c r="AD11" s="13">
        <v>167.741935483871</v>
      </c>
      <c r="AE11" s="13">
        <v>48.830597624002202</v>
      </c>
      <c r="AG11" s="13">
        <v>167.741935483871</v>
      </c>
      <c r="AH11" s="13">
        <v>46.591974733778301</v>
      </c>
      <c r="AJ11" s="13">
        <v>167.741935483871</v>
      </c>
      <c r="AK11" s="13">
        <v>46.961335971844903</v>
      </c>
      <c r="AM11" s="13">
        <v>167.741935483871</v>
      </c>
      <c r="AN11" s="13">
        <v>47.364525163501</v>
      </c>
    </row>
    <row r="12" spans="1:40" x14ac:dyDescent="0.25">
      <c r="M12" s="3">
        <f t="shared" si="0"/>
        <v>46.918587730344733</v>
      </c>
      <c r="R12" s="13">
        <v>141.935483870968</v>
      </c>
      <c r="S12" s="13">
        <v>48.339386418610196</v>
      </c>
      <c r="U12" s="13">
        <v>141.935483870968</v>
      </c>
      <c r="V12" s="13">
        <v>49.699842479834203</v>
      </c>
      <c r="X12" s="13">
        <v>141.935483870968</v>
      </c>
      <c r="Y12" s="13">
        <v>48.987312874468202</v>
      </c>
      <c r="AA12" s="13">
        <v>141.935483870968</v>
      </c>
      <c r="AB12" s="13">
        <v>48.043593545811497</v>
      </c>
      <c r="AD12" s="13">
        <v>141.935483870968</v>
      </c>
      <c r="AE12" s="13">
        <v>48.339386418610196</v>
      </c>
      <c r="AG12" s="13">
        <v>141.935483870968</v>
      </c>
      <c r="AH12" s="13">
        <v>45.994220954141099</v>
      </c>
      <c r="AJ12" s="13">
        <v>141.935483870968</v>
      </c>
      <c r="AK12" s="13">
        <v>46.372649315658002</v>
      </c>
      <c r="AM12" s="13">
        <v>141.935483870968</v>
      </c>
      <c r="AN12" s="13">
        <v>46.789511768338201</v>
      </c>
    </row>
    <row r="13" spans="1:40" x14ac:dyDescent="0.25">
      <c r="M13" s="3">
        <f t="shared" si="0"/>
        <v>46.412362906068971</v>
      </c>
      <c r="R13" s="13">
        <v>116.129032258065</v>
      </c>
      <c r="S13" s="13">
        <v>47.704573347148099</v>
      </c>
      <c r="U13" s="13">
        <v>116.129032258065</v>
      </c>
      <c r="V13" s="13">
        <v>49.221953707526303</v>
      </c>
      <c r="X13" s="13">
        <v>116.129032258065</v>
      </c>
      <c r="Y13" s="13">
        <v>48.407533118219803</v>
      </c>
      <c r="AA13" s="13">
        <v>116.129032258065</v>
      </c>
      <c r="AB13" s="13">
        <v>47.388009593833999</v>
      </c>
      <c r="AD13" s="13">
        <v>116.129032258065</v>
      </c>
      <c r="AE13" s="13">
        <v>47.704573347148099</v>
      </c>
      <c r="AG13" s="13">
        <v>116.129032258065</v>
      </c>
      <c r="AH13" s="13">
        <v>45.266645243277203</v>
      </c>
      <c r="AJ13" s="13">
        <v>116.129032258065</v>
      </c>
      <c r="AK13" s="13">
        <v>45.649161144934801</v>
      </c>
      <c r="AM13" s="13">
        <v>116.129032258065</v>
      </c>
      <c r="AN13" s="13">
        <v>46.0752687638292</v>
      </c>
    </row>
    <row r="14" spans="1:40" x14ac:dyDescent="0.25">
      <c r="M14" s="3">
        <f t="shared" si="0"/>
        <v>46.813255538329962</v>
      </c>
      <c r="R14" s="13">
        <v>90.322580645161295</v>
      </c>
      <c r="S14" s="13">
        <v>46.852543161404697</v>
      </c>
      <c r="U14" s="13">
        <v>90.322580645161295</v>
      </c>
      <c r="V14" s="13">
        <v>48.516479040031399</v>
      </c>
      <c r="X14" s="13">
        <v>90.322580645161295</v>
      </c>
      <c r="Y14" s="13">
        <v>47.611934295440598</v>
      </c>
      <c r="AA14" s="13">
        <v>90.322580645161295</v>
      </c>
      <c r="AB14" s="13">
        <v>46.516822969806697</v>
      </c>
      <c r="AD14" s="13">
        <v>90.322580645161295</v>
      </c>
      <c r="AE14" s="13">
        <v>46.852543161404697</v>
      </c>
      <c r="AG14" s="13">
        <v>90.322580645161295</v>
      </c>
      <c r="AH14" s="13">
        <v>44.361983058025302</v>
      </c>
      <c r="AJ14" s="13">
        <v>90.322580645161295</v>
      </c>
      <c r="AK14" s="13">
        <v>44.7387640472177</v>
      </c>
      <c r="AM14" s="13">
        <v>90.322580645161295</v>
      </c>
      <c r="AN14" s="13">
        <v>45.1644408379696</v>
      </c>
    </row>
    <row r="15" spans="1:40" x14ac:dyDescent="0.25">
      <c r="R15" s="13">
        <v>90.322580645161295</v>
      </c>
      <c r="S15" s="13">
        <v>46.852543161404697</v>
      </c>
      <c r="U15" s="13">
        <v>90.322580645161295</v>
      </c>
      <c r="V15" s="13">
        <v>48.516479040031399</v>
      </c>
      <c r="X15" s="13">
        <v>90.322580645161295</v>
      </c>
      <c r="Y15" s="13">
        <v>47.611934295440598</v>
      </c>
      <c r="AA15" s="13">
        <v>90.322580645161295</v>
      </c>
      <c r="AB15" s="13">
        <v>46.516822969806697</v>
      </c>
      <c r="AD15" s="13">
        <v>90.322580645161295</v>
      </c>
      <c r="AE15" s="13">
        <v>46.852543161404697</v>
      </c>
      <c r="AG15" s="13">
        <v>90.322580645161295</v>
      </c>
      <c r="AH15" s="13">
        <v>44.361983058025302</v>
      </c>
      <c r="AJ15" s="13">
        <v>90.322580645161295</v>
      </c>
      <c r="AK15" s="13">
        <v>44.7387640472177</v>
      </c>
      <c r="AM15" s="13">
        <v>90.322580645161295</v>
      </c>
      <c r="AN15" s="13">
        <v>45.1644408379696</v>
      </c>
    </row>
    <row r="16" spans="1:40" x14ac:dyDescent="0.25">
      <c r="R16" s="13">
        <v>64.516129032258107</v>
      </c>
      <c r="S16" s="13">
        <v>45.649161147046499</v>
      </c>
      <c r="U16" s="13">
        <v>64.516129032258107</v>
      </c>
      <c r="V16" s="13">
        <v>47.449633138025803</v>
      </c>
      <c r="X16" s="13">
        <v>64.516129032258107</v>
      </c>
      <c r="Y16" s="13">
        <v>46.452767710055198</v>
      </c>
      <c r="AA16" s="13">
        <v>64.516129032258107</v>
      </c>
      <c r="AB16" s="13">
        <v>45.303126301167303</v>
      </c>
      <c r="AD16" s="13">
        <v>64.516129032258107</v>
      </c>
      <c r="AE16" s="13">
        <v>45.649161147046499</v>
      </c>
      <c r="AG16" s="13">
        <v>64.516129032258107</v>
      </c>
      <c r="AH16" s="13">
        <v>43.206991752467403</v>
      </c>
      <c r="AJ16" s="13">
        <v>64.516129032258107</v>
      </c>
      <c r="AK16" s="13">
        <v>43.5586685291347</v>
      </c>
      <c r="AM16" s="13">
        <v>64.516129032258107</v>
      </c>
      <c r="AN16" s="13">
        <v>43.963312441192997</v>
      </c>
    </row>
    <row r="17" spans="18:40" x14ac:dyDescent="0.25">
      <c r="R17" s="13">
        <v>38.709677419354897</v>
      </c>
      <c r="S17" s="13">
        <v>43.821826581398099</v>
      </c>
      <c r="U17" s="13">
        <v>38.709677419354897</v>
      </c>
      <c r="V17" s="13">
        <v>45.649161143316</v>
      </c>
      <c r="X17" s="13">
        <v>38.709677419354897</v>
      </c>
      <c r="Y17" s="13">
        <v>44.608169861831001</v>
      </c>
      <c r="AA17" s="13">
        <v>38.709677419354897</v>
      </c>
      <c r="AB17" s="13">
        <v>43.4966740610719</v>
      </c>
      <c r="AD17" s="13">
        <v>38.709677419354897</v>
      </c>
      <c r="AE17" s="13">
        <v>43.821826581398099</v>
      </c>
      <c r="AG17" s="13">
        <v>38.709677419354897</v>
      </c>
      <c r="AH17" s="13">
        <v>41.682071475520203</v>
      </c>
      <c r="AJ17" s="13">
        <v>38.709677419354897</v>
      </c>
      <c r="AK17" s="13">
        <v>41.969205673134603</v>
      </c>
      <c r="AM17" s="13">
        <v>38.709677419354897</v>
      </c>
      <c r="AN17" s="13">
        <v>42.307819181286099</v>
      </c>
    </row>
    <row r="18" spans="18:40" x14ac:dyDescent="0.25">
      <c r="R18" s="13">
        <v>12.9032258064516</v>
      </c>
      <c r="S18" s="13">
        <v>40.721544832892498</v>
      </c>
      <c r="U18" s="13">
        <v>12.9032258064516</v>
      </c>
      <c r="V18" s="13">
        <v>41.969203549871999</v>
      </c>
      <c r="X18" s="13">
        <v>12.9032258064516</v>
      </c>
      <c r="Y18" s="13">
        <v>41.221547213631602</v>
      </c>
      <c r="AA18" s="13">
        <v>12.9032258064516</v>
      </c>
      <c r="AB18" s="13">
        <v>40.528862525927302</v>
      </c>
      <c r="AD18" s="13">
        <v>12.9032258064516</v>
      </c>
      <c r="AE18" s="13">
        <v>40.721544832892498</v>
      </c>
      <c r="AG18" s="13">
        <v>12.9032258064516</v>
      </c>
      <c r="AH18" s="13">
        <v>39.581251195917098</v>
      </c>
      <c r="AJ18" s="13">
        <v>12.9032258064516</v>
      </c>
      <c r="AK18" s="13">
        <v>39.718436045346998</v>
      </c>
      <c r="AM18" s="13">
        <v>12.9032258064516</v>
      </c>
      <c r="AN18" s="13">
        <v>39.885952020345599</v>
      </c>
    </row>
  </sheetData>
  <pageMargins left="0.7" right="0.7" top="0.75" bottom="0.75" header="0.3" footer="0.3"/>
  <pageSetup paperSize="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G1" workbookViewId="0">
      <selection activeCell="E21" sqref="E21"/>
    </sheetView>
  </sheetViews>
  <sheetFormatPr defaultRowHeight="15" x14ac:dyDescent="0.25"/>
  <cols>
    <col min="1" max="1" width="16.7109375" bestFit="1" customWidth="1"/>
    <col min="3" max="3" width="9.5703125" bestFit="1" customWidth="1"/>
    <col min="6" max="6" width="11" bestFit="1" customWidth="1"/>
    <col min="8" max="8" width="12" bestFit="1" customWidth="1"/>
  </cols>
  <sheetData>
    <row r="1" spans="1:16" x14ac:dyDescent="0.25">
      <c r="A1" s="5"/>
      <c r="B1" s="5" t="s">
        <v>8</v>
      </c>
      <c r="C1" s="5" t="s">
        <v>9</v>
      </c>
      <c r="D1" s="5" t="s">
        <v>10</v>
      </c>
      <c r="E1" s="5" t="s">
        <v>11</v>
      </c>
      <c r="F1" s="8" t="s">
        <v>15</v>
      </c>
      <c r="G1" s="8" t="s">
        <v>16</v>
      </c>
      <c r="J1" s="5" t="s">
        <v>48</v>
      </c>
      <c r="K1" s="5" t="s">
        <v>8</v>
      </c>
      <c r="L1" s="5" t="s">
        <v>9</v>
      </c>
      <c r="M1" s="5" t="s">
        <v>10</v>
      </c>
      <c r="N1" s="5" t="s">
        <v>11</v>
      </c>
      <c r="O1" s="8" t="s">
        <v>15</v>
      </c>
      <c r="P1" s="8" t="s">
        <v>16</v>
      </c>
    </row>
    <row r="2" spans="1:16" x14ac:dyDescent="0.25">
      <c r="A2" s="5" t="s">
        <v>12</v>
      </c>
      <c r="B2" s="6">
        <v>2.1133835738000002E-2</v>
      </c>
      <c r="C2" s="5">
        <v>0.35533999999999999</v>
      </c>
      <c r="D2" s="9">
        <v>1.1000000000000001</v>
      </c>
      <c r="E2" s="7">
        <v>1.83464</v>
      </c>
      <c r="F2" s="5">
        <v>0.29744209999999999</v>
      </c>
      <c r="G2" s="5">
        <v>4.7798449999999999E-2</v>
      </c>
      <c r="J2" t="s">
        <v>45</v>
      </c>
      <c r="K2">
        <v>0.18629468549</v>
      </c>
      <c r="L2">
        <v>0.52898599999999996</v>
      </c>
      <c r="M2">
        <v>1.3341044900000001</v>
      </c>
      <c r="N2">
        <v>1.25180859</v>
      </c>
    </row>
    <row r="3" spans="1:16" x14ac:dyDescent="0.25">
      <c r="A3" s="5" t="s">
        <v>13</v>
      </c>
      <c r="B3" s="5">
        <v>0.19516388749930499</v>
      </c>
      <c r="C3" s="5">
        <v>0.54200000000000004</v>
      </c>
      <c r="D3" s="5">
        <v>1.353</v>
      </c>
      <c r="E3" s="5">
        <v>1.411</v>
      </c>
      <c r="F3" s="5">
        <v>0.28978939999999997</v>
      </c>
      <c r="G3" s="5">
        <v>4.4708079999999997E-2</v>
      </c>
      <c r="J3" t="s">
        <v>46</v>
      </c>
      <c r="L3">
        <v>0.56758257999999995</v>
      </c>
      <c r="M3">
        <v>1.24450441</v>
      </c>
    </row>
    <row r="4" spans="1:16" x14ac:dyDescent="0.25">
      <c r="A4" s="5" t="s">
        <v>14</v>
      </c>
      <c r="B4" s="6">
        <v>0.18470705613999999</v>
      </c>
      <c r="C4" s="5">
        <v>0.49621999999999999</v>
      </c>
      <c r="D4" s="5">
        <v>1.3646799999999999</v>
      </c>
      <c r="E4" s="5">
        <v>1.4401299999999999</v>
      </c>
      <c r="F4" s="5">
        <v>0.29315099999999999</v>
      </c>
      <c r="G4" s="5">
        <v>4.1707130000000002E-2</v>
      </c>
      <c r="J4" t="s">
        <v>47</v>
      </c>
      <c r="L4">
        <v>0.57438968999999995</v>
      </c>
      <c r="M4">
        <v>1.28245071</v>
      </c>
    </row>
    <row r="5" spans="1:16" x14ac:dyDescent="0.25">
      <c r="A5" s="5" t="s">
        <v>6</v>
      </c>
      <c r="B5" s="6">
        <v>0.18972499165000001</v>
      </c>
      <c r="C5" s="5">
        <v>0.52381999999999995</v>
      </c>
      <c r="D5" s="5">
        <v>1.3573599999999999</v>
      </c>
      <c r="E5" s="5">
        <v>1.4232400000000001</v>
      </c>
      <c r="F5" s="5">
        <v>0.29118559999999999</v>
      </c>
      <c r="G5" s="5">
        <v>4.3470929999999998E-2</v>
      </c>
    </row>
    <row r="6" spans="1:16" x14ac:dyDescent="0.25">
      <c r="A6" s="8" t="s">
        <v>20</v>
      </c>
      <c r="B6" s="6">
        <v>0.18722624003999999</v>
      </c>
      <c r="C6" s="5">
        <v>0.48855999999999999</v>
      </c>
      <c r="D6" s="7">
        <v>1.3643099999999999</v>
      </c>
      <c r="E6" s="7">
        <v>1.4331499999999999</v>
      </c>
      <c r="F6" s="7">
        <v>0.29366700000000001</v>
      </c>
      <c r="G6" s="5">
        <v>4.1316440000000003E-2</v>
      </c>
    </row>
    <row r="7" spans="1:16" x14ac:dyDescent="0.25">
      <c r="A7" s="8" t="s">
        <v>21</v>
      </c>
      <c r="B7" s="10">
        <v>0.18760519000000001</v>
      </c>
      <c r="C7" s="8">
        <v>0.48753999999999997</v>
      </c>
      <c r="D7" s="8">
        <v>1.3641399999999999</v>
      </c>
      <c r="E7" s="8">
        <v>1.43171</v>
      </c>
      <c r="F7" s="5"/>
      <c r="G7" s="5"/>
    </row>
    <row r="8" spans="1:16" s="3" customFormat="1" x14ac:dyDescent="0.25">
      <c r="A8" s="5" t="s">
        <v>25</v>
      </c>
      <c r="B8" s="10">
        <v>0.18624634248999999</v>
      </c>
      <c r="C8" s="8">
        <v>0.57611000000000001</v>
      </c>
      <c r="D8" s="8">
        <v>1.2916799999999999</v>
      </c>
      <c r="E8" s="8">
        <v>1.2492099999999999</v>
      </c>
      <c r="F8" s="5">
        <v>0.28514080000000003</v>
      </c>
      <c r="G8" s="5">
        <v>5.0687309999999999E-2</v>
      </c>
    </row>
    <row r="9" spans="1:16" x14ac:dyDescent="0.25">
      <c r="A9" s="8" t="s">
        <v>27</v>
      </c>
      <c r="B9" s="5">
        <v>0.18951200000000001</v>
      </c>
      <c r="C9" s="5">
        <v>0.57267999999999997</v>
      </c>
      <c r="D9" s="7">
        <v>1.28182</v>
      </c>
      <c r="E9" s="7">
        <v>1.237752</v>
      </c>
      <c r="F9" s="5"/>
      <c r="G9" s="5"/>
    </row>
    <row r="10" spans="1:16" s="3" customFormat="1" x14ac:dyDescent="0.25">
      <c r="A10" s="8" t="s">
        <v>28</v>
      </c>
      <c r="B10" s="6">
        <v>0.20983773525999999</v>
      </c>
      <c r="C10" s="5">
        <v>0.61236000000000002</v>
      </c>
      <c r="D10" s="7">
        <v>1.2708999999999999</v>
      </c>
      <c r="E10" s="7">
        <v>1.19601</v>
      </c>
      <c r="F10" s="5"/>
      <c r="G10" s="5"/>
    </row>
    <row r="11" spans="1:16" s="3" customFormat="1" x14ac:dyDescent="0.25">
      <c r="A11" s="8" t="s">
        <v>41</v>
      </c>
      <c r="B11" s="6">
        <v>0.19434344470000001</v>
      </c>
      <c r="C11" s="5">
        <v>0.58167000000000002</v>
      </c>
      <c r="D11" s="7">
        <v>1.28007</v>
      </c>
      <c r="E11" s="7">
        <v>1.2300199999999999</v>
      </c>
      <c r="F11" s="5"/>
      <c r="G11" s="5"/>
    </row>
    <row r="12" spans="1:16" x14ac:dyDescent="0.25">
      <c r="A12" t="s">
        <v>17</v>
      </c>
    </row>
    <row r="13" spans="1:16" x14ac:dyDescent="0.25">
      <c r="A13" t="s">
        <v>18</v>
      </c>
      <c r="C13">
        <v>0.1</v>
      </c>
      <c r="D13">
        <v>1.1000000000000001</v>
      </c>
      <c r="E13">
        <v>0.1</v>
      </c>
    </row>
    <row r="14" spans="1:16" x14ac:dyDescent="0.25">
      <c r="A14" t="s">
        <v>19</v>
      </c>
      <c r="C14">
        <v>0.7</v>
      </c>
      <c r="D14">
        <v>1.8</v>
      </c>
      <c r="E14">
        <v>2</v>
      </c>
    </row>
    <row r="15" spans="1:16" x14ac:dyDescent="0.25">
      <c r="J15">
        <f>3^15</f>
        <v>14348907</v>
      </c>
    </row>
    <row r="16" spans="1:16" x14ac:dyDescent="0.25">
      <c r="J16">
        <f>20^3</f>
        <v>8000</v>
      </c>
    </row>
    <row r="18" spans="2:10" x14ac:dyDescent="0.25">
      <c r="B18" t="s">
        <v>22</v>
      </c>
      <c r="C18" s="11">
        <v>0.31762210000000002</v>
      </c>
      <c r="F18" s="12">
        <f>(C18-C22)^2</f>
        <v>3.6735720999999795E-7</v>
      </c>
      <c r="H18" s="12">
        <f>(F18+F19+F20)</f>
        <v>5.7530780999998897E-7</v>
      </c>
      <c r="J18">
        <f>H18*1000</f>
        <v>5.7530780999998901E-4</v>
      </c>
    </row>
    <row r="19" spans="2:10" x14ac:dyDescent="0.25">
      <c r="C19" s="11">
        <v>0.29539660000000001</v>
      </c>
      <c r="F19" s="12">
        <f t="shared" ref="F19:F20" si="0">(C19-C23)^2</f>
        <v>1.6281760000001399E-8</v>
      </c>
    </row>
    <row r="20" spans="2:10" x14ac:dyDescent="0.25">
      <c r="C20" s="11">
        <v>0.25284420000000002</v>
      </c>
      <c r="F20" s="12">
        <f t="shared" si="0"/>
        <v>1.9166883999998967E-7</v>
      </c>
      <c r="J20" s="4"/>
    </row>
    <row r="22" spans="2:10" x14ac:dyDescent="0.25">
      <c r="B22" t="s">
        <v>23</v>
      </c>
      <c r="C22" s="11">
        <v>0.31701600000000002</v>
      </c>
    </row>
    <row r="23" spans="2:10" x14ac:dyDescent="0.25">
      <c r="C23" s="11">
        <v>0.295269</v>
      </c>
    </row>
    <row r="24" spans="2:10" x14ac:dyDescent="0.25">
      <c r="C24" s="11">
        <v>0.25328200000000001</v>
      </c>
    </row>
    <row r="25" spans="2:10" x14ac:dyDescent="0.25">
      <c r="H25" t="s">
        <v>42</v>
      </c>
    </row>
    <row r="26" spans="2:10" x14ac:dyDescent="0.25">
      <c r="H26" t="s">
        <v>43</v>
      </c>
    </row>
    <row r="27" spans="2:10" x14ac:dyDescent="0.25">
      <c r="B27" t="s">
        <v>24</v>
      </c>
      <c r="C27" s="11">
        <v>0.31546999999999997</v>
      </c>
      <c r="H27" t="s">
        <v>44</v>
      </c>
    </row>
    <row r="28" spans="2:10" x14ac:dyDescent="0.25">
      <c r="C28" s="11">
        <v>0.29426000000000002</v>
      </c>
    </row>
    <row r="29" spans="2:10" x14ac:dyDescent="0.25">
      <c r="C29" s="11">
        <v>0.25247999999999998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9" sqref="D9"/>
    </sheetView>
  </sheetViews>
  <sheetFormatPr defaultRowHeight="15" x14ac:dyDescent="0.25"/>
  <sheetData>
    <row r="1" spans="1:3" x14ac:dyDescent="0.25">
      <c r="B1" t="s">
        <v>15</v>
      </c>
      <c r="C1" t="s">
        <v>30</v>
      </c>
    </row>
    <row r="2" spans="1:3" x14ac:dyDescent="0.25">
      <c r="A2" t="s">
        <v>31</v>
      </c>
      <c r="B2">
        <v>8.5000000000000006E-2</v>
      </c>
      <c r="C2">
        <v>3.75162E-2</v>
      </c>
    </row>
    <row r="3" spans="1:3" x14ac:dyDescent="0.25">
      <c r="A3" t="s">
        <v>32</v>
      </c>
      <c r="B3" s="3">
        <v>8.5000000000000006E-2</v>
      </c>
      <c r="C3" s="3">
        <v>3.75162E-2</v>
      </c>
    </row>
    <row r="4" spans="1:3" x14ac:dyDescent="0.25">
      <c r="A4" t="s">
        <v>33</v>
      </c>
      <c r="B4">
        <v>0.21199999999999999</v>
      </c>
      <c r="C4">
        <v>5.1260769999999997E-2</v>
      </c>
    </row>
    <row r="5" spans="1:3" x14ac:dyDescent="0.25">
      <c r="A5" t="s">
        <v>34</v>
      </c>
      <c r="B5">
        <v>0.23400000000000001</v>
      </c>
      <c r="C5">
        <v>4.849821E-2</v>
      </c>
    </row>
    <row r="6" spans="1:3" x14ac:dyDescent="0.25">
      <c r="A6" t="s">
        <v>35</v>
      </c>
      <c r="B6">
        <v>0.23499999999999999</v>
      </c>
      <c r="C6">
        <v>5.8235370000000002E-2</v>
      </c>
    </row>
    <row r="7" spans="1:3" x14ac:dyDescent="0.25">
      <c r="A7" t="s">
        <v>36</v>
      </c>
      <c r="B7">
        <v>0.30099999999999999</v>
      </c>
      <c r="C7">
        <v>5.110729E-2</v>
      </c>
    </row>
    <row r="8" spans="1:3" x14ac:dyDescent="0.25">
      <c r="A8" t="s">
        <v>37</v>
      </c>
      <c r="B8">
        <v>0.17799999999999999</v>
      </c>
      <c r="C8">
        <v>5.1004969999999997E-2</v>
      </c>
    </row>
    <row r="9" spans="1:3" x14ac:dyDescent="0.25">
      <c r="A9" t="s">
        <v>38</v>
      </c>
      <c r="B9">
        <v>9.6000000000000002E-2</v>
      </c>
      <c r="C9">
        <v>4.2413270000000003E-2</v>
      </c>
    </row>
    <row r="10" spans="1:3" x14ac:dyDescent="0.25">
      <c r="A10" t="s">
        <v>39</v>
      </c>
      <c r="B10">
        <v>9.6000000000000002E-2</v>
      </c>
      <c r="C10">
        <v>9.0983949999999994E-2</v>
      </c>
    </row>
    <row r="11" spans="1:3" x14ac:dyDescent="0.25">
      <c r="A11" t="s">
        <v>40</v>
      </c>
      <c r="B11">
        <v>9.6000000000000002E-2</v>
      </c>
      <c r="C11">
        <v>5.588572E-2</v>
      </c>
    </row>
    <row r="14" spans="1:3" x14ac:dyDescent="0.25">
      <c r="B14">
        <f>B2/C2</f>
        <v>2.2656878894984036</v>
      </c>
      <c r="C14">
        <f>1/C2</f>
        <v>26.655151641157687</v>
      </c>
    </row>
    <row r="15" spans="1:3" x14ac:dyDescent="0.25">
      <c r="B15" s="3">
        <f t="shared" ref="B15:B23" si="0">B3/C3</f>
        <v>2.2656878894984036</v>
      </c>
      <c r="C15" s="3">
        <f t="shared" ref="C15:C23" si="1">1/C3</f>
        <v>26.655151641157687</v>
      </c>
    </row>
    <row r="16" spans="1:3" x14ac:dyDescent="0.25">
      <c r="B16" s="3">
        <f t="shared" si="0"/>
        <v>4.1357162602122441</v>
      </c>
      <c r="C16" s="3">
        <f t="shared" si="1"/>
        <v>19.50809556703889</v>
      </c>
    </row>
    <row r="17" spans="2:3" x14ac:dyDescent="0.25">
      <c r="B17" s="3">
        <f t="shared" si="0"/>
        <v>4.8249203424208851</v>
      </c>
      <c r="C17" s="3">
        <f t="shared" si="1"/>
        <v>20.619317702653355</v>
      </c>
    </row>
    <row r="18" spans="2:3" x14ac:dyDescent="0.25">
      <c r="B18" s="3">
        <f t="shared" si="0"/>
        <v>4.0353482771724467</v>
      </c>
      <c r="C18" s="3">
        <f t="shared" si="1"/>
        <v>17.171694796478498</v>
      </c>
    </row>
    <row r="19" spans="2:3" x14ac:dyDescent="0.25">
      <c r="B19" s="3">
        <f t="shared" si="0"/>
        <v>5.8895707442128113</v>
      </c>
      <c r="C19" s="3">
        <f t="shared" si="1"/>
        <v>19.566680213331601</v>
      </c>
    </row>
    <row r="20" spans="2:3" x14ac:dyDescent="0.25">
      <c r="B20" s="3">
        <f t="shared" si="0"/>
        <v>3.4898559885438614</v>
      </c>
      <c r="C20" s="3">
        <f t="shared" si="1"/>
        <v>19.605932519909334</v>
      </c>
    </row>
    <row r="21" spans="2:3" x14ac:dyDescent="0.25">
      <c r="B21" s="3">
        <f t="shared" si="0"/>
        <v>2.2634425499377904</v>
      </c>
      <c r="C21" s="3">
        <f t="shared" si="1"/>
        <v>23.577526561851986</v>
      </c>
    </row>
    <row r="22" spans="2:3" x14ac:dyDescent="0.25">
      <c r="B22" s="3">
        <f t="shared" si="0"/>
        <v>1.0551311522526776</v>
      </c>
      <c r="C22" s="3">
        <f t="shared" si="1"/>
        <v>10.990949502632059</v>
      </c>
    </row>
    <row r="23" spans="2:3" x14ac:dyDescent="0.25">
      <c r="B23" s="3">
        <f t="shared" si="0"/>
        <v>1.7177912353996692</v>
      </c>
      <c r="C23" s="3">
        <f t="shared" si="1"/>
        <v>17.893658702079886</v>
      </c>
    </row>
    <row r="24" spans="2:3" x14ac:dyDescent="0.25">
      <c r="B24" s="3"/>
      <c r="C24" s="3"/>
    </row>
    <row r="25" spans="2:3" x14ac:dyDescent="0.25">
      <c r="B25" s="3"/>
      <c r="C25" s="3"/>
    </row>
    <row r="26" spans="2:3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2" sqref="A2:N9"/>
    </sheetView>
  </sheetViews>
  <sheetFormatPr defaultRowHeight="15" x14ac:dyDescent="0.25"/>
  <cols>
    <col min="1" max="1" width="19.7109375" bestFit="1" customWidth="1"/>
    <col min="2" max="2" width="15" bestFit="1" customWidth="1"/>
    <col min="4" max="4" width="10.42578125" bestFit="1" customWidth="1"/>
    <col min="5" max="5" width="19" bestFit="1" customWidth="1"/>
    <col min="7" max="7" width="10.42578125" bestFit="1" customWidth="1"/>
    <col min="8" max="8" width="21.140625" bestFit="1" customWidth="1"/>
    <col min="10" max="10" width="10.42578125" bestFit="1" customWidth="1"/>
    <col min="11" max="11" width="17.42578125" bestFit="1" customWidth="1"/>
    <col min="13" max="13" width="10.42578125" bestFit="1" customWidth="1"/>
    <col min="14" max="14" width="19.5703125" bestFit="1" customWidth="1"/>
  </cols>
  <sheetData>
    <row r="1" spans="1:14" s="3" customFormat="1" x14ac:dyDescent="0.25">
      <c r="A1" s="3" t="s">
        <v>59</v>
      </c>
    </row>
    <row r="2" spans="1:14" s="3" customFormat="1" x14ac:dyDescent="0.25">
      <c r="A2" s="3" t="s">
        <v>54</v>
      </c>
      <c r="B2" s="3" t="s">
        <v>55</v>
      </c>
      <c r="D2" s="3" t="s">
        <v>54</v>
      </c>
      <c r="E2" s="3" t="s">
        <v>65</v>
      </c>
      <c r="G2" s="3" t="s">
        <v>54</v>
      </c>
      <c r="H2" s="3" t="s">
        <v>56</v>
      </c>
      <c r="J2" s="3" t="s">
        <v>54</v>
      </c>
      <c r="K2" s="3" t="s">
        <v>57</v>
      </c>
      <c r="M2" s="3" t="s">
        <v>54</v>
      </c>
      <c r="N2" s="3" t="s">
        <v>58</v>
      </c>
    </row>
    <row r="3" spans="1:14" x14ac:dyDescent="0.25">
      <c r="A3" s="13">
        <v>10.215</v>
      </c>
      <c r="B3" s="13">
        <v>39.674359157217502</v>
      </c>
      <c r="C3" s="13"/>
      <c r="D3" s="13">
        <v>25</v>
      </c>
      <c r="E3" s="13">
        <v>26.2523236381397</v>
      </c>
      <c r="F3" s="13"/>
      <c r="G3" s="13">
        <v>22</v>
      </c>
      <c r="H3" s="13">
        <v>77.097003534988005</v>
      </c>
      <c r="I3" s="13"/>
      <c r="J3" s="13">
        <v>5</v>
      </c>
      <c r="K3" s="13">
        <v>189.48576465013201</v>
      </c>
      <c r="L3" s="13"/>
      <c r="M3" s="13">
        <v>5</v>
      </c>
      <c r="N3" s="13">
        <v>75.256174035692098</v>
      </c>
    </row>
    <row r="4" spans="1:14" x14ac:dyDescent="0.25">
      <c r="A4" s="13">
        <v>6.12</v>
      </c>
      <c r="B4" s="13">
        <v>35.921147405752997</v>
      </c>
      <c r="C4" s="13"/>
      <c r="D4" s="13">
        <v>39</v>
      </c>
      <c r="E4" s="13">
        <v>27.727788345768801</v>
      </c>
      <c r="F4" s="13"/>
      <c r="G4" s="13">
        <v>30</v>
      </c>
      <c r="H4" s="13">
        <v>103.059833787261</v>
      </c>
      <c r="I4" s="13"/>
      <c r="J4" s="13">
        <v>14</v>
      </c>
      <c r="K4" s="13">
        <v>162.18557262585</v>
      </c>
      <c r="L4" s="13"/>
      <c r="M4" s="13">
        <v>18</v>
      </c>
      <c r="N4" s="13">
        <v>95.7863685502506</v>
      </c>
    </row>
    <row r="5" spans="1:14" x14ac:dyDescent="0.25">
      <c r="A5" s="13">
        <v>3.15</v>
      </c>
      <c r="B5" s="13">
        <v>32.874486470454499</v>
      </c>
      <c r="C5" s="13"/>
      <c r="D5" s="13">
        <v>50</v>
      </c>
      <c r="E5" s="13">
        <v>45.855743974641001</v>
      </c>
      <c r="F5" s="13"/>
      <c r="G5" s="13">
        <v>42</v>
      </c>
      <c r="H5" s="13">
        <v>127.385432627962</v>
      </c>
      <c r="I5" s="13"/>
      <c r="J5" s="13">
        <v>25</v>
      </c>
      <c r="K5" s="13">
        <v>126.301305418959</v>
      </c>
      <c r="L5" s="13"/>
      <c r="M5" s="13">
        <v>25</v>
      </c>
      <c r="N5" s="13">
        <v>104.763208624586</v>
      </c>
    </row>
    <row r="6" spans="1:14" x14ac:dyDescent="0.25">
      <c r="A6" s="13">
        <v>-2.25</v>
      </c>
      <c r="B6" s="13">
        <v>27.053894669231902</v>
      </c>
      <c r="C6" s="13"/>
      <c r="D6" s="13">
        <v>60</v>
      </c>
      <c r="E6" s="13">
        <v>53.794907819145898</v>
      </c>
      <c r="F6" s="13"/>
      <c r="G6" s="13">
        <v>59</v>
      </c>
      <c r="H6" s="13">
        <v>76.971548055629896</v>
      </c>
      <c r="I6" s="13"/>
      <c r="J6" s="13">
        <v>33</v>
      </c>
      <c r="K6" s="13">
        <v>101.933889086283</v>
      </c>
      <c r="L6" s="13"/>
      <c r="M6" s="13">
        <v>37</v>
      </c>
      <c r="N6" s="13">
        <v>115.18904013283201</v>
      </c>
    </row>
    <row r="7" spans="1:14" x14ac:dyDescent="0.25">
      <c r="A7" s="13">
        <v>-14.625</v>
      </c>
      <c r="B7" s="13">
        <v>14.9284123668447</v>
      </c>
      <c r="C7" s="13"/>
      <c r="D7" s="13">
        <v>76</v>
      </c>
      <c r="E7" s="13">
        <v>67.065843121430603</v>
      </c>
      <c r="F7" s="13"/>
      <c r="G7" s="13">
        <v>66</v>
      </c>
      <c r="H7" s="13">
        <v>70.493013307410806</v>
      </c>
      <c r="I7" s="13"/>
      <c r="J7" s="13">
        <v>50</v>
      </c>
      <c r="K7" s="13">
        <v>63.3805007218821</v>
      </c>
      <c r="L7" s="13"/>
      <c r="M7" s="13">
        <v>44</v>
      </c>
      <c r="N7" s="13">
        <v>117.938126624554</v>
      </c>
    </row>
    <row r="8" spans="1:14" x14ac:dyDescent="0.25">
      <c r="A8" s="13">
        <v>-18.405000000000001</v>
      </c>
      <c r="B8" s="13">
        <v>11.9839486828206</v>
      </c>
      <c r="C8" s="13"/>
      <c r="D8" s="13">
        <v>85</v>
      </c>
      <c r="E8" s="13">
        <v>72.581221349274102</v>
      </c>
      <c r="F8" s="13"/>
      <c r="G8" s="13">
        <v>83</v>
      </c>
      <c r="H8" s="13">
        <v>54.508594824981998</v>
      </c>
      <c r="I8" s="13"/>
      <c r="J8" s="13">
        <v>61</v>
      </c>
      <c r="K8" s="13">
        <v>51.885143934101798</v>
      </c>
      <c r="L8" s="13"/>
      <c r="M8" s="13">
        <v>57</v>
      </c>
      <c r="N8" s="13">
        <v>120.497413360846</v>
      </c>
    </row>
    <row r="9" spans="1:14" x14ac:dyDescent="0.25">
      <c r="A9" s="13"/>
      <c r="B9" s="13"/>
      <c r="C9" s="13"/>
      <c r="D9" s="13">
        <v>102</v>
      </c>
      <c r="E9" s="13">
        <v>72.813050919097506</v>
      </c>
      <c r="F9" s="13"/>
      <c r="G9" s="13">
        <v>98</v>
      </c>
      <c r="H9" s="13">
        <v>39.700867039344601</v>
      </c>
      <c r="I9" s="13"/>
      <c r="J9" s="13">
        <v>72</v>
      </c>
      <c r="K9" s="13">
        <v>34.692936893650398</v>
      </c>
      <c r="L9" s="13"/>
      <c r="M9" s="13">
        <v>72</v>
      </c>
      <c r="N9" s="13">
        <v>114.81699036690399</v>
      </c>
    </row>
    <row r="11" spans="1:14" x14ac:dyDescent="0.25">
      <c r="B11" s="3" t="s">
        <v>60</v>
      </c>
      <c r="C11" s="3"/>
      <c r="D11" s="3"/>
      <c r="E11" s="3" t="s">
        <v>61</v>
      </c>
      <c r="F11" s="3"/>
      <c r="G11" s="3"/>
      <c r="H11" s="3" t="s">
        <v>62</v>
      </c>
      <c r="I11" s="3"/>
      <c r="J11" s="3"/>
      <c r="K11" s="3" t="s">
        <v>63</v>
      </c>
      <c r="L11" s="3"/>
      <c r="M11" s="3"/>
      <c r="N11" s="3" t="s">
        <v>64</v>
      </c>
    </row>
    <row r="12" spans="1:14" x14ac:dyDescent="0.25">
      <c r="B12" s="3">
        <v>72.085899999999995</v>
      </c>
      <c r="C12" s="3"/>
      <c r="D12" s="3"/>
      <c r="E12" s="15">
        <v>96.340999999999994</v>
      </c>
      <c r="F12" s="3"/>
      <c r="G12" s="3"/>
      <c r="H12" s="15">
        <v>94.177999999999997</v>
      </c>
      <c r="I12" s="3"/>
      <c r="J12" s="3"/>
      <c r="K12" s="15">
        <v>121.785</v>
      </c>
      <c r="L12" s="3"/>
      <c r="M12" s="3"/>
      <c r="N12" s="15">
        <v>74.739000000000004</v>
      </c>
    </row>
    <row r="13" spans="1:14" x14ac:dyDescent="0.25">
      <c r="B13" s="3">
        <v>69.272000000000006</v>
      </c>
      <c r="C13" s="3"/>
      <c r="D13" s="3"/>
      <c r="E13" s="15">
        <v>102.05</v>
      </c>
      <c r="F13" s="3"/>
      <c r="G13" s="3"/>
      <c r="H13" s="15">
        <v>128.64599999999999</v>
      </c>
      <c r="I13" s="3"/>
      <c r="J13" s="3"/>
      <c r="K13" s="15">
        <v>111.38</v>
      </c>
      <c r="L13" s="3"/>
      <c r="M13" s="3"/>
      <c r="N13" s="15">
        <v>98.959000000000003</v>
      </c>
    </row>
    <row r="14" spans="1:14" x14ac:dyDescent="0.25">
      <c r="B14" s="3">
        <v>69.224900000000005</v>
      </c>
      <c r="C14" s="3"/>
      <c r="D14" s="3"/>
      <c r="E14" s="15">
        <v>92.370099999999994</v>
      </c>
      <c r="F14" s="3"/>
      <c r="G14" s="3"/>
      <c r="H14" s="15">
        <v>146.22900000000001</v>
      </c>
      <c r="I14" s="3"/>
      <c r="J14" s="3"/>
      <c r="K14" s="15">
        <v>111.57</v>
      </c>
      <c r="L14" s="3"/>
      <c r="M14" s="3"/>
      <c r="N14" s="15">
        <v>119.619</v>
      </c>
    </row>
    <row r="15" spans="1:14" x14ac:dyDescent="0.25">
      <c r="B15" s="3">
        <v>58.389000000000003</v>
      </c>
      <c r="C15" s="3"/>
      <c r="D15" s="3"/>
      <c r="E15" s="15">
        <v>90.2</v>
      </c>
      <c r="F15" s="3"/>
      <c r="G15" s="3"/>
      <c r="H15" s="15">
        <v>165.25299999999999</v>
      </c>
      <c r="I15" s="3"/>
      <c r="J15" s="3"/>
      <c r="K15" s="15">
        <v>91.258700000000005</v>
      </c>
      <c r="L15" s="3"/>
      <c r="M15" s="3"/>
      <c r="N15" s="15">
        <v>142.21369999999999</v>
      </c>
    </row>
    <row r="16" spans="1:14" x14ac:dyDescent="0.25">
      <c r="B16" s="3">
        <v>42.430900000000001</v>
      </c>
      <c r="C16" s="3"/>
      <c r="D16" s="3"/>
      <c r="E16" s="15">
        <v>71.040000000000006</v>
      </c>
      <c r="F16" s="3"/>
      <c r="G16" s="3"/>
      <c r="H16" s="15">
        <v>147.0609</v>
      </c>
      <c r="I16" s="3"/>
      <c r="J16" s="3"/>
      <c r="K16" s="15">
        <v>90.168000000000006</v>
      </c>
      <c r="L16" s="3"/>
      <c r="M16" s="3"/>
      <c r="N16" s="15">
        <v>169.089</v>
      </c>
    </row>
    <row r="17" spans="2:14" x14ac:dyDescent="0.25">
      <c r="B17" s="3">
        <v>33.606900000000003</v>
      </c>
      <c r="C17" s="3"/>
      <c r="D17" s="3"/>
      <c r="E17" s="15">
        <v>61.02</v>
      </c>
      <c r="F17" s="3"/>
      <c r="G17" s="3"/>
      <c r="H17" s="15">
        <v>126.774</v>
      </c>
      <c r="I17" s="3"/>
      <c r="J17" s="3"/>
      <c r="K17" s="15">
        <v>75.158000000000001</v>
      </c>
      <c r="L17" s="3"/>
      <c r="M17" s="3"/>
      <c r="N17" s="15">
        <v>189.61349999999999</v>
      </c>
    </row>
    <row r="18" spans="2:14" x14ac:dyDescent="0.25">
      <c r="B18" s="3"/>
      <c r="C18" s="3"/>
      <c r="D18" s="3"/>
      <c r="E18" s="15">
        <v>46.613</v>
      </c>
      <c r="F18" s="3"/>
      <c r="G18" s="3"/>
      <c r="H18" s="15">
        <v>107.773</v>
      </c>
      <c r="I18" s="3"/>
      <c r="J18" s="3"/>
      <c r="K18" s="15">
        <v>66.680999999999997</v>
      </c>
      <c r="L18" s="3"/>
      <c r="M18" s="3"/>
      <c r="N18" s="15">
        <v>188.60422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0" workbookViewId="0">
      <selection activeCell="K66" sqref="K66"/>
    </sheetView>
  </sheetViews>
  <sheetFormatPr defaultRowHeight="15" x14ac:dyDescent="0.25"/>
  <cols>
    <col min="1" max="1" width="10.42578125" bestFit="1" customWidth="1"/>
    <col min="2" max="2" width="15" bestFit="1" customWidth="1"/>
    <col min="4" max="4" width="10.42578125" bestFit="1" customWidth="1"/>
    <col min="5" max="5" width="17.85546875" bestFit="1" customWidth="1"/>
    <col min="7" max="7" width="10.42578125" bestFit="1" customWidth="1"/>
    <col min="8" max="8" width="21.140625" bestFit="1" customWidth="1"/>
    <col min="10" max="10" width="10.42578125" bestFit="1" customWidth="1"/>
    <col min="11" max="11" width="17.42578125" bestFit="1" customWidth="1"/>
    <col min="13" max="13" width="10.42578125" bestFit="1" customWidth="1"/>
    <col min="14" max="14" width="19.5703125" bestFit="1" customWidth="1"/>
  </cols>
  <sheetData>
    <row r="1" spans="1:14" s="3" customFormat="1" x14ac:dyDescent="0.25">
      <c r="A1" s="3" t="s">
        <v>59</v>
      </c>
    </row>
    <row r="2" spans="1:14" s="3" customFormat="1" x14ac:dyDescent="0.25">
      <c r="A2" s="3" t="s">
        <v>66</v>
      </c>
    </row>
    <row r="3" spans="1:14" x14ac:dyDescent="0.25">
      <c r="A3" t="s">
        <v>54</v>
      </c>
      <c r="B3" t="s">
        <v>55</v>
      </c>
      <c r="D3" t="s">
        <v>54</v>
      </c>
      <c r="E3" t="s">
        <v>65</v>
      </c>
      <c r="G3" t="s">
        <v>54</v>
      </c>
      <c r="H3" t="s">
        <v>56</v>
      </c>
      <c r="J3" t="s">
        <v>54</v>
      </c>
      <c r="K3" t="s">
        <v>57</v>
      </c>
      <c r="M3" t="s">
        <v>54</v>
      </c>
      <c r="N3" t="s">
        <v>58</v>
      </c>
    </row>
    <row r="4" spans="1:14" x14ac:dyDescent="0.25">
      <c r="A4" s="15">
        <v>10.215</v>
      </c>
      <c r="B4" s="15">
        <v>39.674359157217502</v>
      </c>
      <c r="C4" s="15"/>
      <c r="D4" s="15">
        <v>25</v>
      </c>
      <c r="E4" s="15">
        <v>26.2523236381397</v>
      </c>
      <c r="F4" s="15"/>
      <c r="G4" s="15">
        <v>22</v>
      </c>
      <c r="H4" s="15">
        <v>77.097003534988005</v>
      </c>
      <c r="I4" s="15"/>
      <c r="J4" s="15">
        <v>5</v>
      </c>
      <c r="K4" s="15">
        <v>189.48576465013201</v>
      </c>
      <c r="L4" s="15"/>
      <c r="M4" s="15">
        <v>5</v>
      </c>
      <c r="N4" s="15">
        <v>75.256174035692098</v>
      </c>
    </row>
    <row r="5" spans="1:14" x14ac:dyDescent="0.25">
      <c r="A5" s="15">
        <v>6.12</v>
      </c>
      <c r="B5" s="15">
        <v>35.921147405752997</v>
      </c>
      <c r="C5" s="15"/>
      <c r="D5" s="15">
        <v>39</v>
      </c>
      <c r="E5" s="15">
        <v>27.727788345768801</v>
      </c>
      <c r="F5" s="15"/>
      <c r="G5" s="15">
        <v>30</v>
      </c>
      <c r="H5" s="15">
        <v>103.059833787261</v>
      </c>
      <c r="I5" s="15"/>
      <c r="J5" s="15">
        <v>14</v>
      </c>
      <c r="K5" s="15">
        <v>162.18557262585</v>
      </c>
      <c r="L5" s="15"/>
      <c r="M5" s="15">
        <v>18</v>
      </c>
      <c r="N5" s="15">
        <v>95.7863685502506</v>
      </c>
    </row>
    <row r="6" spans="1:14" x14ac:dyDescent="0.25">
      <c r="A6" s="15">
        <v>3.15</v>
      </c>
      <c r="B6" s="15">
        <v>32.874486470454499</v>
      </c>
      <c r="C6" s="15"/>
      <c r="D6" s="15">
        <v>50</v>
      </c>
      <c r="E6" s="15">
        <v>45.855743974641001</v>
      </c>
      <c r="F6" s="15"/>
      <c r="G6" s="15">
        <v>42</v>
      </c>
      <c r="H6" s="15">
        <v>127.385432627962</v>
      </c>
      <c r="I6" s="15"/>
      <c r="J6" s="15">
        <v>25</v>
      </c>
      <c r="K6" s="15">
        <v>126.301305418959</v>
      </c>
      <c r="L6" s="15"/>
      <c r="M6" s="15">
        <v>25</v>
      </c>
      <c r="N6" s="15">
        <v>104.763208624586</v>
      </c>
    </row>
    <row r="7" spans="1:14" x14ac:dyDescent="0.25">
      <c r="A7" s="15">
        <v>-2.25</v>
      </c>
      <c r="B7" s="15">
        <v>27.053894669231902</v>
      </c>
      <c r="C7" s="15"/>
      <c r="D7" s="15">
        <v>60</v>
      </c>
      <c r="E7" s="15">
        <v>53.794907819145898</v>
      </c>
      <c r="F7" s="15"/>
      <c r="G7" s="15">
        <v>59</v>
      </c>
      <c r="H7" s="15">
        <v>76.971548055629896</v>
      </c>
      <c r="I7" s="15"/>
      <c r="J7" s="15">
        <v>33</v>
      </c>
      <c r="K7" s="15">
        <v>101.933889086283</v>
      </c>
      <c r="L7" s="15"/>
      <c r="M7" s="15">
        <v>37</v>
      </c>
      <c r="N7" s="15">
        <v>115.18904013283201</v>
      </c>
    </row>
    <row r="8" spans="1:14" x14ac:dyDescent="0.25">
      <c r="A8" s="15">
        <v>-14.625</v>
      </c>
      <c r="B8" s="15">
        <v>14.9284123668447</v>
      </c>
      <c r="C8" s="15"/>
      <c r="D8" s="15">
        <v>76</v>
      </c>
      <c r="E8" s="15">
        <v>67.065843121430603</v>
      </c>
      <c r="F8" s="15"/>
      <c r="G8" s="15">
        <v>66</v>
      </c>
      <c r="H8" s="15">
        <v>70.493013307410806</v>
      </c>
      <c r="I8" s="15"/>
      <c r="J8" s="15">
        <v>50</v>
      </c>
      <c r="K8" s="15">
        <v>63.3805007218821</v>
      </c>
      <c r="L8" s="15"/>
      <c r="M8" s="15">
        <v>44</v>
      </c>
      <c r="N8" s="15">
        <v>117.938126624554</v>
      </c>
    </row>
    <row r="9" spans="1:14" x14ac:dyDescent="0.25">
      <c r="A9" s="15">
        <v>-18.405000000000001</v>
      </c>
      <c r="B9" s="15">
        <v>11.9839486828206</v>
      </c>
      <c r="C9" s="15"/>
      <c r="D9" s="15">
        <v>85</v>
      </c>
      <c r="E9" s="15">
        <v>72.581221349274102</v>
      </c>
      <c r="F9" s="15"/>
      <c r="G9" s="15">
        <v>83</v>
      </c>
      <c r="H9" s="15">
        <v>54.508594824981998</v>
      </c>
      <c r="I9" s="15"/>
      <c r="J9" s="15">
        <v>61</v>
      </c>
      <c r="K9" s="15">
        <v>51.885143934101798</v>
      </c>
      <c r="L9" s="15"/>
      <c r="M9" s="15">
        <v>57</v>
      </c>
      <c r="N9" s="15">
        <v>120.497413360846</v>
      </c>
    </row>
    <row r="10" spans="1:14" x14ac:dyDescent="0.25">
      <c r="A10" s="15"/>
      <c r="B10" s="15"/>
      <c r="C10" s="15"/>
      <c r="D10" s="15">
        <v>102</v>
      </c>
      <c r="E10" s="15">
        <v>72.813050919097506</v>
      </c>
      <c r="F10" s="15"/>
      <c r="G10" s="15">
        <v>98</v>
      </c>
      <c r="H10" s="15">
        <v>39.700867039344601</v>
      </c>
      <c r="I10" s="15"/>
      <c r="J10" s="15">
        <v>72</v>
      </c>
      <c r="K10" s="15">
        <v>34.692936893650398</v>
      </c>
      <c r="L10" s="15"/>
      <c r="M10" s="15">
        <v>72</v>
      </c>
      <c r="N10" s="15">
        <v>114.81699036690399</v>
      </c>
    </row>
    <row r="12" spans="1:14" s="3" customFormat="1" x14ac:dyDescent="0.25">
      <c r="A12" s="3" t="s">
        <v>67</v>
      </c>
    </row>
    <row r="13" spans="1:14" s="3" customFormat="1" x14ac:dyDescent="0.25">
      <c r="A13" s="3" t="s">
        <v>54</v>
      </c>
      <c r="B13" s="3" t="s">
        <v>55</v>
      </c>
      <c r="D13" s="3" t="s">
        <v>54</v>
      </c>
      <c r="E13" s="3" t="s">
        <v>65</v>
      </c>
      <c r="G13" s="3" t="s">
        <v>54</v>
      </c>
      <c r="H13" s="3" t="s">
        <v>56</v>
      </c>
      <c r="J13" s="3" t="s">
        <v>54</v>
      </c>
      <c r="K13" s="3" t="s">
        <v>57</v>
      </c>
      <c r="M13" s="3" t="s">
        <v>54</v>
      </c>
      <c r="N13" s="3" t="s">
        <v>58</v>
      </c>
    </row>
    <row r="14" spans="1:14" s="3" customFormat="1" x14ac:dyDescent="0.25">
      <c r="A14" s="13">
        <v>10.215</v>
      </c>
      <c r="B14" s="13">
        <v>39.674359157217502</v>
      </c>
      <c r="C14" s="13"/>
      <c r="D14" s="13">
        <v>25</v>
      </c>
      <c r="E14" s="13">
        <v>24.120636121830501</v>
      </c>
      <c r="F14" s="13"/>
      <c r="G14" s="13">
        <v>22</v>
      </c>
      <c r="H14" s="13">
        <v>83.639591518603197</v>
      </c>
      <c r="I14" s="13"/>
      <c r="J14" s="13">
        <v>5</v>
      </c>
      <c r="K14" s="13">
        <v>65.133107062411696</v>
      </c>
      <c r="L14" s="13"/>
      <c r="M14" s="13">
        <v>5</v>
      </c>
      <c r="N14" s="13">
        <v>87.439963948737102</v>
      </c>
    </row>
    <row r="15" spans="1:14" s="3" customFormat="1" x14ac:dyDescent="0.25">
      <c r="A15" s="13">
        <v>6.12</v>
      </c>
      <c r="B15" s="13">
        <v>35.921147405752997</v>
      </c>
      <c r="C15" s="13"/>
      <c r="D15" s="13">
        <v>39</v>
      </c>
      <c r="E15" s="13">
        <v>26.079406241792402</v>
      </c>
      <c r="F15" s="13"/>
      <c r="G15" s="13">
        <v>30</v>
      </c>
      <c r="H15" s="13">
        <v>108.043737153309</v>
      </c>
      <c r="I15" s="13"/>
      <c r="J15" s="13">
        <v>14</v>
      </c>
      <c r="K15" s="13">
        <v>54.404436215729199</v>
      </c>
      <c r="L15" s="13"/>
      <c r="M15" s="13">
        <v>18</v>
      </c>
      <c r="N15" s="13">
        <v>109.9343749642</v>
      </c>
    </row>
    <row r="16" spans="1:14" s="3" customFormat="1" x14ac:dyDescent="0.25">
      <c r="A16" s="13">
        <v>3.15</v>
      </c>
      <c r="B16" s="13">
        <v>32.874486470454499</v>
      </c>
      <c r="C16" s="13"/>
      <c r="D16" s="13">
        <v>50</v>
      </c>
      <c r="E16" s="13">
        <v>34.625150919138903</v>
      </c>
      <c r="F16" s="13"/>
      <c r="G16" s="13">
        <v>42</v>
      </c>
      <c r="H16" s="13">
        <v>125.117455205856</v>
      </c>
      <c r="I16" s="13"/>
      <c r="J16" s="13">
        <v>25</v>
      </c>
      <c r="K16" s="13">
        <v>41.5914473902453</v>
      </c>
      <c r="L16" s="13"/>
      <c r="M16" s="13">
        <v>25</v>
      </c>
      <c r="N16" s="13">
        <v>119.74427568922199</v>
      </c>
    </row>
    <row r="17" spans="1:14" s="3" customFormat="1" x14ac:dyDescent="0.25">
      <c r="A17" s="13">
        <v>-2.25</v>
      </c>
      <c r="B17" s="13">
        <v>27.053894669231902</v>
      </c>
      <c r="C17" s="13"/>
      <c r="D17" s="13">
        <v>60</v>
      </c>
      <c r="E17" s="13">
        <v>40.731563231539397</v>
      </c>
      <c r="F17" s="13"/>
      <c r="G17" s="13">
        <v>59</v>
      </c>
      <c r="H17" s="13">
        <v>100.38585829543401</v>
      </c>
      <c r="I17" s="13"/>
      <c r="J17" s="13">
        <v>33</v>
      </c>
      <c r="K17" s="13">
        <v>33.200814957095702</v>
      </c>
      <c r="L17" s="13"/>
      <c r="M17" s="13">
        <v>37</v>
      </c>
      <c r="N17" s="13">
        <v>130.878311400396</v>
      </c>
    </row>
    <row r="18" spans="1:14" s="3" customFormat="1" x14ac:dyDescent="0.25">
      <c r="A18" s="13">
        <v>-14.625</v>
      </c>
      <c r="B18" s="13">
        <v>14.9284123668447</v>
      </c>
      <c r="C18" s="13"/>
      <c r="D18" s="13">
        <v>76</v>
      </c>
      <c r="E18" s="13">
        <v>51.079958993463698</v>
      </c>
      <c r="F18" s="13"/>
      <c r="G18" s="13">
        <v>66</v>
      </c>
      <c r="H18" s="13">
        <v>91.858367102975095</v>
      </c>
      <c r="I18" s="13"/>
      <c r="J18" s="13">
        <v>50</v>
      </c>
      <c r="K18" s="13">
        <v>21.374745832337101</v>
      </c>
      <c r="L18" s="13"/>
      <c r="M18" s="13">
        <v>44</v>
      </c>
      <c r="N18" s="13">
        <v>133.504167396062</v>
      </c>
    </row>
    <row r="19" spans="1:14" s="3" customFormat="1" x14ac:dyDescent="0.25">
      <c r="A19" s="13">
        <v>-18.405000000000001</v>
      </c>
      <c r="B19" s="13">
        <v>11.9839486828206</v>
      </c>
      <c r="C19" s="13"/>
      <c r="D19" s="13">
        <v>85</v>
      </c>
      <c r="E19" s="13">
        <v>55.0683815464661</v>
      </c>
      <c r="F19" s="13"/>
      <c r="G19" s="13">
        <v>83</v>
      </c>
      <c r="H19" s="13">
        <v>70.936156205753406</v>
      </c>
      <c r="I19" s="13"/>
      <c r="J19" s="13">
        <v>61</v>
      </c>
      <c r="K19" s="13">
        <v>21.122533749635</v>
      </c>
      <c r="L19" s="13"/>
      <c r="M19" s="13">
        <v>57</v>
      </c>
      <c r="N19" s="13">
        <v>135.935178968087</v>
      </c>
    </row>
    <row r="20" spans="1:14" s="3" customFormat="1" x14ac:dyDescent="0.25">
      <c r="A20" s="13"/>
      <c r="B20" s="13"/>
      <c r="C20" s="13"/>
      <c r="D20" s="13">
        <v>102</v>
      </c>
      <c r="E20" s="13">
        <v>53.832635605411902</v>
      </c>
      <c r="F20" s="13"/>
      <c r="G20" s="13">
        <v>98</v>
      </c>
      <c r="H20" s="13">
        <v>51.6126432179449</v>
      </c>
      <c r="I20" s="13"/>
      <c r="J20" s="13">
        <v>72</v>
      </c>
      <c r="K20" s="13">
        <v>19.325248120669301</v>
      </c>
      <c r="L20" s="13"/>
      <c r="M20" s="13">
        <v>72</v>
      </c>
      <c r="N20" s="13">
        <v>128.721503913958</v>
      </c>
    </row>
    <row r="21" spans="1:14" s="3" customFormat="1" x14ac:dyDescent="0.25">
      <c r="A21" s="13" t="s">
        <v>68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B22" t="s">
        <v>60</v>
      </c>
      <c r="E22" t="s">
        <v>61</v>
      </c>
      <c r="H22" t="s">
        <v>62</v>
      </c>
      <c r="K22" t="s">
        <v>63</v>
      </c>
      <c r="N22" t="s">
        <v>64</v>
      </c>
    </row>
    <row r="23" spans="1:14" x14ac:dyDescent="0.25">
      <c r="B23">
        <v>72.085899999999995</v>
      </c>
      <c r="E23" s="15">
        <v>96.340999999999994</v>
      </c>
      <c r="H23" s="15">
        <v>94.177999999999997</v>
      </c>
      <c r="K23" s="15">
        <v>121.785</v>
      </c>
      <c r="N23" s="15">
        <v>74.739000000000004</v>
      </c>
    </row>
    <row r="24" spans="1:14" x14ac:dyDescent="0.25">
      <c r="B24">
        <v>69.272000000000006</v>
      </c>
      <c r="E24" s="15">
        <v>102.05</v>
      </c>
      <c r="H24" s="15">
        <v>128.64599999999999</v>
      </c>
      <c r="K24" s="15">
        <v>111.38</v>
      </c>
      <c r="N24" s="15">
        <v>98.959000000000003</v>
      </c>
    </row>
    <row r="25" spans="1:14" x14ac:dyDescent="0.25">
      <c r="B25">
        <v>69.224900000000005</v>
      </c>
      <c r="E25" s="15">
        <v>92.370099999999994</v>
      </c>
      <c r="H25" s="15">
        <v>146.22900000000001</v>
      </c>
      <c r="K25" s="15">
        <v>111.57</v>
      </c>
      <c r="N25" s="15">
        <v>119.619</v>
      </c>
    </row>
    <row r="26" spans="1:14" x14ac:dyDescent="0.25">
      <c r="B26">
        <v>58.389000000000003</v>
      </c>
      <c r="E26" s="15">
        <v>90.2</v>
      </c>
      <c r="H26" s="15">
        <v>165.25299999999999</v>
      </c>
      <c r="K26" s="15">
        <v>91.258700000000005</v>
      </c>
      <c r="N26" s="15">
        <v>142.21369999999999</v>
      </c>
    </row>
    <row r="27" spans="1:14" x14ac:dyDescent="0.25">
      <c r="B27">
        <v>42.430900000000001</v>
      </c>
      <c r="E27" s="15">
        <v>71.040000000000006</v>
      </c>
      <c r="H27" s="15">
        <v>147.0609</v>
      </c>
      <c r="K27" s="15">
        <v>90.168000000000006</v>
      </c>
      <c r="N27" s="15">
        <v>169.089</v>
      </c>
    </row>
    <row r="28" spans="1:14" x14ac:dyDescent="0.25">
      <c r="B28">
        <v>33.606900000000003</v>
      </c>
      <c r="E28" s="15">
        <v>61.02</v>
      </c>
      <c r="H28" s="15">
        <v>126.774</v>
      </c>
      <c r="K28" s="15">
        <v>75.158000000000001</v>
      </c>
      <c r="N28" s="15">
        <v>189.61349999999999</v>
      </c>
    </row>
    <row r="29" spans="1:14" x14ac:dyDescent="0.25">
      <c r="E29" s="15">
        <v>46.613</v>
      </c>
      <c r="H29" s="15">
        <v>107.773</v>
      </c>
      <c r="K29" s="15">
        <v>66.680999999999997</v>
      </c>
      <c r="N29" s="15">
        <v>188.60422</v>
      </c>
    </row>
    <row r="31" spans="1:14" x14ac:dyDescent="0.25">
      <c r="A31" s="3" t="s">
        <v>69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 t="s">
        <v>54</v>
      </c>
      <c r="B32" s="3" t="s">
        <v>55</v>
      </c>
      <c r="C32" s="3"/>
      <c r="D32" s="3" t="s">
        <v>54</v>
      </c>
      <c r="E32" s="3" t="s">
        <v>65</v>
      </c>
      <c r="F32" s="3"/>
      <c r="G32" s="3" t="s">
        <v>54</v>
      </c>
      <c r="H32" s="3" t="s">
        <v>56</v>
      </c>
      <c r="I32" s="3"/>
      <c r="J32" s="3" t="s">
        <v>54</v>
      </c>
      <c r="K32" s="3" t="s">
        <v>57</v>
      </c>
      <c r="L32" s="3"/>
      <c r="M32" s="3" t="s">
        <v>54</v>
      </c>
      <c r="N32" s="3" t="s">
        <v>58</v>
      </c>
    </row>
    <row r="33" spans="1:14" x14ac:dyDescent="0.25">
      <c r="A33" s="13">
        <v>10.215</v>
      </c>
      <c r="B33" s="13">
        <v>82.102413665977906</v>
      </c>
      <c r="C33" s="13"/>
      <c r="D33" s="13">
        <v>25</v>
      </c>
      <c r="E33" s="13">
        <v>43.681069333405198</v>
      </c>
      <c r="F33" s="13"/>
      <c r="G33" s="13">
        <v>22</v>
      </c>
      <c r="H33" s="13">
        <v>76.856273116565006</v>
      </c>
      <c r="I33" s="13"/>
      <c r="J33" s="13">
        <v>5</v>
      </c>
      <c r="K33" s="13">
        <v>185.91357689988899</v>
      </c>
      <c r="L33" s="13"/>
      <c r="M33" s="13">
        <v>5</v>
      </c>
      <c r="N33" s="13">
        <v>60.596666406196697</v>
      </c>
    </row>
    <row r="34" spans="1:14" x14ac:dyDescent="0.25">
      <c r="A34" s="13">
        <v>6.12</v>
      </c>
      <c r="B34" s="13">
        <v>73.885403261666497</v>
      </c>
      <c r="C34" s="13"/>
      <c r="D34" s="13">
        <v>39</v>
      </c>
      <c r="E34" s="13">
        <v>42.8038505348771</v>
      </c>
      <c r="F34" s="13"/>
      <c r="G34" s="13">
        <v>30</v>
      </c>
      <c r="H34" s="13">
        <v>102.534644740378</v>
      </c>
      <c r="I34" s="13"/>
      <c r="J34" s="13">
        <v>14</v>
      </c>
      <c r="K34" s="13">
        <v>159.352759575005</v>
      </c>
      <c r="L34" s="13"/>
      <c r="M34" s="13">
        <v>18</v>
      </c>
      <c r="N34" s="13">
        <v>82.925790238561504</v>
      </c>
    </row>
    <row r="35" spans="1:14" x14ac:dyDescent="0.25">
      <c r="A35" s="13">
        <v>3.15</v>
      </c>
      <c r="B35" s="13">
        <v>67.245107058255101</v>
      </c>
      <c r="C35" s="13"/>
      <c r="D35" s="13">
        <v>50</v>
      </c>
      <c r="E35" s="13">
        <v>60.924249288491303</v>
      </c>
      <c r="F35" s="13"/>
      <c r="G35" s="13">
        <v>42</v>
      </c>
      <c r="H35" s="13">
        <v>126.331129689413</v>
      </c>
      <c r="I35" s="13"/>
      <c r="J35" s="13">
        <v>25</v>
      </c>
      <c r="K35" s="13">
        <v>124.41160829170001</v>
      </c>
      <c r="L35" s="13"/>
      <c r="M35" s="13">
        <v>25</v>
      </c>
      <c r="N35" s="13">
        <v>94.664218412965198</v>
      </c>
    </row>
    <row r="36" spans="1:14" x14ac:dyDescent="0.25">
      <c r="A36" s="13">
        <v>-2.25</v>
      </c>
      <c r="B36" s="13">
        <v>54.637645547570202</v>
      </c>
      <c r="C36" s="13"/>
      <c r="D36" s="13">
        <v>60</v>
      </c>
      <c r="E36" s="13">
        <v>68.7068456070498</v>
      </c>
      <c r="F36" s="13"/>
      <c r="G36" s="13">
        <v>59</v>
      </c>
      <c r="H36" s="13">
        <v>77.425669035738295</v>
      </c>
      <c r="I36" s="13"/>
      <c r="J36" s="13">
        <v>33</v>
      </c>
      <c r="K36" s="13">
        <v>100.618025816447</v>
      </c>
      <c r="L36" s="13"/>
      <c r="M36" s="13">
        <v>37</v>
      </c>
      <c r="N36" s="13">
        <v>112.60968571257401</v>
      </c>
    </row>
    <row r="37" spans="1:14" x14ac:dyDescent="0.25">
      <c r="A37" s="13">
        <v>-14.625</v>
      </c>
      <c r="B37" s="13">
        <v>28.565608845183199</v>
      </c>
      <c r="C37" s="13"/>
      <c r="D37" s="13">
        <v>76</v>
      </c>
      <c r="E37" s="13">
        <v>81.869136889465906</v>
      </c>
      <c r="F37" s="13"/>
      <c r="G37" s="13">
        <v>66</v>
      </c>
      <c r="H37" s="13">
        <v>70.924156562479396</v>
      </c>
      <c r="I37" s="13"/>
      <c r="J37" s="13">
        <v>50</v>
      </c>
      <c r="K37" s="13">
        <v>62.036275270554803</v>
      </c>
      <c r="L37" s="13"/>
      <c r="M37" s="13">
        <v>44</v>
      </c>
      <c r="N37" s="13">
        <v>120.782300441014</v>
      </c>
    </row>
    <row r="38" spans="1:14" x14ac:dyDescent="0.25">
      <c r="A38" s="13">
        <v>-18.405000000000001</v>
      </c>
      <c r="B38" s="13">
        <v>22.253438438912099</v>
      </c>
      <c r="C38" s="13"/>
      <c r="D38" s="13">
        <v>85</v>
      </c>
      <c r="E38" s="13">
        <v>86.993796451739797</v>
      </c>
      <c r="F38" s="13"/>
      <c r="G38" s="13">
        <v>83</v>
      </c>
      <c r="H38" s="13">
        <v>54.918451669463003</v>
      </c>
      <c r="I38" s="13"/>
      <c r="J38" s="13">
        <v>61</v>
      </c>
      <c r="K38" s="13">
        <v>48.623419634414198</v>
      </c>
      <c r="L38" s="13"/>
      <c r="M38" s="13">
        <v>57</v>
      </c>
      <c r="N38" s="13">
        <v>131.18442503539401</v>
      </c>
    </row>
    <row r="39" spans="1:14" x14ac:dyDescent="0.25">
      <c r="A39" s="13"/>
      <c r="B39" s="13"/>
      <c r="C39" s="13"/>
      <c r="D39" s="13">
        <v>102</v>
      </c>
      <c r="E39" s="13">
        <v>85.285613446464197</v>
      </c>
      <c r="F39" s="13"/>
      <c r="G39" s="13">
        <v>98</v>
      </c>
      <c r="H39" s="13">
        <v>40.308469358679901</v>
      </c>
      <c r="I39" s="13"/>
      <c r="J39" s="13">
        <v>72</v>
      </c>
      <c r="K39" s="13">
        <v>29.520312471618499</v>
      </c>
      <c r="L39" s="13"/>
      <c r="M39" s="13">
        <v>72</v>
      </c>
      <c r="N39" s="13">
        <v>128.53365010684001</v>
      </c>
    </row>
    <row r="41" spans="1:14" x14ac:dyDescent="0.25">
      <c r="A41" t="s">
        <v>70</v>
      </c>
    </row>
    <row r="42" spans="1:14" x14ac:dyDescent="0.25">
      <c r="A42" t="s">
        <v>54</v>
      </c>
      <c r="B42" t="s">
        <v>55</v>
      </c>
    </row>
    <row r="43" spans="1:14" x14ac:dyDescent="0.25">
      <c r="A43" s="13">
        <v>10.215</v>
      </c>
      <c r="B43" s="13">
        <v>93.470737841044695</v>
      </c>
    </row>
    <row r="44" spans="1:14" x14ac:dyDescent="0.25">
      <c r="A44" s="13">
        <v>6.12</v>
      </c>
      <c r="B44" s="13">
        <v>87.205862137475904</v>
      </c>
    </row>
    <row r="45" spans="1:14" x14ac:dyDescent="0.25">
      <c r="A45" s="13">
        <v>3.15</v>
      </c>
      <c r="B45" s="13">
        <v>81.634772184968398</v>
      </c>
    </row>
    <row r="46" spans="1:14" x14ac:dyDescent="0.25">
      <c r="A46" s="13">
        <v>-2.25</v>
      </c>
      <c r="B46" s="13">
        <v>70.558090115091005</v>
      </c>
    </row>
    <row r="47" spans="1:14" x14ac:dyDescent="0.25">
      <c r="A47" s="13">
        <v>-14.625</v>
      </c>
      <c r="B47" s="13">
        <v>41.900125661299398</v>
      </c>
    </row>
    <row r="48" spans="1:14" x14ac:dyDescent="0.25">
      <c r="A48" s="13">
        <v>-18.405000000000001</v>
      </c>
      <c r="B48" s="13">
        <v>34.609719888174403</v>
      </c>
    </row>
    <row r="50" spans="1:2" s="3" customFormat="1" x14ac:dyDescent="0.25">
      <c r="A50" s="3" t="s">
        <v>71</v>
      </c>
    </row>
    <row r="51" spans="1:2" x14ac:dyDescent="0.25">
      <c r="A51" s="3" t="s">
        <v>54</v>
      </c>
      <c r="B51" s="3" t="s">
        <v>55</v>
      </c>
    </row>
    <row r="52" spans="1:2" x14ac:dyDescent="0.25">
      <c r="A52" s="13">
        <v>10.215</v>
      </c>
      <c r="B52" s="13">
        <v>122.106335482106</v>
      </c>
    </row>
    <row r="53" spans="1:2" x14ac:dyDescent="0.25">
      <c r="A53" s="13">
        <v>6.12</v>
      </c>
      <c r="B53" s="13">
        <v>117.541993715369</v>
      </c>
    </row>
    <row r="54" spans="1:2" x14ac:dyDescent="0.25">
      <c r="A54" s="13">
        <v>3.15</v>
      </c>
      <c r="B54" s="13">
        <v>112.673985619695</v>
      </c>
    </row>
    <row r="55" spans="1:2" x14ac:dyDescent="0.25">
      <c r="A55" s="13">
        <v>-2.25</v>
      </c>
      <c r="B55" s="13">
        <v>101.732562183441</v>
      </c>
    </row>
    <row r="56" spans="1:2" x14ac:dyDescent="0.25">
      <c r="A56" s="13">
        <v>-14.625</v>
      </c>
      <c r="B56" s="13">
        <v>68.1615428085763</v>
      </c>
    </row>
    <row r="57" spans="1:2" x14ac:dyDescent="0.25">
      <c r="A57" s="13">
        <v>-18.405000000000001</v>
      </c>
      <c r="B57" s="13">
        <v>58.326004929112599</v>
      </c>
    </row>
    <row r="59" spans="1:2" x14ac:dyDescent="0.25">
      <c r="A59" s="3" t="s">
        <v>72</v>
      </c>
      <c r="B59" s="3"/>
    </row>
    <row r="60" spans="1:2" x14ac:dyDescent="0.25">
      <c r="A60" s="3" t="s">
        <v>54</v>
      </c>
      <c r="B60" s="3" t="s">
        <v>55</v>
      </c>
    </row>
    <row r="61" spans="1:2" x14ac:dyDescent="0.25">
      <c r="A61" s="13">
        <v>10.215</v>
      </c>
      <c r="B61" s="13">
        <v>134.118785020394</v>
      </c>
    </row>
    <row r="62" spans="1:2" x14ac:dyDescent="0.25">
      <c r="A62" s="13">
        <v>6.12</v>
      </c>
      <c r="B62" s="13">
        <v>128.28624566811899</v>
      </c>
    </row>
    <row r="63" spans="1:2" x14ac:dyDescent="0.25">
      <c r="A63" s="13">
        <v>3.15</v>
      </c>
      <c r="B63" s="13">
        <v>121.85627087546</v>
      </c>
    </row>
    <row r="64" spans="1:2" x14ac:dyDescent="0.25">
      <c r="A64" s="13">
        <v>-2.25</v>
      </c>
      <c r="B64" s="13">
        <v>107.065973220999</v>
      </c>
    </row>
    <row r="65" spans="1:2" x14ac:dyDescent="0.25">
      <c r="A65" s="13">
        <v>-14.625</v>
      </c>
      <c r="B65" s="13">
        <v>64.499316319640599</v>
      </c>
    </row>
    <row r="66" spans="1:2" x14ac:dyDescent="0.25">
      <c r="A66" s="13">
        <v>-18.405000000000001</v>
      </c>
      <c r="B66" s="13">
        <v>52.905509641558602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:E9"/>
    </sheetView>
  </sheetViews>
  <sheetFormatPr defaultRowHeight="15" x14ac:dyDescent="0.25"/>
  <cols>
    <col min="1" max="2" width="81.140625" bestFit="1" customWidth="1"/>
    <col min="4" max="5" width="81.140625" bestFit="1" customWidth="1"/>
  </cols>
  <sheetData>
    <row r="1" spans="1:5" x14ac:dyDescent="0.25">
      <c r="A1" t="s">
        <v>49</v>
      </c>
      <c r="D1" t="s">
        <v>49</v>
      </c>
    </row>
    <row r="2" spans="1:5" x14ac:dyDescent="0.25">
      <c r="A2" t="s">
        <v>50</v>
      </c>
      <c r="B2" t="s">
        <v>51</v>
      </c>
      <c r="D2" t="s">
        <v>50</v>
      </c>
      <c r="E2" t="s">
        <v>51</v>
      </c>
    </row>
    <row r="3" spans="1:5" x14ac:dyDescent="0.25">
      <c r="A3" t="s">
        <v>52</v>
      </c>
      <c r="B3" t="s">
        <v>53</v>
      </c>
      <c r="D3" t="s">
        <v>52</v>
      </c>
      <c r="E3" t="s">
        <v>53</v>
      </c>
    </row>
    <row r="4" spans="1:5" x14ac:dyDescent="0.25">
      <c r="A4" s="14">
        <v>10.215</v>
      </c>
      <c r="B4" s="14">
        <v>112.506270228411</v>
      </c>
      <c r="D4" s="14">
        <v>10.215</v>
      </c>
      <c r="E4" s="14">
        <v>134.118785020394</v>
      </c>
    </row>
    <row r="5" spans="1:5" x14ac:dyDescent="0.25">
      <c r="A5" s="14">
        <v>6.12</v>
      </c>
      <c r="B5" s="14">
        <v>107.570941751391</v>
      </c>
      <c r="D5" s="14">
        <v>6.12</v>
      </c>
      <c r="E5" s="14">
        <v>128.28624566811899</v>
      </c>
    </row>
    <row r="6" spans="1:5" x14ac:dyDescent="0.25">
      <c r="A6" s="14">
        <v>3.15</v>
      </c>
      <c r="B6" s="14">
        <v>102.173609609997</v>
      </c>
      <c r="D6" s="14">
        <v>3.15</v>
      </c>
      <c r="E6" s="14">
        <v>121.85627087546</v>
      </c>
    </row>
    <row r="7" spans="1:5" x14ac:dyDescent="0.25">
      <c r="A7" s="14">
        <v>-2.25</v>
      </c>
      <c r="B7" s="14">
        <v>89.902678174351195</v>
      </c>
      <c r="D7" s="14">
        <v>-2.25</v>
      </c>
      <c r="E7" s="14">
        <v>107.065973220999</v>
      </c>
    </row>
    <row r="8" spans="1:5" x14ac:dyDescent="0.25">
      <c r="A8" s="14">
        <v>-14.625</v>
      </c>
      <c r="B8" s="14">
        <v>54.302481892409702</v>
      </c>
      <c r="D8" s="14">
        <v>-14.625</v>
      </c>
      <c r="E8" s="14">
        <v>64.499316319640599</v>
      </c>
    </row>
    <row r="9" spans="1:5" x14ac:dyDescent="0.25">
      <c r="A9" s="14">
        <v>-18.405000000000001</v>
      </c>
      <c r="B9" s="14">
        <v>44.683047282565397</v>
      </c>
      <c r="D9" s="14">
        <v>-18.405000000000001</v>
      </c>
      <c r="E9" s="14">
        <v>52.905509641558602</v>
      </c>
    </row>
    <row r="10" spans="1:5" x14ac:dyDescent="0.25">
      <c r="A10" s="14"/>
      <c r="B1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55</vt:i4>
      </vt:variant>
    </vt:vector>
  </HeadingPairs>
  <TitlesOfParts>
    <vt:vector size="63" baseType="lpstr">
      <vt:lpstr>Isometric</vt:lpstr>
      <vt:lpstr>Concentric</vt:lpstr>
      <vt:lpstr>Eccentric</vt:lpstr>
      <vt:lpstr>Tables</vt:lpstr>
      <vt:lpstr>Sheet1</vt:lpstr>
      <vt:lpstr>GlobalStrengthOptimization</vt:lpstr>
      <vt:lpstr>LocalStrengthOptimization</vt:lpstr>
      <vt:lpstr>Sheet4</vt:lpstr>
      <vt:lpstr>Concentric!ConStrengthModelOptRef</vt:lpstr>
      <vt:lpstr>Concentric!ConStrengthModelRef</vt:lpstr>
      <vt:lpstr>Concentric!ConStrengthOptMidStartS4</vt:lpstr>
      <vt:lpstr>Concentric!ConStrengthOptRefStart</vt:lpstr>
      <vt:lpstr>Concentric!ConStrengthOptS4</vt:lpstr>
      <vt:lpstr>Concentric!ConStrengthPertS4</vt:lpstr>
      <vt:lpstr>Concentric!DorsiConcentricStrengthDemo</vt:lpstr>
      <vt:lpstr>Concentric!DorsiConcentricStrengthDemo2</vt:lpstr>
      <vt:lpstr>Concentric!DorsiConcentricStrengthDemo3</vt:lpstr>
      <vt:lpstr>Concentric!DorsiConcentricStrengthDemo4</vt:lpstr>
      <vt:lpstr>Concentric!DorsiConcentricStrengthDemo5</vt:lpstr>
      <vt:lpstr>Concentric!DorsiConcentricStrengthDemo6</vt:lpstr>
      <vt:lpstr>Concentric!DorsiConcentricStrengthDemo7</vt:lpstr>
      <vt:lpstr>Concentric!DorsiConcentricStrengthDemo8</vt:lpstr>
      <vt:lpstr>Isometric!DorsiIsometriskStyrke</vt:lpstr>
      <vt:lpstr>Isometric!DorsiIsometriskStyrke_1</vt:lpstr>
      <vt:lpstr>Isometric!DorsiIsometriskStyrke_2</vt:lpstr>
      <vt:lpstr>Eccentric!EccentricDorsiStrengthDemo</vt:lpstr>
      <vt:lpstr>Eccentric!EccentricDorsiStrengthDemo2</vt:lpstr>
      <vt:lpstr>Eccentric!EccentricDorsiStrengthDemo3</vt:lpstr>
      <vt:lpstr>Eccentric!EccentricDorsiStrengthDemo4</vt:lpstr>
      <vt:lpstr>Eccentric!EccentricDorsiStrengthDemo5</vt:lpstr>
      <vt:lpstr>Eccentric!EccentricDorsiStrengthDemo6</vt:lpstr>
      <vt:lpstr>Eccentric!EccentricDorsiStrengthDemo7</vt:lpstr>
      <vt:lpstr>Eccentric!EccentricDorsiStrengthDemo8</vt:lpstr>
      <vt:lpstr>Eccentric!EccStrengthModelOptRef</vt:lpstr>
      <vt:lpstr>Eccentric!EccStrengthModelRef</vt:lpstr>
      <vt:lpstr>Eccentric!EccStrengthOptMidStartS4</vt:lpstr>
      <vt:lpstr>Eccentric!EccStrengthOptRefStart</vt:lpstr>
      <vt:lpstr>Eccentric!EccStrengthOptS4</vt:lpstr>
      <vt:lpstr>Eccentric!EccStrengthPertS4</vt:lpstr>
      <vt:lpstr>GlobalStrengthOptimization!HipExtensorStrength</vt:lpstr>
      <vt:lpstr>LocalStrengthOptimization!HipExtensorStrength</vt:lpstr>
      <vt:lpstr>LocalStrengthOptimization!HipExtensorStrength_1</vt:lpstr>
      <vt:lpstr>GlobalStrengthOptimization!HipFlexorStrength</vt:lpstr>
      <vt:lpstr>LocalStrengthOptimization!HipFlexorStrength</vt:lpstr>
      <vt:lpstr>LocalStrengthOptimization!HipFlexorStrength_1</vt:lpstr>
      <vt:lpstr>Isometric!IsomStrengthModelOptRef</vt:lpstr>
      <vt:lpstr>Isometric!IsomStrengthModelRef</vt:lpstr>
      <vt:lpstr>Isometric!IsomStrengthOptMidStartS4</vt:lpstr>
      <vt:lpstr>Isometric!IsomStrengthOptRefStart</vt:lpstr>
      <vt:lpstr>Isometric!IsomStrengthOptS4</vt:lpstr>
      <vt:lpstr>Isometric!IsomStrengthPertS4</vt:lpstr>
      <vt:lpstr>GlobalStrengthOptimization!KneeExtensorStrength</vt:lpstr>
      <vt:lpstr>LocalStrengthOptimization!KneeExtensorStrength</vt:lpstr>
      <vt:lpstr>LocalStrengthOptimization!KneeExtensorStrength_1</vt:lpstr>
      <vt:lpstr>GlobalStrengthOptimization!KneeFlexorStrength</vt:lpstr>
      <vt:lpstr>LocalStrengthOptimization!KneeFlexorStrength</vt:lpstr>
      <vt:lpstr>LocalStrengthOptimization!KneeFlexorStrength_1</vt:lpstr>
      <vt:lpstr>Sheet4!PlantarFlexionStrengthRminRmax_Local</vt:lpstr>
      <vt:lpstr>Sheet4!PlantarFlexionStrengthRminRmax_Local_1</vt:lpstr>
      <vt:lpstr>GlobalStrengthOptimization!PlantarFlexorStrength</vt:lpstr>
      <vt:lpstr>LocalStrengthOptimization!PlantarFlexorStrength</vt:lpstr>
      <vt:lpstr>LocalStrengthOptimization!PlantarFlexorStrength_1</vt:lpstr>
      <vt:lpstr>Isometric!SNOPTExtremestartRes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Heinen</dc:creator>
  <cp:lastModifiedBy>fh</cp:lastModifiedBy>
  <cp:lastPrinted>2015-02-19T11:20:48Z</cp:lastPrinted>
  <dcterms:created xsi:type="dcterms:W3CDTF">2014-11-14T07:05:51Z</dcterms:created>
  <dcterms:modified xsi:type="dcterms:W3CDTF">2015-02-19T20:48:04Z</dcterms:modified>
</cp:coreProperties>
</file>