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h\Documents\SubjectOptimisation\Fh\OptimizationStudies\OptimizationStudies\Evaluation\"/>
    </mc:Choice>
  </mc:AlternateContent>
  <bookViews>
    <workbookView xWindow="0" yWindow="0" windowWidth="3345" windowHeight="943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0.000000000000000e_000AnkleDorsiRRatios" localSheetId="1">Sheet2!#REF!</definedName>
    <definedName name="_1.000000000000000e_001AnkleDorsiRRatios" localSheetId="1">Sheet2!$A$6:$J$6</definedName>
    <definedName name="_1.500000000000000e_001AnkleDorsiRRatios" localSheetId="1">Sheet2!#REF!</definedName>
    <definedName name="_1.500000000000000e_001AnkleDorsiRRatios_1" localSheetId="1">Sheet2!#REF!</definedName>
    <definedName name="_2.000000000000000e_001AnkleDorsiRRatios" localSheetId="1">Sheet2!#REF!</definedName>
    <definedName name="_2.000000000000000e_001AnkleDorsiRRatios_1" localSheetId="1">Sheet2!#REF!</definedName>
    <definedName name="_2.500000000000000e_001AnkleDorsiRRatios" localSheetId="1">Sheet2!#REF!</definedName>
    <definedName name="_2.500000000000000e_001AnkleDorsiRRatios_1" localSheetId="1">Sheet2!#REF!</definedName>
    <definedName name="_3.000000000000000e_001AnkleDorsiRRatios" localSheetId="1">Sheet2!#REF!</definedName>
    <definedName name="_3.000000000000000e_001AnkleDorsiRRatios_1" localSheetId="1">Sheet2!#REF!</definedName>
    <definedName name="_3.000000000000000e_001AnklePlantarRRatios" localSheetId="1">Sheet2!#REF!</definedName>
    <definedName name="_5.000000000000000e_000AnkleDorsiRRatios" localSheetId="1">Sheet2!#REF!</definedName>
    <definedName name="_5.000000000000000e_000AnkleDorsiRRatios_1" localSheetId="1">Sheet2!#REF!</definedName>
    <definedName name="_5.000000000000000e_000AnkleDorsiRRatios_2" localSheetId="1">Sheet2!#REF!</definedName>
    <definedName name="Demo1_1" localSheetId="3">Sheet4!$A$1:$B$14</definedName>
    <definedName name="Demo2_1" localSheetId="3">Sheet4!$D$1:$E$14</definedName>
    <definedName name="Demo3" localSheetId="3">Sheet4!$G$1:$H$14</definedName>
    <definedName name="Demo4" localSheetId="3">Sheet4!$J$1:$K$14</definedName>
    <definedName name="Demo5" localSheetId="3">Sheet4!$M$1:$N$14</definedName>
    <definedName name="Demo6" localSheetId="3">Sheet4!$P$1:$Q$14</definedName>
    <definedName name="Demo7" localSheetId="3">Sheet4!$T$1:$U$16</definedName>
    <definedName name="edlLm20NoPenAngle" localSheetId="4">Sheet5!$H$1:$H$14</definedName>
    <definedName name="edlStrength20" localSheetId="4">Sheet5!$A$1:$B$14</definedName>
    <definedName name="edlStrength20NoPenAngle" localSheetId="4">Sheet5!$F$1:$F$14</definedName>
    <definedName name="edlStrength20TwoStepP20" localSheetId="4">Sheet5!$D$1:$D$14</definedName>
    <definedName name="et_skridt" localSheetId="6">Sheet7!$B$2:$C$14</definedName>
    <definedName name="et_skridt_epsilobar" localSheetId="6">Sheet7!$I$2:$J$14</definedName>
    <definedName name="Håber" localSheetId="4">Sheet5!$M$1:$M$14</definedName>
    <definedName name="PlanarFlexorsResults" localSheetId="5">Sheet6!$A$1:$B$7</definedName>
    <definedName name="PlanarFlexorsResults_1" localSheetId="5">Sheet6!#REF!</definedName>
    <definedName name="PlanarFlexorsResults_2" localSheetId="5">Sheet6!#REF!</definedName>
    <definedName name="ResCompareRminRmaxAvgTibAnt1" localSheetId="0">Sheet1!$G$2:$I$16</definedName>
    <definedName name="ResCompareRminRmaxTibAnt" localSheetId="0">Sheet1!$A$2:$D$13</definedName>
    <definedName name="Strength20NoPenTwoStep" localSheetId="4">Sheet5!$G$1:$G$14</definedName>
    <definedName name="SuleusLatOne" localSheetId="6">Sheet7!$B$17:$C$31</definedName>
    <definedName name="SuleusLatTwo" localSheetId="6">Sheet7!$E$17:$F$31</definedName>
    <definedName name="TibAntStrengthMedKorFaktor" localSheetId="2">Sheet3!$G$2:$J$13</definedName>
    <definedName name="TibAntStrengthUdenKorFaktor" localSheetId="2">Sheet3!$A$2:$D$13</definedName>
    <definedName name="To_skridt" localSheetId="6">Sheet7!$E$2:$F$14</definedName>
    <definedName name="to_skridt_epsilonbar" localSheetId="6">Sheet7!$L$2:$M$14</definedName>
    <definedName name="to_skridt_epsilonbar_non_eb_data" localSheetId="6">Sheet7!$P$2:$Q$14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2" i="5"/>
  <c r="J4" i="5"/>
  <c r="J5" i="5"/>
  <c r="J6" i="5"/>
  <c r="J7" i="5"/>
  <c r="J8" i="5"/>
  <c r="J9" i="5"/>
  <c r="J10" i="5"/>
  <c r="J11" i="5"/>
  <c r="J12" i="5"/>
  <c r="J13" i="5"/>
  <c r="J14" i="5"/>
  <c r="J3" i="5"/>
  <c r="J2" i="5"/>
  <c r="P3" i="2" l="1"/>
  <c r="P4" i="2"/>
  <c r="P5" i="2"/>
  <c r="P6" i="2"/>
  <c r="P7" i="2"/>
  <c r="P8" i="2"/>
  <c r="P9" i="2"/>
  <c r="P10" i="2"/>
  <c r="P11" i="2"/>
  <c r="P12" i="2"/>
  <c r="P13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S2" i="2"/>
  <c r="S3" i="2"/>
  <c r="S4" i="2"/>
  <c r="S5" i="2"/>
  <c r="S6" i="2"/>
  <c r="S7" i="2"/>
  <c r="S8" i="2"/>
  <c r="S9" i="2"/>
  <c r="S10" i="2"/>
  <c r="S11" i="2"/>
  <c r="S12" i="2"/>
  <c r="S13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L3" i="2"/>
  <c r="L4" i="2"/>
  <c r="L5" i="2"/>
  <c r="L6" i="2"/>
  <c r="L7" i="2"/>
  <c r="L8" i="2"/>
  <c r="L9" i="2"/>
  <c r="L10" i="2"/>
  <c r="L11" i="2"/>
  <c r="L12" i="2"/>
  <c r="L13" i="2"/>
  <c r="L2" i="2"/>
</calcChain>
</file>

<file path=xl/connections.xml><?xml version="1.0" encoding="utf-8"?>
<connections xmlns="http://schemas.openxmlformats.org/spreadsheetml/2006/main">
  <connection id="1" name="-1.000000000000000e+001AnkleDorsiRRatios" type="6" refreshedVersion="5" background="1" saveData="1">
    <textPr codePage="850" sourceFile="E:\Users\fh\Documents\SubjectOptimisation\Fh\OptimizationStudies\OptimizationStudies\Model\-1.000000000000000e+001AnkleDorsiRRatios.txt" thousands="'" comma="1">
      <textFields>
        <textField/>
      </textFields>
    </textPr>
  </connection>
  <connection id="2" name="Demo1" type="6" refreshedVersion="5" background="1" saveData="1">
    <textPr codePage="850" sourceFile="C:\Users\TEMP.HST\Desktop\Demo1.txt" thousands="'" semicolon="1">
      <textFields count="2">
        <textField/>
        <textField/>
      </textFields>
    </textPr>
  </connection>
  <connection id="3" name="Demo21" type="6" refreshedVersion="5" background="1" saveData="1">
    <textPr codePage="850" sourceFile="C:\Users\TEMP.HST\Desktop\Demo2.txt" thousands="'" semicolon="1">
      <textFields count="2">
        <textField/>
        <textField/>
      </textFields>
    </textPr>
  </connection>
  <connection id="4" name="Demo3" type="6" refreshedVersion="5" background="1" saveData="1">
    <textPr codePage="850" sourceFile="C:\Users\TEMP.HST\Desktop\Demo3.txt" thousands="'" semicolon="1">
      <textFields count="2">
        <textField/>
        <textField/>
      </textFields>
    </textPr>
  </connection>
  <connection id="5" name="Demo4" type="6" refreshedVersion="5" background="1" saveData="1">
    <textPr codePage="850" sourceFile="C:\Users\TEMP.HST\Desktop\Demo4.txt" thousands="'" semicolon="1">
      <textFields count="2">
        <textField/>
        <textField/>
      </textFields>
    </textPr>
  </connection>
  <connection id="6" name="Demo5" type="6" refreshedVersion="5" background="1" saveData="1">
    <textPr codePage="850" sourceFile="C:\Users\TEMP.HST\Desktop\Demo5.txt" thousands="'" semicolon="1">
      <textFields count="2">
        <textField/>
        <textField/>
      </textFields>
    </textPr>
  </connection>
  <connection id="7" name="Demo6" type="6" refreshedVersion="5" background="1" saveData="1">
    <textPr codePage="850" sourceFile="C:\Users\TEMP.HST\Desktop\Demo6.txt" thousands="'" semicolon="1">
      <textFields count="2">
        <textField/>
        <textField/>
      </textFields>
    </textPr>
  </connection>
  <connection id="8" name="Demo7" type="6" refreshedVersion="5" background="1" saveData="1">
    <textPr codePage="850" sourceFile="C:\Users\TEMP.HST\Desktop\Demo7.txt" thousands="'" semicolon="1">
      <textFields count="2">
        <textField/>
        <textField/>
      </textFields>
    </textPr>
  </connection>
  <connection id="9" name="edlLm20NoPenAngle" type="6" refreshedVersion="5" background="1" saveData="1">
    <textPr codePage="850" sourceFile="C:\Users\TEMP.HST\Desktop\EvaluationOfCalMethod\edlLm20NoPenAngle.txt" thousands="'" semicolon="1">
      <textFields count="2">
        <textField/>
        <textField/>
      </textFields>
    </textPr>
  </connection>
  <connection id="10" name="edlStrength20" type="6" refreshedVersion="5" background="1" saveData="1">
    <textPr codePage="850" sourceFile="C:\Users\TEMP.HST\Desktop\EvaluationOfCalMethod\edlStrength20.txt" thousands="'" semicolon="1">
      <textFields count="2">
        <textField/>
        <textField/>
      </textFields>
    </textPr>
  </connection>
  <connection id="11" name="edlStrength20NoPenAngle" type="6" refreshedVersion="5" background="1" saveData="1">
    <textPr codePage="850" sourceFile="C:\Users\TEMP.HST\Desktop\EvaluationOfCalMethod\edlStrength20NoPenAngle.txt" thousands="'" semicolon="1">
      <textFields count="2">
        <textField/>
        <textField/>
      </textFields>
    </textPr>
  </connection>
  <connection id="12" name="edlStrength20TwoStepP20" type="6" refreshedVersion="5" background="1" saveData="1">
    <textPr codePage="850" sourceFile="C:\Users\TEMP.HST\Desktop\EvaluationOfCalMethod\edlStrength20TwoStepP20.txt" thousands="'" semicolon="1">
      <textFields count="2">
        <textField/>
        <textField/>
      </textFields>
    </textPr>
  </connection>
  <connection id="13" name="et skridt" type="6" refreshedVersion="5" background="1" saveData="1">
    <textPr codePage="850" sourceFile="C:\Users\TEMP.HST\Desktop\et skridt.txt" thousands="'" semicolon="1">
      <textFields count="2">
        <textField/>
        <textField/>
      </textFields>
    </textPr>
  </connection>
  <connection id="14" name="et skridt epsilobar" type="6" refreshedVersion="5" background="1" saveData="1">
    <textPr codePage="850" sourceFile="C:\Users\TEMP.HST\Desktop\et skridt epsilobar.txt" thousands="'" semicolon="1">
      <textFields count="2">
        <textField/>
        <textField/>
      </textFields>
    </textPr>
  </connection>
  <connection id="15" name="Håber" type="6" refreshedVersion="5" background="1" saveData="1">
    <textPr codePage="850" sourceFile="C:\Users\TEMP.HST\Desktop\EvaluationOfCalMethod\Håber.txt" thousands="'" semicolon="1">
      <textFields count="2">
        <textField/>
        <textField/>
      </textFields>
    </textPr>
  </connection>
  <connection id="16" name="PlanarFlexorsResults" type="6" refreshedVersion="5" background="1" saveData="1">
    <textPr codePage="850" sourceFile="E:\Users\fh\Documents\SubjectOptimisation\Fh\OptimizationStudies\OptimizationStudies\Evaluation\PlanarFlexorsResults.txt" thousands="'" semicolon="1">
      <textFields count="2">
        <textField/>
        <textField/>
      </textFields>
    </textPr>
  </connection>
  <connection id="17" name="ResCompareRminRmaxAvgTibAnt1" type="6" refreshedVersion="5" background="1" saveData="1">
    <textPr codePage="850" sourceFile="E:\Users\fh\Documents\SubjectOptimisation\Fh\OptimizationStudies\OptimizationStudies\Evaluation\ResCompareRminRmaxAvgTibAnt1.txt" thousands="'" semicolon="1">
      <textFields count="4">
        <textField/>
        <textField/>
        <textField/>
        <textField/>
      </textFields>
    </textPr>
  </connection>
  <connection id="18" name="ResCompareRminRmaxTibAnt" type="6" refreshedVersion="5" background="1" saveData="1">
    <textPr codePage="850" sourceFile="E:\Users\fh\Documents\SubjectOptimisation\Fh\OptimizationStudies\OptimizationStudies\Evaluation\ResCompareRminRmaxTibAnt.txt" thousands="'" semicolon="1">
      <textFields count="4">
        <textField/>
        <textField/>
        <textField/>
        <textField/>
      </textFields>
    </textPr>
  </connection>
  <connection id="19" name="Strength20NoPenTwoStep" type="6" refreshedVersion="5" background="1" saveData="1">
    <textPr codePage="850" sourceFile="C:\Users\TEMP.HST\Desktop\EvaluationOfCalMethod\Strength20NoPenTwoStep.txt" thousands="'" semicolon="1">
      <textFields count="2">
        <textField/>
        <textField/>
      </textFields>
    </textPr>
  </connection>
  <connection id="20" name="SuleusLatOne" type="6" refreshedVersion="5" background="1" saveData="1">
    <textPr codePage="850" sourceFile="C:\Users\TEMP.HST\Desktop\SuleusLatOne.txt" thousands="'" semicolon="1">
      <textFields count="2">
        <textField/>
        <textField/>
      </textFields>
    </textPr>
  </connection>
  <connection id="21" name="SuleusLatTwo" type="6" refreshedVersion="5" background="1" saveData="1">
    <textPr codePage="850" sourceFile="C:\Users\TEMP.HST\Desktop\SuleusLatTwo.txt" thousands="'" semicolon="1">
      <textFields count="2">
        <textField/>
        <textField/>
      </textFields>
    </textPr>
  </connection>
  <connection id="22" name="TibAntStrengthMedKorFaktor" type="6" refreshedVersion="5" background="1" saveData="1">
    <textPr codePage="850" sourceFile="E:\Users\fh\Documents\SubjectOptimisation\Fh\OptimizationStudies\OptimizationStudies\Evaluation\TibAntStrengthMedKorFaktor.txt" thousands="'" semicolon="1">
      <textFields count="4">
        <textField/>
        <textField/>
        <textField/>
        <textField/>
      </textFields>
    </textPr>
  </connection>
  <connection id="23" name="TibAntStrengthUdenKorFaktor" type="6" refreshedVersion="5" background="1" saveData="1">
    <textPr codePage="850" sourceFile="E:\Users\fh\Documents\SubjectOptimisation\Fh\OptimizationStudies\OptimizationStudies\Evaluation\TibAntStrengthUdenKorFaktor.txt" thousands="'" semicolon="1">
      <textFields count="4">
        <textField/>
        <textField/>
        <textField/>
        <textField/>
      </textFields>
    </textPr>
  </connection>
  <connection id="24" name="To skridt" type="6" refreshedVersion="5" background="1" saveData="1">
    <textPr codePage="850" sourceFile="C:\Users\TEMP.HST\Desktop\To skridt.txt" thousands="'" semicolon="1">
      <textFields count="2">
        <textField/>
        <textField/>
      </textFields>
    </textPr>
  </connection>
  <connection id="25" name="to skridt epsilonbar" type="6" refreshedVersion="5" background="1" saveData="1">
    <textPr codePage="850" sourceFile="C:\Users\TEMP.HST\Desktop\to skridt epsilonbar.txt" thousands="'" semicolon="1">
      <textFields count="2">
        <textField/>
        <textField/>
      </textFields>
    </textPr>
  </connection>
  <connection id="26" name="to skridt epsilonbar non eb data" type="6" refreshedVersion="5" background="1" saveData="1">
    <textPr codePage="850" sourceFile="C:\Users\TEMP.HST\Desktop\to skridt epsilonbar non eb data.txt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<sst xmlns="http://schemas.openxmlformats.org/spreadsheetml/2006/main" count="74" uniqueCount="50">
  <si>
    <t>NonAvg1</t>
  </si>
  <si>
    <t>NonAvg2</t>
  </si>
  <si>
    <t>NonAvg3</t>
  </si>
  <si>
    <t>Avg1</t>
  </si>
  <si>
    <t>Avg2</t>
  </si>
  <si>
    <t>Avg3</t>
  </si>
  <si>
    <t>TibAnt1</t>
  </si>
  <si>
    <t>TibAnt2</t>
  </si>
  <si>
    <t>TibAnt3</t>
  </si>
  <si>
    <t>AverageTiabAnt</t>
  </si>
  <si>
    <t>DiffAnt1</t>
  </si>
  <si>
    <t>DiffAnt2</t>
  </si>
  <si>
    <t>DiffAnt3</t>
  </si>
  <si>
    <t>NewAnt1</t>
  </si>
  <si>
    <t>NewAnt2</t>
  </si>
  <si>
    <t>NewAnt3</t>
  </si>
  <si>
    <t>UdenKor</t>
  </si>
  <si>
    <t>MedKor</t>
  </si>
  <si>
    <t>TibAnt1Kor</t>
  </si>
  <si>
    <t>TibAnt2Kor</t>
  </si>
  <si>
    <t>TibAnt3Kor</t>
  </si>
  <si>
    <t>Angle</t>
  </si>
  <si>
    <t>Strength2</t>
  </si>
  <si>
    <t>angle</t>
  </si>
  <si>
    <t>Strengh1</t>
  </si>
  <si>
    <t>Strength3</t>
  </si>
  <si>
    <t>Strength5</t>
  </si>
  <si>
    <t>Strength6</t>
  </si>
  <si>
    <t>Strength7PenCor&amp;FormelCor</t>
  </si>
  <si>
    <t>Strength4RefOldCal</t>
  </si>
  <si>
    <t>Serie0</t>
  </si>
  <si>
    <t>AXIS0</t>
  </si>
  <si>
    <t>OUTPUT</t>
  </si>
  <si>
    <t>Strength20</t>
  </si>
  <si>
    <t>Strength20TwoStep</t>
  </si>
  <si>
    <t>Strength20NoPen</t>
  </si>
  <si>
    <t>LmEdl20NoPen</t>
  </si>
  <si>
    <t>P</t>
  </si>
  <si>
    <t>LfBar</t>
  </si>
  <si>
    <t>Strength20NoPenTwoStep</t>
  </si>
  <si>
    <t>HåbStrength</t>
  </si>
  <si>
    <t>JointStrengthRaw</t>
  </si>
  <si>
    <t>JointStrengthOpt</t>
  </si>
  <si>
    <t>Strength1</t>
  </si>
  <si>
    <t>StrengthEp1</t>
  </si>
  <si>
    <t>StrengthEp2</t>
  </si>
  <si>
    <t>StrengthEp2NoEp</t>
  </si>
  <si>
    <t>Epsilonbar = 0.053</t>
  </si>
  <si>
    <t>Epsilonbar = 0</t>
  </si>
  <si>
    <t>SoleusMedialis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</si>
</sst>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Non</a:t>
            </a:r>
            <a:r>
              <a:rPr lang="da-DK" baseline="0"/>
              <a:t> average Rmin/Rmax TibAnt vs. average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Sheet1!$G$2:$G$13</c:f>
              <c:numCache>
                <c:formatCode>0.0000</c:formatCode>
                <c:ptCount val="12"/>
                <c:pt idx="0">
                  <c:v>130.79870612408101</c:v>
                </c:pt>
                <c:pt idx="1">
                  <c:v>161.371386142544</c:v>
                </c:pt>
                <c:pt idx="2">
                  <c:v>191.78661808498899</c:v>
                </c:pt>
                <c:pt idx="3">
                  <c:v>218.801993520938</c:v>
                </c:pt>
                <c:pt idx="4">
                  <c:v>249.58409428330299</c:v>
                </c:pt>
                <c:pt idx="5">
                  <c:v>249.03976108296101</c:v>
                </c:pt>
                <c:pt idx="6">
                  <c:v>237.67986713096701</c:v>
                </c:pt>
                <c:pt idx="7">
                  <c:v>217.434243411202</c:v>
                </c:pt>
                <c:pt idx="8">
                  <c:v>191.351264495587</c:v>
                </c:pt>
                <c:pt idx="9">
                  <c:v>162.810977068928</c:v>
                </c:pt>
                <c:pt idx="10">
                  <c:v>134.78360233267699</c:v>
                </c:pt>
                <c:pt idx="11">
                  <c:v>109.36787388460201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Sheet1!$H$2:$H$13</c:f>
              <c:numCache>
                <c:formatCode>0.0000</c:formatCode>
                <c:ptCount val="12"/>
                <c:pt idx="0">
                  <c:v>128.75549533219501</c:v>
                </c:pt>
                <c:pt idx="1">
                  <c:v>159.95473896484</c:v>
                </c:pt>
                <c:pt idx="2">
                  <c:v>190.98984260542201</c:v>
                </c:pt>
                <c:pt idx="3">
                  <c:v>218.47519112819</c:v>
                </c:pt>
                <c:pt idx="4">
                  <c:v>249.529378244691</c:v>
                </c:pt>
                <c:pt idx="5">
                  <c:v>248.950691820055</c:v>
                </c:pt>
                <c:pt idx="6">
                  <c:v>237.65731025308699</c:v>
                </c:pt>
                <c:pt idx="7">
                  <c:v>217.699603175416</c:v>
                </c:pt>
                <c:pt idx="8">
                  <c:v>192.13485030844501</c:v>
                </c:pt>
                <c:pt idx="9">
                  <c:v>164.24323553720001</c:v>
                </c:pt>
                <c:pt idx="10">
                  <c:v>136.844144368326</c:v>
                </c:pt>
                <c:pt idx="11">
                  <c:v>111.905436255097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Sheet1!$I$2:$I$13</c:f>
              <c:numCache>
                <c:formatCode>0.0000</c:formatCode>
                <c:ptCount val="12"/>
                <c:pt idx="0">
                  <c:v>124.60462228623101</c:v>
                </c:pt>
                <c:pt idx="1">
                  <c:v>157.09405504528399</c:v>
                </c:pt>
                <c:pt idx="2">
                  <c:v>189.40121261536399</c:v>
                </c:pt>
                <c:pt idx="3">
                  <c:v>217.83625206291001</c:v>
                </c:pt>
                <c:pt idx="4">
                  <c:v>249.41644448250699</c:v>
                </c:pt>
                <c:pt idx="5">
                  <c:v>248.76743336077701</c:v>
                </c:pt>
                <c:pt idx="6">
                  <c:v>237.596986798904</c:v>
                </c:pt>
                <c:pt idx="7">
                  <c:v>218.16604609835801</c:v>
                </c:pt>
                <c:pt idx="8">
                  <c:v>193.53350416101199</c:v>
                </c:pt>
                <c:pt idx="9">
                  <c:v>166.79816177787501</c:v>
                </c:pt>
                <c:pt idx="10">
                  <c:v>140.52345576914701</c:v>
                </c:pt>
                <c:pt idx="11">
                  <c:v>116.461392663566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NonAvg1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Sheet1!$B$2:$B$13</c:f>
              <c:numCache>
                <c:formatCode>0.0000</c:formatCode>
                <c:ptCount val="12"/>
                <c:pt idx="0">
                  <c:v>144.77491136222699</c:v>
                </c:pt>
                <c:pt idx="1">
                  <c:v>175.60205087802399</c:v>
                </c:pt>
                <c:pt idx="2">
                  <c:v>204.93195110564099</c:v>
                </c:pt>
                <c:pt idx="3">
                  <c:v>229.29112119322301</c:v>
                </c:pt>
                <c:pt idx="4">
                  <c:v>250.727458398507</c:v>
                </c:pt>
                <c:pt idx="5">
                  <c:v>244.70532631769299</c:v>
                </c:pt>
                <c:pt idx="6">
                  <c:v>228.40354836941199</c:v>
                </c:pt>
                <c:pt idx="7">
                  <c:v>204.437707899841</c:v>
                </c:pt>
                <c:pt idx="8">
                  <c:v>176.224172882207</c:v>
                </c:pt>
                <c:pt idx="9">
                  <c:v>147.13291297913801</c:v>
                </c:pt>
                <c:pt idx="10">
                  <c:v>119.825634820866</c:v>
                </c:pt>
                <c:pt idx="11">
                  <c:v>95.947307601568696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NonAvg2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Sheet1!$C$2:$C$13</c:f>
              <c:numCache>
                <c:formatCode>0.0000</c:formatCode>
                <c:ptCount val="12"/>
                <c:pt idx="0">
                  <c:v>132.048589457677</c:v>
                </c:pt>
                <c:pt idx="1">
                  <c:v>163.36097436117601</c:v>
                </c:pt>
                <c:pt idx="2">
                  <c:v>194.19499446118999</c:v>
                </c:pt>
                <c:pt idx="3">
                  <c:v>221.104752167779</c:v>
                </c:pt>
                <c:pt idx="4">
                  <c:v>250.028463600994</c:v>
                </c:pt>
                <c:pt idx="5">
                  <c:v>248.17241032747799</c:v>
                </c:pt>
                <c:pt idx="6">
                  <c:v>235.711067800461</c:v>
                </c:pt>
                <c:pt idx="7">
                  <c:v>214.85219612372401</c:v>
                </c:pt>
                <c:pt idx="8">
                  <c:v>188.73997749276401</c:v>
                </c:pt>
                <c:pt idx="9">
                  <c:v>160.657451860452</c:v>
                </c:pt>
                <c:pt idx="10">
                  <c:v>133.360938683185</c:v>
                </c:pt>
                <c:pt idx="11">
                  <c:v>108.722322280423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Sheet1!$D$1</c:f>
              <c:strCache>
                <c:ptCount val="1"/>
                <c:pt idx="0">
                  <c:v>NonAvg3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Sheet1!$D$2:$D$13</c:f>
              <c:numCache>
                <c:formatCode>0.0000</c:formatCode>
                <c:ptCount val="12"/>
                <c:pt idx="0">
                  <c:v>107.104172094535</c:v>
                </c:pt>
                <c:pt idx="1">
                  <c:v>138.426467238588</c:v>
                </c:pt>
                <c:pt idx="2">
                  <c:v>171.23290319485201</c:v>
                </c:pt>
                <c:pt idx="3">
                  <c:v>202.22330914518599</c:v>
                </c:pt>
                <c:pt idx="4">
                  <c:v>244.47363071470301</c:v>
                </c:pt>
                <c:pt idx="5">
                  <c:v>250.51745469224599</c:v>
                </c:pt>
                <c:pt idx="6">
                  <c:v>245.615780634728</c:v>
                </c:pt>
                <c:pt idx="7">
                  <c:v>231.218391766369</c:v>
                </c:pt>
                <c:pt idx="8">
                  <c:v>209.916169064813</c:v>
                </c:pt>
                <c:pt idx="9">
                  <c:v>184.74900197461699</c:v>
                </c:pt>
                <c:pt idx="10">
                  <c:v>158.538812550741</c:v>
                </c:pt>
                <c:pt idx="11">
                  <c:v>133.46069688391199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72720"/>
        <c:axId val="257775464"/>
      </c:lineChart>
      <c:catAx>
        <c:axId val="25777272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75464"/>
        <c:crosses val="autoZero"/>
        <c:auto val="1"/>
        <c:lblAlgn val="ctr"/>
        <c:lblOffset val="100"/>
        <c:noMultiLvlLbl val="0"/>
      </c:catAx>
      <c:valAx>
        <c:axId val="2577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TibAnt1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0.0000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f>Sheet2!$B$2:$B$13</c:f>
              <c:numCache>
                <c:formatCode>0.00000000</c:formatCode>
                <c:ptCount val="12"/>
                <c:pt idx="0">
                  <c:v>1.35919904671622</c:v>
                </c:pt>
                <c:pt idx="1">
                  <c:v>1.31438107876042</c:v>
                </c:pt>
                <c:pt idx="2">
                  <c:v>1.2676054967456101</c:v>
                </c:pt>
                <c:pt idx="3">
                  <c:v>1.21898594004539</c:v>
                </c:pt>
                <c:pt idx="4">
                  <c:v>1.16864554370261</c:v>
                </c:pt>
                <c:pt idx="5">
                  <c:v>1.1167185433564</c:v>
                </c:pt>
                <c:pt idx="6">
                  <c:v>1.0633526853215101</c:v>
                </c:pt>
                <c:pt idx="7">
                  <c:v>1.0087127409952099</c:v>
                </c:pt>
                <c:pt idx="8">
                  <c:v>0.89638889592250404</c:v>
                </c:pt>
                <c:pt idx="9">
                  <c:v>0.83918190344473398</c:v>
                </c:pt>
                <c:pt idx="10">
                  <c:v>0.78168636486644705</c:v>
                </c:pt>
                <c:pt idx="11">
                  <c:v>0.72431734169310003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TibAnt2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0.0000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f>Sheet2!$C$2:$C$13</c:f>
              <c:numCache>
                <c:formatCode>0.00000000</c:formatCode>
                <c:ptCount val="12"/>
                <c:pt idx="0">
                  <c:v>1.3389716724190699</c:v>
                </c:pt>
                <c:pt idx="1">
                  <c:v>1.29415370446327</c:v>
                </c:pt>
                <c:pt idx="2">
                  <c:v>1.2473781224484599</c:v>
                </c:pt>
                <c:pt idx="3">
                  <c:v>1.19875856574825</c:v>
                </c:pt>
                <c:pt idx="4">
                  <c:v>1.14841816940546</c:v>
                </c:pt>
                <c:pt idx="5">
                  <c:v>1.09649116905926</c:v>
                </c:pt>
                <c:pt idx="6">
                  <c:v>1.0431253110243699</c:v>
                </c:pt>
                <c:pt idx="7">
                  <c:v>0.98848536669807596</c:v>
                </c:pt>
                <c:pt idx="8">
                  <c:v>0.87616152162535998</c:v>
                </c:pt>
                <c:pt idx="9">
                  <c:v>0.81895452914759104</c:v>
                </c:pt>
                <c:pt idx="10">
                  <c:v>0.761458990569304</c:v>
                </c:pt>
                <c:pt idx="11">
                  <c:v>0.70408996739595797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TibAnt3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0.0000</c:formatCode>
                <c:ptCount val="12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f>Sheet2!$D$2:$D$13</c:f>
              <c:numCache>
                <c:formatCode>0.00000000</c:formatCode>
                <c:ptCount val="12"/>
                <c:pt idx="0">
                  <c:v>1.3002447333009199</c:v>
                </c:pt>
                <c:pt idx="1">
                  <c:v>1.2554267653451201</c:v>
                </c:pt>
                <c:pt idx="2">
                  <c:v>1.20865118333031</c:v>
                </c:pt>
                <c:pt idx="3">
                  <c:v>1.1600316266300901</c:v>
                </c:pt>
                <c:pt idx="4">
                  <c:v>1.1096912302873101</c:v>
                </c:pt>
                <c:pt idx="5">
                  <c:v>1.0577642299411001</c:v>
                </c:pt>
                <c:pt idx="6">
                  <c:v>1.00439837190621</c:v>
                </c:pt>
                <c:pt idx="7">
                  <c:v>0.94975842757992202</c:v>
                </c:pt>
                <c:pt idx="8">
                  <c:v>0.83743458250720604</c:v>
                </c:pt>
                <c:pt idx="9">
                  <c:v>0.78022759002943698</c:v>
                </c:pt>
                <c:pt idx="10">
                  <c:v>0.72273205145115005</c:v>
                </c:pt>
                <c:pt idx="11">
                  <c:v>0.66536302827780403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AverageTiabAnt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Sheet2!$L$2:$L$13</c:f>
              <c:numCache>
                <c:formatCode>0.0000</c:formatCode>
                <c:ptCount val="12"/>
                <c:pt idx="0">
                  <c:v>1.33280515081207</c:v>
                </c:pt>
                <c:pt idx="1">
                  <c:v>1.2879871828562701</c:v>
                </c:pt>
                <c:pt idx="2">
                  <c:v>1.24121160084146</c:v>
                </c:pt>
                <c:pt idx="3">
                  <c:v>1.1925920441412432</c:v>
                </c:pt>
                <c:pt idx="4">
                  <c:v>1.1422516477984601</c:v>
                </c:pt>
                <c:pt idx="5">
                  <c:v>1.0903246474522532</c:v>
                </c:pt>
                <c:pt idx="6">
                  <c:v>1.0369587894173633</c:v>
                </c:pt>
                <c:pt idx="7">
                  <c:v>0.98231884509106937</c:v>
                </c:pt>
                <c:pt idx="8">
                  <c:v>0.86999500001835672</c:v>
                </c:pt>
                <c:pt idx="9">
                  <c:v>0.81278800754058722</c:v>
                </c:pt>
                <c:pt idx="10">
                  <c:v>0.7552924689623004</c:v>
                </c:pt>
                <c:pt idx="11">
                  <c:v>0.69792344578895393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74680"/>
        <c:axId val="257768408"/>
      </c:lineChart>
      <c:catAx>
        <c:axId val="25777468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68408"/>
        <c:crosses val="autoZero"/>
        <c:auto val="1"/>
        <c:lblAlgn val="ctr"/>
        <c:lblOffset val="100"/>
        <c:noMultiLvlLbl val="0"/>
      </c:catAx>
      <c:valAx>
        <c:axId val="2577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TibAnt1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Sheet3!$B$2:$B$13</c:f>
              <c:numCache>
                <c:formatCode>0.0000</c:formatCode>
                <c:ptCount val="12"/>
                <c:pt idx="0">
                  <c:v>144.77491065697899</c:v>
                </c:pt>
                <c:pt idx="1">
                  <c:v>175.602050338673</c:v>
                </c:pt>
                <c:pt idx="2">
                  <c:v>204.93195078305101</c:v>
                </c:pt>
                <c:pt idx="3">
                  <c:v>229.29112108257499</c:v>
                </c:pt>
                <c:pt idx="4">
                  <c:v>250.72745840383701</c:v>
                </c:pt>
                <c:pt idx="5">
                  <c:v>244.70532612660301</c:v>
                </c:pt>
                <c:pt idx="6">
                  <c:v>228.403547823862</c:v>
                </c:pt>
                <c:pt idx="7">
                  <c:v>204.43770691425499</c:v>
                </c:pt>
                <c:pt idx="8">
                  <c:v>176.224171467834</c:v>
                </c:pt>
                <c:pt idx="9">
                  <c:v>147.132911233275</c:v>
                </c:pt>
                <c:pt idx="10">
                  <c:v>119.825632889655</c:v>
                </c:pt>
                <c:pt idx="11">
                  <c:v>95.947305635447293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TibAnt2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Sheet3!$C$2:$C$13</c:f>
              <c:numCache>
                <c:formatCode>0.0000</c:formatCode>
                <c:ptCount val="12"/>
                <c:pt idx="0">
                  <c:v>132.048590631319</c:v>
                </c:pt>
                <c:pt idx="1">
                  <c:v>163.36097540020901</c:v>
                </c:pt>
                <c:pt idx="2">
                  <c:v>194.19499526038999</c:v>
                </c:pt>
                <c:pt idx="3">
                  <c:v>221.10475266469999</c:v>
                </c:pt>
                <c:pt idx="4">
                  <c:v>250.028463620347</c:v>
                </c:pt>
                <c:pt idx="5">
                  <c:v>248.172410323798</c:v>
                </c:pt>
                <c:pt idx="6">
                  <c:v>235.71106795470399</c:v>
                </c:pt>
                <c:pt idx="7">
                  <c:v>214.85219657763801</c:v>
                </c:pt>
                <c:pt idx="8">
                  <c:v>188.73997831037801</c:v>
                </c:pt>
                <c:pt idx="9">
                  <c:v>160.657453020194</c:v>
                </c:pt>
                <c:pt idx="10">
                  <c:v>133.36094009863299</c:v>
                </c:pt>
                <c:pt idx="11">
                  <c:v>108.722323835547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Sheet3!$D$1</c:f>
              <c:strCache>
                <c:ptCount val="1"/>
                <c:pt idx="0">
                  <c:v>TibAnt3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Sheet3!$A$2:$A$13</c:f>
              <c:numCache>
                <c:formatCode>0.0000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Sheet3!$D$2:$D$13</c:f>
              <c:numCache>
                <c:formatCode>0.0000</c:formatCode>
                <c:ptCount val="12"/>
                <c:pt idx="0">
                  <c:v>107.104172744351</c:v>
                </c:pt>
                <c:pt idx="1">
                  <c:v>138.426467775726</c:v>
                </c:pt>
                <c:pt idx="2">
                  <c:v>171.23290354719401</c:v>
                </c:pt>
                <c:pt idx="3">
                  <c:v>202.223309281415</c:v>
                </c:pt>
                <c:pt idx="4">
                  <c:v>244.47363060363301</c:v>
                </c:pt>
                <c:pt idx="5">
                  <c:v>250.517454676564</c:v>
                </c:pt>
                <c:pt idx="6">
                  <c:v>245.615780882628</c:v>
                </c:pt>
                <c:pt idx="7">
                  <c:v>231.21839240333</c:v>
                </c:pt>
                <c:pt idx="8">
                  <c:v>209.91617014076201</c:v>
                </c:pt>
                <c:pt idx="9">
                  <c:v>184.74900345862099</c:v>
                </c:pt>
                <c:pt idx="10">
                  <c:v>158.53881435014301</c:v>
                </c:pt>
                <c:pt idx="11">
                  <c:v>133.46069887569899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Sheet3!$H$1</c:f>
              <c:strCache>
                <c:ptCount val="1"/>
                <c:pt idx="0">
                  <c:v>TibAnt1Kor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Sheet3!$H$2:$H$13</c:f>
              <c:numCache>
                <c:formatCode>0.0000</c:formatCode>
                <c:ptCount val="12"/>
                <c:pt idx="0">
                  <c:v>143.44677787964</c:v>
                </c:pt>
                <c:pt idx="1">
                  <c:v>173.991115445426</c:v>
                </c:pt>
                <c:pt idx="2">
                  <c:v>203.051948864563</c:v>
                </c:pt>
                <c:pt idx="3">
                  <c:v>227.18765235986999</c:v>
                </c:pt>
                <c:pt idx="4">
                  <c:v>248.42733535272299</c:v>
                </c:pt>
                <c:pt idx="5">
                  <c:v>242.460448215561</c:v>
                </c:pt>
                <c:pt idx="6">
                  <c:v>226.308218721944</c:v>
                </c:pt>
                <c:pt idx="7">
                  <c:v>202.562235487994</c:v>
                </c:pt>
                <c:pt idx="8">
                  <c:v>174.607525462551</c:v>
                </c:pt>
                <c:pt idx="9">
                  <c:v>145.783142871477</c:v>
                </c:pt>
                <c:pt idx="10">
                  <c:v>118.72637632652901</c:v>
                </c:pt>
                <c:pt idx="11">
                  <c:v>95.067104330096697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TibAnt2Kor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Sheet3!$I$2:$I$13</c:f>
              <c:numCache>
                <c:formatCode>0.0000</c:formatCode>
                <c:ptCount val="12"/>
                <c:pt idx="0">
                  <c:v>130.837201650346</c:v>
                </c:pt>
                <c:pt idx="1">
                  <c:v>161.86233304193999</c:v>
                </c:pt>
                <c:pt idx="2">
                  <c:v>192.41348812371999</c:v>
                </c:pt>
                <c:pt idx="3">
                  <c:v>219.076381286784</c:v>
                </c:pt>
                <c:pt idx="4">
                  <c:v>247.73475292496599</c:v>
                </c:pt>
                <c:pt idx="5">
                  <c:v>245.89572699784301</c:v>
                </c:pt>
                <c:pt idx="6">
                  <c:v>233.548702570627</c:v>
                </c:pt>
                <c:pt idx="7">
                  <c:v>212.88118616694999</c:v>
                </c:pt>
                <c:pt idx="8">
                  <c:v>187.00851587147599</c:v>
                </c:pt>
                <c:pt idx="9">
                  <c:v>159.18361369225099</c:v>
                </c:pt>
                <c:pt idx="10">
                  <c:v>132.13751318290099</c:v>
                </c:pt>
                <c:pt idx="11">
                  <c:v>107.72492639644901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Sheet3!$J$1</c:f>
              <c:strCache>
                <c:ptCount val="1"/>
                <c:pt idx="0">
                  <c:v>TibAnt3Kor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Sheet3!$J$2:$J$13</c:f>
              <c:numCache>
                <c:formatCode>0.0000</c:formatCode>
                <c:ptCount val="12"/>
                <c:pt idx="0">
                  <c:v>106.121618896014</c:v>
                </c:pt>
                <c:pt idx="1">
                  <c:v>137.15656952850199</c:v>
                </c:pt>
                <c:pt idx="2">
                  <c:v>169.66204586995099</c:v>
                </c:pt>
                <c:pt idx="3">
                  <c:v>200.36815223501199</c:v>
                </c:pt>
                <c:pt idx="4">
                  <c:v>242.230878571033</c:v>
                </c:pt>
                <c:pt idx="5">
                  <c:v>248.21925818900399</c:v>
                </c:pt>
                <c:pt idx="6">
                  <c:v>243.36255154934099</c:v>
                </c:pt>
                <c:pt idx="7">
                  <c:v>229.097241797473</c:v>
                </c:pt>
                <c:pt idx="8">
                  <c:v>207.990441652057</c:v>
                </c:pt>
                <c:pt idx="9">
                  <c:v>183.054153213858</c:v>
                </c:pt>
                <c:pt idx="10">
                  <c:v>157.08441080705899</c:v>
                </c:pt>
                <c:pt idx="11">
                  <c:v>132.23635665688201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71936"/>
        <c:axId val="257774288"/>
      </c:lineChart>
      <c:catAx>
        <c:axId val="2577719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74288"/>
        <c:crosses val="autoZero"/>
        <c:auto val="1"/>
        <c:lblAlgn val="ctr"/>
        <c:lblOffset val="100"/>
        <c:noMultiLvlLbl val="0"/>
      </c:catAx>
      <c:valAx>
        <c:axId val="257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77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29811572060956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Sheet4!$H$1</c:f>
              <c:strCache>
                <c:ptCount val="1"/>
                <c:pt idx="0">
                  <c:v>Strength3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Sheet4!$S$2:$S$14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Sheet4!$H$2:$H$15</c:f>
              <c:numCache>
                <c:formatCode>0.0000</c:formatCode>
                <c:ptCount val="14"/>
                <c:pt idx="0">
                  <c:v>14.632477097430799</c:v>
                </c:pt>
                <c:pt idx="1">
                  <c:v>23.334461432801799</c:v>
                </c:pt>
                <c:pt idx="2">
                  <c:v>35.040470691093397</c:v>
                </c:pt>
                <c:pt idx="3">
                  <c:v>50.106338206464798</c:v>
                </c:pt>
                <c:pt idx="4">
                  <c:v>68.603717504050195</c:v>
                </c:pt>
                <c:pt idx="5">
                  <c:v>90.152050647695205</c:v>
                </c:pt>
                <c:pt idx="6">
                  <c:v>113.794632679542</c:v>
                </c:pt>
                <c:pt idx="7">
                  <c:v>137.98081895267401</c:v>
                </c:pt>
                <c:pt idx="8">
                  <c:v>160.70373819841899</c:v>
                </c:pt>
                <c:pt idx="9">
                  <c:v>179.799772510178</c:v>
                </c:pt>
                <c:pt idx="10">
                  <c:v>193.35284753907999</c:v>
                </c:pt>
                <c:pt idx="11">
                  <c:v>200.09103867212499</c:v>
                </c:pt>
                <c:pt idx="12">
                  <c:v>199.65673233858101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Sheet4!$K$1</c:f>
              <c:strCache>
                <c:ptCount val="1"/>
                <c:pt idx="0">
                  <c:v>Strength4RefOldCal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Sheet4!$S$2:$S$14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Sheet4!$K$2:$K$14</c:f>
              <c:numCache>
                <c:formatCode>0.0000</c:formatCode>
                <c:ptCount val="13"/>
                <c:pt idx="0">
                  <c:v>29.732220548565699</c:v>
                </c:pt>
                <c:pt idx="1">
                  <c:v>42.806733056365601</c:v>
                </c:pt>
                <c:pt idx="2">
                  <c:v>59.222002739580901</c:v>
                </c:pt>
                <c:pt idx="3">
                  <c:v>78.846831671633595</c:v>
                </c:pt>
                <c:pt idx="4">
                  <c:v>101.05424311908</c:v>
                </c:pt>
                <c:pt idx="5">
                  <c:v>124.65194486366001</c:v>
                </c:pt>
                <c:pt idx="6">
                  <c:v>147.938921481465</c:v>
                </c:pt>
                <c:pt idx="7">
                  <c:v>168.913666380656</c:v>
                </c:pt>
                <c:pt idx="8">
                  <c:v>185.60772841932001</c:v>
                </c:pt>
                <c:pt idx="9">
                  <c:v>196.462634204225</c:v>
                </c:pt>
                <c:pt idx="10">
                  <c:v>200.63757812873499</c:v>
                </c:pt>
                <c:pt idx="11">
                  <c:v>198.16898058221699</c:v>
                </c:pt>
                <c:pt idx="12">
                  <c:v>189.89762782062601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Sheet4!$N$1</c:f>
              <c:strCache>
                <c:ptCount val="1"/>
                <c:pt idx="0">
                  <c:v>Strength5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Sheet4!$S$2:$S$14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Sheet4!$N$2:$N$14</c:f>
              <c:numCache>
                <c:formatCode>0.0000</c:formatCode>
                <c:ptCount val="13"/>
                <c:pt idx="0">
                  <c:v>18.623186787870701</c:v>
                </c:pt>
                <c:pt idx="1">
                  <c:v>28.548983539651999</c:v>
                </c:pt>
                <c:pt idx="2">
                  <c:v>41.602652180547402</c:v>
                </c:pt>
                <c:pt idx="3">
                  <c:v>58.018920261399899</c:v>
                </c:pt>
                <c:pt idx="4">
                  <c:v>77.681218852740301</c:v>
                </c:pt>
                <c:pt idx="5">
                  <c:v>99.976467571034803</c:v>
                </c:pt>
                <c:pt idx="6">
                  <c:v>123.720281857372</c:v>
                </c:pt>
                <c:pt idx="7">
                  <c:v>147.20750045006901</c:v>
                </c:pt>
                <c:pt idx="8">
                  <c:v>168.41636571771599</c:v>
                </c:pt>
                <c:pt idx="9">
                  <c:v>185.34345613805999</c:v>
                </c:pt>
                <c:pt idx="10">
                  <c:v>196.38909753442499</c:v>
                </c:pt>
                <c:pt idx="11">
                  <c:v>200.67863836625199</c:v>
                </c:pt>
                <c:pt idx="12">
                  <c:v>198.23608647059999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Sheet4!$Q$1</c:f>
              <c:strCache>
                <c:ptCount val="1"/>
                <c:pt idx="0">
                  <c:v>Strength6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Sheet4!$S$2:$S$14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Sheet4!$Q$2:$Q$14</c:f>
              <c:numCache>
                <c:formatCode>0.0000</c:formatCode>
                <c:ptCount val="13"/>
                <c:pt idx="0">
                  <c:v>47.775855285594801</c:v>
                </c:pt>
                <c:pt idx="1">
                  <c:v>62.574684071909502</c:v>
                </c:pt>
                <c:pt idx="2">
                  <c:v>79.668773384581797</c:v>
                </c:pt>
                <c:pt idx="3">
                  <c:v>98.531819782947807</c:v>
                </c:pt>
                <c:pt idx="4">
                  <c:v>118.346340511555</c:v>
                </c:pt>
                <c:pt idx="5">
                  <c:v>138.06763448070001</c:v>
                </c:pt>
                <c:pt idx="6">
                  <c:v>156.54323857643001</c:v>
                </c:pt>
                <c:pt idx="7">
                  <c:v>172.66533546239</c:v>
                </c:pt>
                <c:pt idx="8">
                  <c:v>185.52214397704699</c:v>
                </c:pt>
                <c:pt idx="9">
                  <c:v>194.51387404882999</c:v>
                </c:pt>
                <c:pt idx="10">
                  <c:v>199.40954813378301</c:v>
                </c:pt>
                <c:pt idx="11">
                  <c:v>200.33916071962</c:v>
                </c:pt>
                <c:pt idx="12">
                  <c:v>197.74107125476999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Sheet4!$T$1</c:f>
              <c:strCache>
                <c:ptCount val="1"/>
                <c:pt idx="0">
                  <c:v>Strength7PenCor&amp;FormelCor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Sheet4!$S$2:$S$14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Sheet4!$T$2:$T$14</c:f>
              <c:numCache>
                <c:formatCode>0.0000</c:formatCode>
                <c:ptCount val="13"/>
                <c:pt idx="0">
                  <c:v>22.1754554239877</c:v>
                </c:pt>
                <c:pt idx="1">
                  <c:v>33.964542221107202</c:v>
                </c:pt>
                <c:pt idx="2">
                  <c:v>49.4666632943823</c:v>
                </c:pt>
                <c:pt idx="3">
                  <c:v>68.869099051513103</c:v>
                </c:pt>
                <c:pt idx="4">
                  <c:v>91.824146560844596</c:v>
                </c:pt>
                <c:pt idx="5">
                  <c:v>117.244102569714</c:v>
                </c:pt>
                <c:pt idx="6">
                  <c:v>143.22152844095501</c:v>
                </c:pt>
                <c:pt idx="7">
                  <c:v>167.17096901132501</c:v>
                </c:pt>
                <c:pt idx="8">
                  <c:v>186.23566744513499</c:v>
                </c:pt>
                <c:pt idx="9">
                  <c:v>197.897876725646</c:v>
                </c:pt>
                <c:pt idx="10">
                  <c:v>200.616666429981</c:v>
                </c:pt>
                <c:pt idx="11">
                  <c:v>194.30192951152</c:v>
                </c:pt>
                <c:pt idx="12">
                  <c:v>180.27598192613999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99688"/>
        <c:axId val="232898904"/>
      </c:lineChart>
      <c:catAx>
        <c:axId val="23289968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32898904"/>
        <c:crosses val="autoZero"/>
        <c:auto val="1"/>
        <c:lblAlgn val="ctr"/>
        <c:lblOffset val="100"/>
        <c:noMultiLvlLbl val="0"/>
      </c:catAx>
      <c:valAx>
        <c:axId val="2328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328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Strength20NoPen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Sheet5!$A$2:$A$14</c:f>
              <c:numCache>
                <c:formatCode>0,000,000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Sheet5!$F$2:$F$14</c:f>
              <c:numCache>
                <c:formatCode>0.000000</c:formatCode>
                <c:ptCount val="13"/>
                <c:pt idx="0">
                  <c:v>9.7310435546372496</c:v>
                </c:pt>
                <c:pt idx="1">
                  <c:v>11.8247591610151</c:v>
                </c:pt>
                <c:pt idx="2">
                  <c:v>14.4030542696861</c:v>
                </c:pt>
                <c:pt idx="3">
                  <c:v>17.5023510095311</c:v>
                </c:pt>
                <c:pt idx="4">
                  <c:v>21.116147165317301</c:v>
                </c:pt>
                <c:pt idx="5">
                  <c:v>25.165515553623901</c:v>
                </c:pt>
                <c:pt idx="6">
                  <c:v>29.466306585348299</c:v>
                </c:pt>
                <c:pt idx="7">
                  <c:v>33.702105716950499</c:v>
                </c:pt>
                <c:pt idx="8">
                  <c:v>37.418229907078299</c:v>
                </c:pt>
                <c:pt idx="9">
                  <c:v>40.056253507218102</c:v>
                </c:pt>
                <c:pt idx="10">
                  <c:v>41.045532169780302</c:v>
                </c:pt>
                <c:pt idx="11">
                  <c:v>39.965441174309703</c:v>
                </c:pt>
                <c:pt idx="12">
                  <c:v>36.716540977958502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Strength20NoPenTwoStep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Sheet5!$A$2:$A$14</c:f>
              <c:numCache>
                <c:formatCode>0,000,000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Sheet5!$G$2:$G$14</c:f>
              <c:numCache>
                <c:formatCode>0.000000</c:formatCode>
                <c:ptCount val="13"/>
                <c:pt idx="0">
                  <c:v>3.7878746587210301</c:v>
                </c:pt>
                <c:pt idx="1">
                  <c:v>5.0169224013419198</c:v>
                </c:pt>
                <c:pt idx="2">
                  <c:v>6.6265259202460598</c:v>
                </c:pt>
                <c:pt idx="3">
                  <c:v>8.7061021760440394</c:v>
                </c:pt>
                <c:pt idx="4">
                  <c:v>11.3479329527526</c:v>
                </c:pt>
                <c:pt idx="5">
                  <c:v>14.6306881843027</c:v>
                </c:pt>
                <c:pt idx="6">
                  <c:v>18.590878652851298</c:v>
                </c:pt>
                <c:pt idx="7">
                  <c:v>23.179394206296099</c:v>
                </c:pt>
                <c:pt idx="8">
                  <c:v>28.203380192515201</c:v>
                </c:pt>
                <c:pt idx="9">
                  <c:v>33.260621342426802</c:v>
                </c:pt>
                <c:pt idx="10">
                  <c:v>37.6855352043249</c:v>
                </c:pt>
                <c:pt idx="11" formatCode="0.00E+00">
                  <c:v>40.542721750681501</c:v>
                </c:pt>
                <c:pt idx="12" formatCode="0.00E+00">
                  <c:v>40.728260678491601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Strength20TwoStep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Sheet5!$A$2:$A$14</c:f>
              <c:numCache>
                <c:formatCode>0,000,000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Sheet5!$D$2:$D$14</c:f>
              <c:numCache>
                <c:formatCode>0.000000</c:formatCode>
                <c:ptCount val="13"/>
                <c:pt idx="0">
                  <c:v>3.8041105096728498</c:v>
                </c:pt>
                <c:pt idx="1">
                  <c:v>5.00975011487286</c:v>
                </c:pt>
                <c:pt idx="2">
                  <c:v>6.5878097947053602</c:v>
                </c:pt>
                <c:pt idx="3">
                  <c:v>8.6257345586802501</c:v>
                </c:pt>
                <c:pt idx="4">
                  <c:v>11.214047761826301</c:v>
                </c:pt>
                <c:pt idx="5">
                  <c:v>14.4306582206926</c:v>
                </c:pt>
                <c:pt idx="6">
                  <c:v>18.313646389701599</c:v>
                </c:pt>
                <c:pt idx="7">
                  <c:v>22.819818283263199</c:v>
                </c:pt>
                <c:pt idx="8">
                  <c:v>27.769246903502999</c:v>
                </c:pt>
                <c:pt idx="9">
                  <c:v>32.7825340208285</c:v>
                </c:pt>
                <c:pt idx="10">
                  <c:v>37.228691792474102</c:v>
                </c:pt>
                <c:pt idx="11">
                  <c:v>40.217143119451201</c:v>
                </c:pt>
                <c:pt idx="12">
                  <c:v>40.687688039439003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Sheet5!$B$1</c:f>
              <c:strCache>
                <c:ptCount val="1"/>
                <c:pt idx="0">
                  <c:v>Strength20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Sheet5!$A$2:$A$14</c:f>
              <c:numCache>
                <c:formatCode>0,000,000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cat>
          <c:val>
            <c:numRef>
              <c:f>Sheet5!$B$2:$B$14</c:f>
              <c:numCache>
                <c:formatCode>0.000000</c:formatCode>
                <c:ptCount val="13"/>
                <c:pt idx="0">
                  <c:v>9.5943820880104198</c:v>
                </c:pt>
                <c:pt idx="1">
                  <c:v>11.640936101795001</c:v>
                </c:pt>
                <c:pt idx="2">
                  <c:v>14.1634115215197</c:v>
                </c:pt>
                <c:pt idx="3">
                  <c:v>17.199906110940901</c:v>
                </c:pt>
                <c:pt idx="4">
                  <c:v>20.748017292991101</c:v>
                </c:pt>
                <c:pt idx="5">
                  <c:v>24.736244707253299</c:v>
                </c:pt>
                <c:pt idx="6">
                  <c:v>28.991732479023401</c:v>
                </c:pt>
                <c:pt idx="7">
                  <c:v>33.2127860507536</c:v>
                </c:pt>
                <c:pt idx="8">
                  <c:v>36.960692154534698</c:v>
                </c:pt>
                <c:pt idx="9">
                  <c:v>39.689781352572503</c:v>
                </c:pt>
                <c:pt idx="10">
                  <c:v>40.832488895347801</c:v>
                </c:pt>
                <c:pt idx="11">
                  <c:v>39.952731408790299</c:v>
                </c:pt>
                <c:pt idx="12">
                  <c:v>36.9194207244567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Sheet5!$M$1</c:f>
              <c:strCache>
                <c:ptCount val="1"/>
                <c:pt idx="0">
                  <c:v>HåbStrength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Sheet5!$M$2:$M$14</c:f>
              <c:numCache>
                <c:formatCode>0.00E+00</c:formatCode>
                <c:ptCount val="13"/>
                <c:pt idx="0">
                  <c:v>9.0822620409751504</c:v>
                </c:pt>
                <c:pt idx="1">
                  <c:v>11.083214171627301</c:v>
                </c:pt>
                <c:pt idx="2">
                  <c:v>13.5641171547658</c:v>
                </c:pt>
                <c:pt idx="3">
                  <c:v>16.570855987598598</c:v>
                </c:pt>
                <c:pt idx="4">
                  <c:v>20.1113588970161</c:v>
                </c:pt>
                <c:pt idx="5">
                  <c:v>24.1258736535138</c:v>
                </c:pt>
                <c:pt idx="6">
                  <c:v>28.451758585727902</c:v>
                </c:pt>
                <c:pt idx="7">
                  <c:v>32.7906786303448</c:v>
                </c:pt>
                <c:pt idx="8">
                  <c:v>36.693085253168697</c:v>
                </c:pt>
                <c:pt idx="9">
                  <c:v>39.581126795299603</c:v>
                </c:pt>
                <c:pt idx="10">
                  <c:v>40.831649179961602</c:v>
                </c:pt>
                <c:pt idx="11">
                  <c:v>39.940269323170099</c:v>
                </c:pt>
                <c:pt idx="12">
                  <c:v>36.725224840482198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343872"/>
        <c:axId val="336347008"/>
      </c:lineChart>
      <c:catAx>
        <c:axId val="336343872"/>
        <c:scaling>
          <c:orientation val="minMax"/>
        </c:scaling>
        <c:delete val="0"/>
        <c:axPos val="b"/>
        <c:numFmt formatCode="0,00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6347008"/>
        <c:crosses val="autoZero"/>
        <c:auto val="1"/>
        <c:lblAlgn val="ctr"/>
        <c:lblOffset val="100"/>
        <c:noMultiLvlLbl val="0"/>
      </c:catAx>
      <c:valAx>
        <c:axId val="336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63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JointStrengthOpt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Sheet6!$B$2:$B$7</c:f>
              <c:numCache>
                <c:formatCode>0.0000</c:formatCode>
                <c:ptCount val="6"/>
                <c:pt idx="0">
                  <c:v>72.339024866969694</c:v>
                </c:pt>
                <c:pt idx="1">
                  <c:v>69.271704316886698</c:v>
                </c:pt>
                <c:pt idx="2">
                  <c:v>66.458380568581504</c:v>
                </c:pt>
                <c:pt idx="3">
                  <c:v>59.294239116987498</c:v>
                </c:pt>
                <c:pt idx="4">
                  <c:v>39.519787453040998</c:v>
                </c:pt>
                <c:pt idx="5">
                  <c:v>33.606894819822898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Sheet6!#REF!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2"/>
          <c:order val="1"/>
          <c:tx>
            <c:strRef>
              <c:f>Sheet6!$C$1</c:f>
              <c:strCache>
                <c:ptCount val="1"/>
                <c:pt idx="0">
                  <c:v>JointStrengthRaw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Sheet6!$C$2:$C$7</c:f>
              <c:numCache>
                <c:formatCode>0.0000</c:formatCode>
                <c:ptCount val="6"/>
                <c:pt idx="0">
                  <c:v>72.085999999999899</c:v>
                </c:pt>
                <c:pt idx="1">
                  <c:v>69.272000000000006</c:v>
                </c:pt>
                <c:pt idx="2">
                  <c:v>69.224999999999895</c:v>
                </c:pt>
                <c:pt idx="3">
                  <c:v>58.389000000000003</c:v>
                </c:pt>
                <c:pt idx="4">
                  <c:v>42.430999999999898</c:v>
                </c:pt>
                <c:pt idx="5">
                  <c:v>33.6069999999999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12520"/>
        <c:axId val="365812912"/>
      </c:lineChart>
      <c:catAx>
        <c:axId val="36581252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812912"/>
        <c:crosses val="autoZero"/>
        <c:auto val="1"/>
        <c:lblAlgn val="ctr"/>
        <c:lblOffset val="100"/>
        <c:noMultiLvlLbl val="0"/>
      </c:catAx>
      <c:valAx>
        <c:axId val="365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8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Strength1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Sheet7!$E$3:$E$14</c:f>
              <c:numCache>
                <c:formatCode>0.00E+00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Sheet7!$C$3:$C$14</c:f>
              <c:numCache>
                <c:formatCode>0.00E+00</c:formatCode>
                <c:ptCount val="12"/>
                <c:pt idx="0">
                  <c:v>291.94280185008103</c:v>
                </c:pt>
                <c:pt idx="1">
                  <c:v>320.56024855694699</c:v>
                </c:pt>
                <c:pt idx="2">
                  <c:v>348.95259402923801</c:v>
                </c:pt>
                <c:pt idx="3">
                  <c:v>372.71236652158598</c:v>
                </c:pt>
                <c:pt idx="4">
                  <c:v>382.42572854610501</c:v>
                </c:pt>
                <c:pt idx="5">
                  <c:v>357.27831724721801</c:v>
                </c:pt>
                <c:pt idx="6">
                  <c:v>309.56875907095298</c:v>
                </c:pt>
                <c:pt idx="7">
                  <c:v>243.193872825564</c:v>
                </c:pt>
                <c:pt idx="8">
                  <c:v>165.32635667374501</c:v>
                </c:pt>
                <c:pt idx="9">
                  <c:v>82.719424011211402</c:v>
                </c:pt>
                <c:pt idx="10">
                  <c:v>8.3073303104811699E-7</c:v>
                </c:pt>
                <c:pt idx="11">
                  <c:v>8.3073303104811699E-7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Sheet7!$F$2</c:f>
              <c:strCache>
                <c:ptCount val="1"/>
                <c:pt idx="0">
                  <c:v>Strength2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Sheet7!$E$3:$E$14</c:f>
              <c:numCache>
                <c:formatCode>0.00E+00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Sheet7!$F$3:$F$14</c:f>
              <c:numCache>
                <c:formatCode>0.00E+00</c:formatCode>
                <c:ptCount val="12"/>
                <c:pt idx="0">
                  <c:v>291.92489721079301</c:v>
                </c:pt>
                <c:pt idx="1">
                  <c:v>320.55242259009498</c:v>
                </c:pt>
                <c:pt idx="2">
                  <c:v>348.95413593390401</c:v>
                </c:pt>
                <c:pt idx="3">
                  <c:v>372.71921519506799</c:v>
                </c:pt>
                <c:pt idx="4">
                  <c:v>382.41362660321897</c:v>
                </c:pt>
                <c:pt idx="5">
                  <c:v>357.23710548483598</c:v>
                </c:pt>
                <c:pt idx="6">
                  <c:v>309.48946521077301</c:v>
                </c:pt>
                <c:pt idx="7">
                  <c:v>243.075968788849</c:v>
                </c:pt>
                <c:pt idx="8">
                  <c:v>165.17644952081201</c:v>
                </c:pt>
                <c:pt idx="9">
                  <c:v>82.544407128844099</c:v>
                </c:pt>
                <c:pt idx="10">
                  <c:v>8.3070013607022698E-7</c:v>
                </c:pt>
                <c:pt idx="11">
                  <c:v>8.3070013607022698E-7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Sheet7!$J$2</c:f>
              <c:strCache>
                <c:ptCount val="1"/>
                <c:pt idx="0">
                  <c:v>StrengthEp1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Sheet7!$J$3:$J$14</c:f>
              <c:numCache>
                <c:formatCode>0.00E+00</c:formatCode>
                <c:ptCount val="12"/>
                <c:pt idx="0">
                  <c:v>411.948051894706</c:v>
                </c:pt>
                <c:pt idx="1">
                  <c:v>478.02249160243099</c:v>
                </c:pt>
                <c:pt idx="2">
                  <c:v>530.93382077781803</c:v>
                </c:pt>
                <c:pt idx="3">
                  <c:v>554.92801475344095</c:v>
                </c:pt>
                <c:pt idx="4">
                  <c:v>486.61331055633201</c:v>
                </c:pt>
                <c:pt idx="5">
                  <c:v>406.58219115670499</c:v>
                </c:pt>
                <c:pt idx="6">
                  <c:v>316.38718391914898</c:v>
                </c:pt>
                <c:pt idx="7">
                  <c:v>230.78936056995499</c:v>
                </c:pt>
                <c:pt idx="8">
                  <c:v>158.76357194429701</c:v>
                </c:pt>
                <c:pt idx="9">
                  <c:v>103.172186192949</c:v>
                </c:pt>
                <c:pt idx="10">
                  <c:v>62.631928522356397</c:v>
                </c:pt>
                <c:pt idx="11">
                  <c:v>33.889165291839298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Sheet7!$M$2</c:f>
              <c:strCache>
                <c:ptCount val="1"/>
                <c:pt idx="0">
                  <c:v>StrengthEp2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Sheet7!$M$3:$M$14</c:f>
              <c:numCache>
                <c:formatCode>0.00E+00</c:formatCode>
                <c:ptCount val="12"/>
                <c:pt idx="0">
                  <c:v>543.65990027273403</c:v>
                </c:pt>
                <c:pt idx="1">
                  <c:v>552.03407759291599</c:v>
                </c:pt>
                <c:pt idx="2">
                  <c:v>538.19102966305002</c:v>
                </c:pt>
                <c:pt idx="3">
                  <c:v>499.260554968652</c:v>
                </c:pt>
                <c:pt idx="4">
                  <c:v>363.33456769050099</c:v>
                </c:pt>
                <c:pt idx="5">
                  <c:v>284.60391753904997</c:v>
                </c:pt>
                <c:pt idx="6">
                  <c:v>211.14083592958099</c:v>
                </c:pt>
                <c:pt idx="7">
                  <c:v>148.67911989189099</c:v>
                </c:pt>
                <c:pt idx="8">
                  <c:v>99.240292173712803</c:v>
                </c:pt>
                <c:pt idx="9">
                  <c:v>62.037601774229103</c:v>
                </c:pt>
                <c:pt idx="10">
                  <c:v>34.782292030142102</c:v>
                </c:pt>
                <c:pt idx="11">
                  <c:v>14.854537172692799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Sheet7!$Q$2</c:f>
              <c:strCache>
                <c:ptCount val="1"/>
                <c:pt idx="0">
                  <c:v>StrengthEp2NoEp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Sheet7!$Q$3:$Q$14</c:f>
              <c:numCache>
                <c:formatCode>0.00E+00</c:formatCode>
                <c:ptCount val="12"/>
                <c:pt idx="0">
                  <c:v>411.94202354526197</c:v>
                </c:pt>
                <c:pt idx="1">
                  <c:v>478.05387788347599</c:v>
                </c:pt>
                <c:pt idx="2">
                  <c:v>530.98347508591905</c:v>
                </c:pt>
                <c:pt idx="3">
                  <c:v>554.96462932229895</c:v>
                </c:pt>
                <c:pt idx="4">
                  <c:v>486.554460241843</c:v>
                </c:pt>
                <c:pt idx="5">
                  <c:v>406.47901761952801</c:v>
                </c:pt>
                <c:pt idx="6">
                  <c:v>316.26150928984998</c:v>
                </c:pt>
                <c:pt idx="7">
                  <c:v>230.66367556894801</c:v>
                </c:pt>
                <c:pt idx="8">
                  <c:v>158.65317678868999</c:v>
                </c:pt>
                <c:pt idx="9">
                  <c:v>103.08347643410499</c:v>
                </c:pt>
                <c:pt idx="10">
                  <c:v>62.564645338315501</c:v>
                </c:pt>
                <c:pt idx="11">
                  <c:v>33.839587637794899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66304"/>
        <c:axId val="325062776"/>
      </c:lineChart>
      <c:catAx>
        <c:axId val="3250663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062776"/>
        <c:crosses val="autoZero"/>
        <c:auto val="1"/>
        <c:lblAlgn val="ctr"/>
        <c:lblOffset val="100"/>
        <c:noMultiLvlLbl val="0"/>
      </c:catAx>
      <c:valAx>
        <c:axId val="3250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0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Sheet7!$C$19</c:f>
              <c:strCache>
                <c:ptCount val="1"/>
                <c:pt idx="0">
                  <c:v>Strength1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Sheet7!$E$20:$E$31</c:f>
              <c:numCache>
                <c:formatCode>0.00E+00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Sheet7!$C$20:$C$31</c:f>
              <c:numCache>
                <c:formatCode>0.00E+00</c:formatCode>
                <c:ptCount val="12"/>
                <c:pt idx="0">
                  <c:v>207.842311347551</c:v>
                </c:pt>
                <c:pt idx="1">
                  <c:v>293.69292107788499</c:v>
                </c:pt>
                <c:pt idx="2">
                  <c:v>394.00789813985898</c:v>
                </c:pt>
                <c:pt idx="3">
                  <c:v>481.48011347368498</c:v>
                </c:pt>
                <c:pt idx="4">
                  <c:v>510.059673550539</c:v>
                </c:pt>
                <c:pt idx="5">
                  <c:v>444.25945280384599</c:v>
                </c:pt>
                <c:pt idx="6">
                  <c:v>351.54767619825498</c:v>
                </c:pt>
                <c:pt idx="7">
                  <c:v>256.41486714491799</c:v>
                </c:pt>
                <c:pt idx="8">
                  <c:v>174.74281084987899</c:v>
                </c:pt>
                <c:pt idx="9">
                  <c:v>112.370253297443</c:v>
                </c:pt>
                <c:pt idx="10">
                  <c:v>68.222749093619797</c:v>
                </c:pt>
                <c:pt idx="11">
                  <c:v>38.2452072865809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Sheet7!$F$19</c:f>
              <c:strCache>
                <c:ptCount val="1"/>
                <c:pt idx="0">
                  <c:v>Strength2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Sheet7!$E$20:$E$31</c:f>
              <c:numCache>
                <c:formatCode>0.00E+00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  <c:pt idx="9">
                  <c:v>-20</c:v>
                </c:pt>
                <c:pt idx="10">
                  <c:v>-25</c:v>
                </c:pt>
                <c:pt idx="11">
                  <c:v>-30</c:v>
                </c:pt>
              </c:numCache>
            </c:numRef>
          </c:cat>
          <c:val>
            <c:numRef>
              <c:f>Sheet7!$F$20:$F$31</c:f>
              <c:numCache>
                <c:formatCode>0.00E+00</c:formatCode>
                <c:ptCount val="12"/>
                <c:pt idx="0">
                  <c:v>207.841818490706</c:v>
                </c:pt>
                <c:pt idx="1">
                  <c:v>293.693421944693</c:v>
                </c:pt>
                <c:pt idx="2">
                  <c:v>394.00946115367401</c:v>
                </c:pt>
                <c:pt idx="3">
                  <c:v>481.48195238120502</c:v>
                </c:pt>
                <c:pt idx="4">
                  <c:v>510.05886469613398</c:v>
                </c:pt>
                <c:pt idx="5">
                  <c:v>444.25705271048599</c:v>
                </c:pt>
                <c:pt idx="6">
                  <c:v>351.54441020602297</c:v>
                </c:pt>
                <c:pt idx="7">
                  <c:v>256.411526518659</c:v>
                </c:pt>
                <c:pt idx="8">
                  <c:v>174.73991431781701</c:v>
                </c:pt>
                <c:pt idx="9">
                  <c:v>112.367994247979</c:v>
                </c:pt>
                <c:pt idx="10">
                  <c:v>68.221099649948698</c:v>
                </c:pt>
                <c:pt idx="11">
                  <c:v>38.244040604144502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09776"/>
        <c:axId val="365811344"/>
      </c:lineChart>
      <c:catAx>
        <c:axId val="3658097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811344"/>
        <c:crosses val="autoZero"/>
        <c:auto val="1"/>
        <c:lblAlgn val="ctr"/>
        <c:lblOffset val="100"/>
        <c:noMultiLvlLbl val="0"/>
      </c:catAx>
      <c:valAx>
        <c:axId val="365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8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76200</xdr:rowOff>
    </xdr:from>
    <xdr:to>
      <xdr:col>15</xdr:col>
      <xdr:colOff>66674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17</xdr:row>
      <xdr:rowOff>76200</xdr:rowOff>
    </xdr:from>
    <xdr:to>
      <xdr:col>21</xdr:col>
      <xdr:colOff>400049</xdr:colOff>
      <xdr:row>39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19050</xdr:rowOff>
    </xdr:from>
    <xdr:to>
      <xdr:col>20</xdr:col>
      <xdr:colOff>371475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18</xdr:row>
      <xdr:rowOff>23812</xdr:rowOff>
    </xdr:from>
    <xdr:to>
      <xdr:col>29</xdr:col>
      <xdr:colOff>200025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12</xdr:row>
      <xdr:rowOff>19050</xdr:rowOff>
    </xdr:from>
    <xdr:to>
      <xdr:col>16</xdr:col>
      <xdr:colOff>276224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4</xdr:row>
      <xdr:rowOff>0</xdr:rowOff>
    </xdr:from>
    <xdr:to>
      <xdr:col>20</xdr:col>
      <xdr:colOff>200024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18</xdr:row>
      <xdr:rowOff>95250</xdr:rowOff>
    </xdr:from>
    <xdr:to>
      <xdr:col>21</xdr:col>
      <xdr:colOff>190500</xdr:colOff>
      <xdr:row>35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32</xdr:row>
      <xdr:rowOff>33337</xdr:rowOff>
    </xdr:from>
    <xdr:to>
      <xdr:col>9</xdr:col>
      <xdr:colOff>161925</xdr:colOff>
      <xdr:row>46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CompareRminRmaxTibAnt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mo1_1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mo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mo5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åber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trength20NoPenTwoStep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dlLm20NoPenAngle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dlStrength20NoPenAngle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dlStrength20TwoStepP20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dlStrength20" connectionId="10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PlanarFlexorsResults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CompareRminRmaxAvgTibAnt1" connectionId="1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uleusLatTwo" connectionId="2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uleusLatOne" connectionId="2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o skridt epsilonbar non eb data" connectionId="2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o skridt epsilonbar" connectionId="2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et skridt epsilobar" connectionId="1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o skridt" connectionId="2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et skridt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-1.000000000000000e+001AnkleDorsiRRatio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bAntStrengthMedKorFaktor" connectionId="2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bAntStrengthUdenKorFaktor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mo4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mo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mo7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mo2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Q4" sqref="Q4"/>
    </sheetView>
  </sheetViews>
  <sheetFormatPr defaultRowHeight="15" x14ac:dyDescent="0.25"/>
  <cols>
    <col min="1" max="1" width="9.28515625" bestFit="1" customWidth="1"/>
    <col min="2" max="4" width="8.5703125" bestFit="1" customWidth="1"/>
    <col min="7" max="9" width="8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 s="2">
        <v>30</v>
      </c>
      <c r="B2" s="2">
        <v>144.77491136222699</v>
      </c>
      <c r="C2" s="2">
        <v>132.048589457677</v>
      </c>
      <c r="D2" s="2">
        <v>107.104172094535</v>
      </c>
      <c r="F2" s="2">
        <v>30</v>
      </c>
      <c r="G2" s="2">
        <v>130.79870612408101</v>
      </c>
      <c r="H2" s="2">
        <v>128.75549533219501</v>
      </c>
      <c r="I2" s="2">
        <v>124.60462228623101</v>
      </c>
    </row>
    <row r="3" spans="1:9" x14ac:dyDescent="0.25">
      <c r="A3" s="2">
        <v>25</v>
      </c>
      <c r="B3" s="2">
        <v>175.60205087802399</v>
      </c>
      <c r="C3" s="2">
        <v>163.36097436117601</v>
      </c>
      <c r="D3" s="2">
        <v>138.426467238588</v>
      </c>
      <c r="F3" s="2">
        <v>25</v>
      </c>
      <c r="G3" s="2">
        <v>161.371386142544</v>
      </c>
      <c r="H3" s="2">
        <v>159.95473896484</v>
      </c>
      <c r="I3" s="2">
        <v>157.09405504528399</v>
      </c>
    </row>
    <row r="4" spans="1:9" x14ac:dyDescent="0.25">
      <c r="A4" s="2">
        <v>20</v>
      </c>
      <c r="B4" s="2">
        <v>204.93195110564099</v>
      </c>
      <c r="C4" s="2">
        <v>194.19499446118999</v>
      </c>
      <c r="D4" s="2">
        <v>171.23290319485201</v>
      </c>
      <c r="F4" s="2">
        <v>20</v>
      </c>
      <c r="G4" s="2">
        <v>191.78661808498899</v>
      </c>
      <c r="H4" s="2">
        <v>190.98984260542201</v>
      </c>
      <c r="I4" s="2">
        <v>189.40121261536399</v>
      </c>
    </row>
    <row r="5" spans="1:9" x14ac:dyDescent="0.25">
      <c r="A5" s="2">
        <v>15</v>
      </c>
      <c r="B5" s="2">
        <v>229.29112119322301</v>
      </c>
      <c r="C5" s="2">
        <v>221.104752167779</v>
      </c>
      <c r="D5" s="2">
        <v>202.22330914518599</v>
      </c>
      <c r="F5" s="2">
        <v>15</v>
      </c>
      <c r="G5" s="2">
        <v>218.801993520938</v>
      </c>
      <c r="H5" s="2">
        <v>218.47519112819</v>
      </c>
      <c r="I5" s="2">
        <v>217.83625206291001</v>
      </c>
    </row>
    <row r="6" spans="1:9" x14ac:dyDescent="0.25">
      <c r="A6" s="2">
        <v>5</v>
      </c>
      <c r="B6" s="2">
        <v>250.727458398507</v>
      </c>
      <c r="C6" s="2">
        <v>250.028463600994</v>
      </c>
      <c r="D6" s="2">
        <v>244.47363071470301</v>
      </c>
      <c r="F6" s="2">
        <v>5</v>
      </c>
      <c r="G6" s="2">
        <v>249.58409428330299</v>
      </c>
      <c r="H6" s="2">
        <v>249.529378244691</v>
      </c>
      <c r="I6" s="2">
        <v>249.41644448250699</v>
      </c>
    </row>
    <row r="7" spans="1:9" x14ac:dyDescent="0.25">
      <c r="A7" s="2">
        <v>0</v>
      </c>
      <c r="B7" s="2">
        <v>244.70532631769299</v>
      </c>
      <c r="C7" s="2">
        <v>248.17241032747799</v>
      </c>
      <c r="D7" s="2">
        <v>250.51745469224599</v>
      </c>
      <c r="F7" s="2">
        <v>0</v>
      </c>
      <c r="G7" s="2">
        <v>249.03976108296101</v>
      </c>
      <c r="H7" s="2">
        <v>248.950691820055</v>
      </c>
      <c r="I7" s="2">
        <v>248.76743336077701</v>
      </c>
    </row>
    <row r="8" spans="1:9" x14ac:dyDescent="0.25">
      <c r="A8" s="2">
        <v>-5</v>
      </c>
      <c r="B8" s="2">
        <v>228.40354836941199</v>
      </c>
      <c r="C8" s="2">
        <v>235.711067800461</v>
      </c>
      <c r="D8" s="2">
        <v>245.615780634728</v>
      </c>
      <c r="F8" s="2">
        <v>-5</v>
      </c>
      <c r="G8" s="2">
        <v>237.67986713096701</v>
      </c>
      <c r="H8" s="2">
        <v>237.65731025308699</v>
      </c>
      <c r="I8" s="2">
        <v>237.596986798904</v>
      </c>
    </row>
    <row r="9" spans="1:9" x14ac:dyDescent="0.25">
      <c r="A9" s="2">
        <v>-10</v>
      </c>
      <c r="B9" s="2">
        <v>204.437707899841</v>
      </c>
      <c r="C9" s="2">
        <v>214.85219612372401</v>
      </c>
      <c r="D9" s="2">
        <v>231.218391766369</v>
      </c>
      <c r="F9" s="2">
        <v>-10</v>
      </c>
      <c r="G9" s="2">
        <v>217.434243411202</v>
      </c>
      <c r="H9" s="2">
        <v>217.699603175416</v>
      </c>
      <c r="I9" s="2">
        <v>218.16604609835801</v>
      </c>
    </row>
    <row r="10" spans="1:9" x14ac:dyDescent="0.25">
      <c r="A10" s="2">
        <v>-15</v>
      </c>
      <c r="B10" s="2">
        <v>176.224172882207</v>
      </c>
      <c r="C10" s="2">
        <v>188.73997749276401</v>
      </c>
      <c r="D10" s="2">
        <v>209.916169064813</v>
      </c>
      <c r="F10" s="2">
        <v>-15</v>
      </c>
      <c r="G10" s="2">
        <v>191.351264495587</v>
      </c>
      <c r="H10" s="2">
        <v>192.13485030844501</v>
      </c>
      <c r="I10" s="2">
        <v>193.53350416101199</v>
      </c>
    </row>
    <row r="11" spans="1:9" x14ac:dyDescent="0.25">
      <c r="A11" s="2">
        <v>-20</v>
      </c>
      <c r="B11" s="2">
        <v>147.13291297913801</v>
      </c>
      <c r="C11" s="2">
        <v>160.657451860452</v>
      </c>
      <c r="D11" s="2">
        <v>184.74900197461699</v>
      </c>
      <c r="F11" s="2">
        <v>-20</v>
      </c>
      <c r="G11" s="2">
        <v>162.810977068928</v>
      </c>
      <c r="H11" s="2">
        <v>164.24323553720001</v>
      </c>
      <c r="I11" s="2">
        <v>166.79816177787501</v>
      </c>
    </row>
    <row r="12" spans="1:9" x14ac:dyDescent="0.25">
      <c r="A12" s="2">
        <v>-25</v>
      </c>
      <c r="B12" s="2">
        <v>119.825634820866</v>
      </c>
      <c r="C12" s="2">
        <v>133.360938683185</v>
      </c>
      <c r="D12" s="2">
        <v>158.538812550741</v>
      </c>
      <c r="F12" s="2">
        <v>-25</v>
      </c>
      <c r="G12" s="2">
        <v>134.78360233267699</v>
      </c>
      <c r="H12" s="2">
        <v>136.844144368326</v>
      </c>
      <c r="I12" s="2">
        <v>140.52345576914701</v>
      </c>
    </row>
    <row r="13" spans="1:9" x14ac:dyDescent="0.25">
      <c r="A13" s="2">
        <v>-30</v>
      </c>
      <c r="B13" s="2">
        <v>95.947307601568696</v>
      </c>
      <c r="C13" s="2">
        <v>108.722322280423</v>
      </c>
      <c r="D13" s="2">
        <v>133.46069688391199</v>
      </c>
      <c r="F13" s="2">
        <v>-30</v>
      </c>
      <c r="G13" s="2">
        <v>109.36787388460201</v>
      </c>
      <c r="H13" s="2">
        <v>111.905436255097</v>
      </c>
      <c r="I13" s="2">
        <v>116.461392663566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D13" sqref="D13"/>
    </sheetView>
  </sheetViews>
  <sheetFormatPr defaultRowHeight="15" x14ac:dyDescent="0.25"/>
  <cols>
    <col min="1" max="1" width="9.28515625" bestFit="1" customWidth="1"/>
    <col min="2" max="10" width="10.5703125" bestFit="1" customWidth="1"/>
    <col min="14" max="15" width="10.5703125" bestFit="1" customWidth="1"/>
    <col min="16" max="16" width="11.28515625" bestFit="1" customWidth="1"/>
    <col min="21" max="22" width="10.5703125" bestFit="1" customWidth="1"/>
    <col min="23" max="23" width="11.28515625" bestFit="1" customWidth="1"/>
  </cols>
  <sheetData>
    <row r="1" spans="1:25" x14ac:dyDescent="0.25">
      <c r="B1" t="s">
        <v>6</v>
      </c>
      <c r="C1" t="s">
        <v>7</v>
      </c>
      <c r="D1" t="s">
        <v>8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U1" s="3">
        <v>2.6393895904150099E-2</v>
      </c>
      <c r="V1" s="3">
        <v>6.1665216069999298E-3</v>
      </c>
      <c r="W1" s="3">
        <v>-3.2560417511149999E-2</v>
      </c>
      <c r="Y1">
        <v>1.33280515081207</v>
      </c>
    </row>
    <row r="2" spans="1:25" x14ac:dyDescent="0.25">
      <c r="A2" s="2">
        <v>-30</v>
      </c>
      <c r="B2" s="3">
        <v>1.35919904671622</v>
      </c>
      <c r="C2" s="3">
        <v>1.3389716724190699</v>
      </c>
      <c r="D2" s="3">
        <v>1.3002447333009199</v>
      </c>
      <c r="E2" s="3">
        <v>1.5103269452866199</v>
      </c>
      <c r="F2" s="3">
        <v>1.5426359488930399</v>
      </c>
      <c r="G2" s="3">
        <v>1.5633665176015701</v>
      </c>
      <c r="H2" s="3">
        <v>1.4062654669055099</v>
      </c>
      <c r="I2" s="3">
        <v>1.45047287771948</v>
      </c>
      <c r="J2" s="3">
        <v>1.49570580743287</v>
      </c>
      <c r="L2" s="2">
        <f>AVERAGE(B2:D2)</f>
        <v>1.33280515081207</v>
      </c>
      <c r="N2" s="3">
        <f>B2-L2</f>
        <v>2.6393895904150089E-2</v>
      </c>
      <c r="O2" s="3">
        <f>C2-L2</f>
        <v>6.1665216069999307E-3</v>
      </c>
      <c r="P2" s="3">
        <f>D2-L2</f>
        <v>-3.2560417511150019E-2</v>
      </c>
      <c r="Q2" s="2">
        <f>(B2-L2)+L2</f>
        <v>1.35919904671622</v>
      </c>
      <c r="R2" s="2">
        <f>(C2-$L$2)+$L$2</f>
        <v>1.3389716724190699</v>
      </c>
      <c r="S2" s="2">
        <f>(D2-$L$2)+$L$2</f>
        <v>1.3002447333009199</v>
      </c>
      <c r="U2" s="3">
        <v>2.6393895904149867E-2</v>
      </c>
      <c r="V2" s="3">
        <v>6.1665216069999307E-3</v>
      </c>
      <c r="W2" s="3">
        <v>-3.2560417511150019E-2</v>
      </c>
      <c r="Y2">
        <v>1.2879871828562701</v>
      </c>
    </row>
    <row r="3" spans="1:25" x14ac:dyDescent="0.25">
      <c r="A3" s="2">
        <v>-25</v>
      </c>
      <c r="B3" s="3">
        <v>1.31438107876042</v>
      </c>
      <c r="C3" s="3">
        <v>1.29415370446327</v>
      </c>
      <c r="D3" s="3">
        <v>1.2554267653451201</v>
      </c>
      <c r="E3" s="3">
        <v>1.45302803110315</v>
      </c>
      <c r="F3" s="3">
        <v>1.48533703470957</v>
      </c>
      <c r="G3" s="3">
        <v>1.5060676034181</v>
      </c>
      <c r="H3" s="3">
        <v>1.33639857065797</v>
      </c>
      <c r="I3" s="3">
        <v>1.38060598147194</v>
      </c>
      <c r="J3" s="3">
        <v>1.42583891118533</v>
      </c>
      <c r="L3" s="2">
        <f t="shared" ref="L3:L13" si="0">AVERAGE(B3:D3)</f>
        <v>1.2879871828562701</v>
      </c>
      <c r="N3" s="3">
        <f t="shared" ref="N3:N13" si="1">B3-L3</f>
        <v>2.6393895904149867E-2</v>
      </c>
      <c r="O3" s="3">
        <f t="shared" ref="O3:O13" si="2">C3-L3</f>
        <v>6.1665216069999307E-3</v>
      </c>
      <c r="P3" s="3">
        <f t="shared" ref="P3:P13" si="3">D3-L3</f>
        <v>-3.2560417511150019E-2</v>
      </c>
      <c r="Q3" s="2">
        <f t="shared" ref="Q3:Q13" si="4">(B3-L3)+L3</f>
        <v>1.31438107876042</v>
      </c>
      <c r="R3" s="2">
        <f t="shared" ref="R3:S13" si="5">(C3-$L$2)+$L$2</f>
        <v>1.29415370446327</v>
      </c>
      <c r="S3" s="2">
        <f t="shared" si="5"/>
        <v>1.2554267653451201</v>
      </c>
      <c r="U3" s="3">
        <v>2.6393895904150089E-2</v>
      </c>
      <c r="V3" s="3">
        <v>6.1665216069999307E-3</v>
      </c>
      <c r="W3" s="3">
        <v>-3.2560417511150019E-2</v>
      </c>
      <c r="Y3">
        <v>1.24121160084146</v>
      </c>
    </row>
    <row r="4" spans="1:25" x14ac:dyDescent="0.25">
      <c r="A4" s="2">
        <v>-20</v>
      </c>
      <c r="B4" s="3">
        <v>1.2676054967456101</v>
      </c>
      <c r="C4" s="3">
        <v>1.2473781224484599</v>
      </c>
      <c r="D4" s="3">
        <v>1.20865118333031</v>
      </c>
      <c r="E4" s="3">
        <v>1.39465552268297</v>
      </c>
      <c r="F4" s="3">
        <v>1.42696452628939</v>
      </c>
      <c r="G4" s="3">
        <v>1.4476950949979199</v>
      </c>
      <c r="H4" s="3">
        <v>1.2644772979232699</v>
      </c>
      <c r="I4" s="3">
        <v>1.30868470873725</v>
      </c>
      <c r="J4" s="3">
        <v>1.3539176384506399</v>
      </c>
      <c r="L4" s="2">
        <f t="shared" si="0"/>
        <v>1.24121160084146</v>
      </c>
      <c r="N4" s="3">
        <f t="shared" si="1"/>
        <v>2.6393895904150089E-2</v>
      </c>
      <c r="O4" s="3">
        <f t="shared" si="2"/>
        <v>6.1665216069999307E-3</v>
      </c>
      <c r="P4" s="3">
        <f t="shared" si="3"/>
        <v>-3.2560417511150019E-2</v>
      </c>
      <c r="Q4" s="2">
        <f t="shared" si="4"/>
        <v>1.2676054967456101</v>
      </c>
      <c r="R4" s="2">
        <f t="shared" si="5"/>
        <v>1.2473781224484599</v>
      </c>
      <c r="S4" s="2">
        <f t="shared" si="5"/>
        <v>1.20865118333031</v>
      </c>
      <c r="U4" s="3">
        <v>2.6393895904146758E-2</v>
      </c>
      <c r="V4" s="3">
        <v>6.1665216070068141E-3</v>
      </c>
      <c r="W4" s="3">
        <v>-3.2560417511153128E-2</v>
      </c>
      <c r="Y4">
        <v>1.1925920441412432</v>
      </c>
    </row>
    <row r="5" spans="1:25" x14ac:dyDescent="0.25">
      <c r="A5" s="2">
        <v>-15</v>
      </c>
      <c r="B5" s="3">
        <v>1.21898594004539</v>
      </c>
      <c r="C5" s="3">
        <v>1.19875856574825</v>
      </c>
      <c r="D5" s="3">
        <v>1.1600316266300901</v>
      </c>
      <c r="E5" s="3">
        <v>1.3356175049090799</v>
      </c>
      <c r="F5" s="3">
        <v>1.3679265085154999</v>
      </c>
      <c r="G5" s="3">
        <v>1.3886570772240301</v>
      </c>
      <c r="H5" s="3">
        <v>1.19070986077193</v>
      </c>
      <c r="I5" s="3">
        <v>1.2349172715859</v>
      </c>
      <c r="J5" s="3">
        <v>1.28015020129929</v>
      </c>
      <c r="L5" s="2">
        <f t="shared" si="0"/>
        <v>1.1925920441412432</v>
      </c>
      <c r="N5" s="3">
        <f t="shared" si="1"/>
        <v>2.6393895904146758E-2</v>
      </c>
      <c r="O5" s="3">
        <f t="shared" si="2"/>
        <v>6.1665216070068141E-3</v>
      </c>
      <c r="P5" s="3">
        <f t="shared" si="3"/>
        <v>-3.2560417511153128E-2</v>
      </c>
      <c r="Q5" s="2">
        <f t="shared" si="4"/>
        <v>1.21898594004539</v>
      </c>
      <c r="R5" s="2">
        <f t="shared" si="5"/>
        <v>1.19875856574825</v>
      </c>
      <c r="S5" s="2">
        <f t="shared" si="5"/>
        <v>1.1600316266300901</v>
      </c>
      <c r="U5" s="3">
        <v>2.6393895904149867E-2</v>
      </c>
      <c r="V5" s="3">
        <v>6.1665216069999307E-3</v>
      </c>
      <c r="W5" s="3">
        <v>-3.2560417511150019E-2</v>
      </c>
      <c r="Y5">
        <v>1.1422516477984601</v>
      </c>
    </row>
    <row r="6" spans="1:25" x14ac:dyDescent="0.25">
      <c r="A6" s="2">
        <v>-10</v>
      </c>
      <c r="B6" s="3">
        <v>1.16864554370261</v>
      </c>
      <c r="C6" s="3">
        <v>1.14841816940546</v>
      </c>
      <c r="D6" s="3">
        <v>1.1096912302873101</v>
      </c>
      <c r="E6" s="3">
        <v>1.27634408276323</v>
      </c>
      <c r="F6" s="3">
        <v>1.3086530863696499</v>
      </c>
      <c r="G6" s="3">
        <v>1.3293836550781799</v>
      </c>
      <c r="H6" s="3">
        <v>1.1153300250159699</v>
      </c>
      <c r="I6" s="3">
        <v>1.15953743582994</v>
      </c>
      <c r="J6" s="3">
        <v>1.2047703655433299</v>
      </c>
      <c r="L6" s="2">
        <f t="shared" si="0"/>
        <v>1.1422516477984601</v>
      </c>
      <c r="N6" s="3">
        <f t="shared" si="1"/>
        <v>2.6393895904149867E-2</v>
      </c>
      <c r="O6" s="3">
        <f t="shared" si="2"/>
        <v>6.1665216069999307E-3</v>
      </c>
      <c r="P6" s="3">
        <f t="shared" si="3"/>
        <v>-3.2560417511150019E-2</v>
      </c>
      <c r="Q6" s="2">
        <f t="shared" si="4"/>
        <v>1.16864554370261</v>
      </c>
      <c r="R6" s="2">
        <f t="shared" si="5"/>
        <v>1.14841816940546</v>
      </c>
      <c r="S6" s="2">
        <f t="shared" si="5"/>
        <v>1.1096912302873101</v>
      </c>
      <c r="U6" s="3">
        <v>2.6393895904146758E-2</v>
      </c>
      <c r="V6" s="3">
        <v>6.1665216070068141E-3</v>
      </c>
      <c r="W6" s="3">
        <v>-3.2560417511153128E-2</v>
      </c>
      <c r="Y6">
        <v>1.0903246474522532</v>
      </c>
    </row>
    <row r="7" spans="1:25" x14ac:dyDescent="0.25">
      <c r="A7" s="2">
        <v>-5</v>
      </c>
      <c r="B7" s="3">
        <v>1.1167185433564</v>
      </c>
      <c r="C7" s="3">
        <v>1.09649116905926</v>
      </c>
      <c r="D7" s="3">
        <v>1.0577642299411001</v>
      </c>
      <c r="E7" s="3">
        <v>1.2172859259445601</v>
      </c>
      <c r="F7" s="3">
        <v>1.2495949295509801</v>
      </c>
      <c r="G7" s="3">
        <v>1.27032549825951</v>
      </c>
      <c r="H7" s="3">
        <v>1.03860571195587</v>
      </c>
      <c r="I7" s="3">
        <v>1.0828131227698401</v>
      </c>
      <c r="J7" s="3">
        <v>1.1280460524832301</v>
      </c>
      <c r="L7" s="2">
        <f t="shared" si="0"/>
        <v>1.0903246474522532</v>
      </c>
      <c r="N7" s="3">
        <f t="shared" si="1"/>
        <v>2.6393895904146758E-2</v>
      </c>
      <c r="O7" s="3">
        <f t="shared" si="2"/>
        <v>6.1665216070068141E-3</v>
      </c>
      <c r="P7" s="3">
        <f t="shared" si="3"/>
        <v>-3.2560417511153128E-2</v>
      </c>
      <c r="Q7" s="2">
        <f t="shared" si="4"/>
        <v>1.1167185433564</v>
      </c>
      <c r="R7" s="2">
        <f t="shared" si="5"/>
        <v>1.09649116905926</v>
      </c>
      <c r="S7" s="2">
        <f t="shared" si="5"/>
        <v>1.0577642299411001</v>
      </c>
      <c r="U7" s="3">
        <v>2.6393895904146758E-2</v>
      </c>
      <c r="V7" s="3">
        <v>6.166521607006592E-3</v>
      </c>
      <c r="W7" s="3">
        <v>-3.256041751115335E-2</v>
      </c>
      <c r="Y7">
        <v>1.0369587894173633</v>
      </c>
    </row>
    <row r="8" spans="1:25" x14ac:dyDescent="0.25">
      <c r="A8" s="2">
        <v>0</v>
      </c>
      <c r="B8" s="3">
        <v>1.0633526853215101</v>
      </c>
      <c r="C8" s="3">
        <v>1.0431253110243699</v>
      </c>
      <c r="D8" s="3">
        <v>1.00439837190621</v>
      </c>
      <c r="E8" s="3">
        <v>1.1589122600802599</v>
      </c>
      <c r="F8" s="3">
        <v>1.1912212636866799</v>
      </c>
      <c r="G8" s="3">
        <v>1.2119518323952101</v>
      </c>
      <c r="H8" s="3">
        <v>0.96085237330717099</v>
      </c>
      <c r="I8" s="3">
        <v>1.0050597841211399</v>
      </c>
      <c r="J8" s="3">
        <v>1.0502927138345299</v>
      </c>
      <c r="L8" s="2">
        <f t="shared" si="0"/>
        <v>1.0369587894173633</v>
      </c>
      <c r="N8" s="3">
        <f t="shared" si="1"/>
        <v>2.6393895904146758E-2</v>
      </c>
      <c r="O8" s="3">
        <f t="shared" si="2"/>
        <v>6.166521607006592E-3</v>
      </c>
      <c r="P8" s="3">
        <f t="shared" si="3"/>
        <v>-3.256041751115335E-2</v>
      </c>
      <c r="Q8" s="2">
        <f t="shared" si="4"/>
        <v>1.0633526853215101</v>
      </c>
      <c r="R8" s="2">
        <f t="shared" si="5"/>
        <v>1.0431253110243699</v>
      </c>
      <c r="S8" s="2">
        <f t="shared" si="5"/>
        <v>1.00439837190621</v>
      </c>
      <c r="U8" s="3">
        <v>2.6393895904140541E-2</v>
      </c>
      <c r="V8" s="3">
        <v>6.166521607006592E-3</v>
      </c>
      <c r="W8" s="3">
        <v>-3.2560417511147355E-2</v>
      </c>
      <c r="Y8">
        <v>0.98231884509106937</v>
      </c>
    </row>
    <row r="9" spans="1:25" x14ac:dyDescent="0.25">
      <c r="A9" s="2">
        <v>5</v>
      </c>
      <c r="B9" s="3">
        <v>1.0087127409952099</v>
      </c>
      <c r="C9" s="3">
        <v>0.98848536669807596</v>
      </c>
      <c r="D9" s="3">
        <v>0.94975842757992202</v>
      </c>
      <c r="E9" s="3">
        <v>1.10170817638727</v>
      </c>
      <c r="F9" s="3">
        <v>1.13401717999369</v>
      </c>
      <c r="G9" s="3">
        <v>1.15474774870222</v>
      </c>
      <c r="H9" s="3">
        <v>0.88245415688059403</v>
      </c>
      <c r="I9" s="3">
        <v>0.92666156769456698</v>
      </c>
      <c r="J9" s="3">
        <v>0.97189449740795597</v>
      </c>
      <c r="L9" s="2">
        <f t="shared" si="0"/>
        <v>0.98231884509106937</v>
      </c>
      <c r="N9" s="3">
        <f t="shared" si="1"/>
        <v>2.6393895904140541E-2</v>
      </c>
      <c r="O9" s="3">
        <f t="shared" si="2"/>
        <v>6.166521607006592E-3</v>
      </c>
      <c r="P9" s="3">
        <f t="shared" si="3"/>
        <v>-3.2560417511147355E-2</v>
      </c>
      <c r="Q9" s="2">
        <f t="shared" si="4"/>
        <v>1.0087127409952099</v>
      </c>
      <c r="R9" s="2">
        <f t="shared" si="5"/>
        <v>0.98848536669807596</v>
      </c>
      <c r="S9" s="2">
        <f t="shared" si="5"/>
        <v>0.94975842757992202</v>
      </c>
      <c r="U9" s="3">
        <v>2.6393895904147313E-2</v>
      </c>
      <c r="V9" s="3">
        <v>6.1665216070032614E-3</v>
      </c>
      <c r="W9" s="3">
        <v>-3.2560417511150685E-2</v>
      </c>
      <c r="Y9">
        <v>0.86999500001835672</v>
      </c>
    </row>
    <row r="10" spans="1:25" x14ac:dyDescent="0.25">
      <c r="A10" s="2">
        <v>15</v>
      </c>
      <c r="B10" s="3">
        <v>0.89638889592250404</v>
      </c>
      <c r="C10" s="3">
        <v>0.87616152162535998</v>
      </c>
      <c r="D10" s="3">
        <v>0.83743458250720604</v>
      </c>
      <c r="E10" s="3">
        <v>0.99280666038726595</v>
      </c>
      <c r="F10" s="3">
        <v>1.02511566399368</v>
      </c>
      <c r="G10" s="3">
        <v>1.04584623270221</v>
      </c>
      <c r="H10" s="3">
        <v>0.72583263883734395</v>
      </c>
      <c r="I10" s="3">
        <v>0.770040049651317</v>
      </c>
      <c r="J10" s="3">
        <v>0.815272979364706</v>
      </c>
      <c r="L10" s="2">
        <f t="shared" si="0"/>
        <v>0.86999500001835672</v>
      </c>
      <c r="N10" s="3">
        <f t="shared" si="1"/>
        <v>2.6393895904147313E-2</v>
      </c>
      <c r="O10" s="3">
        <f t="shared" si="2"/>
        <v>6.1665216070032614E-3</v>
      </c>
      <c r="P10" s="3">
        <f t="shared" si="3"/>
        <v>-3.2560417511150685E-2</v>
      </c>
      <c r="Q10" s="2">
        <f t="shared" si="4"/>
        <v>0.89638889592250404</v>
      </c>
      <c r="R10" s="2">
        <f t="shared" si="5"/>
        <v>0.87616152162535998</v>
      </c>
      <c r="S10" s="2">
        <f t="shared" si="5"/>
        <v>0.83743458250720604</v>
      </c>
      <c r="U10" s="3">
        <v>2.6393895904146758E-2</v>
      </c>
      <c r="V10" s="3">
        <v>6.1665216070038165E-3</v>
      </c>
      <c r="W10" s="3">
        <v>-3.2560417511150241E-2</v>
      </c>
      <c r="Y10">
        <v>0.81278800754058722</v>
      </c>
    </row>
    <row r="11" spans="1:25" x14ac:dyDescent="0.25">
      <c r="A11" s="2">
        <v>20</v>
      </c>
      <c r="B11" s="3">
        <v>0.83918190344473398</v>
      </c>
      <c r="C11" s="3">
        <v>0.81895452914759104</v>
      </c>
      <c r="D11" s="3">
        <v>0.78022759002943698</v>
      </c>
      <c r="E11" s="3">
        <v>0.942122855791796</v>
      </c>
      <c r="F11" s="3">
        <v>0.97443185939821597</v>
      </c>
      <c r="G11" s="3">
        <v>0.99516242810674604</v>
      </c>
      <c r="H11" s="3">
        <v>0.64916396945506205</v>
      </c>
      <c r="I11" s="3">
        <v>0.693371380269035</v>
      </c>
      <c r="J11" s="3">
        <v>0.73860430998242399</v>
      </c>
      <c r="L11" s="2">
        <f t="shared" si="0"/>
        <v>0.81278800754058722</v>
      </c>
      <c r="N11" s="3">
        <f t="shared" si="1"/>
        <v>2.6393895904146758E-2</v>
      </c>
      <c r="O11" s="3">
        <f t="shared" si="2"/>
        <v>6.1665216070038165E-3</v>
      </c>
      <c r="P11" s="3">
        <f t="shared" si="3"/>
        <v>-3.2560417511150241E-2</v>
      </c>
      <c r="Q11" s="2">
        <f t="shared" si="4"/>
        <v>0.83918190344473398</v>
      </c>
      <c r="R11" s="2">
        <f t="shared" si="5"/>
        <v>0.81895452914759104</v>
      </c>
      <c r="S11" s="2">
        <f t="shared" si="5"/>
        <v>0.78022759002943698</v>
      </c>
      <c r="U11" s="3">
        <v>2.6393895904146647E-2</v>
      </c>
      <c r="V11" s="3">
        <v>6.1665216070035944E-3</v>
      </c>
      <c r="W11" s="3">
        <v>-3.2560417511150352E-2</v>
      </c>
      <c r="Y11">
        <v>0.7552924689623004</v>
      </c>
    </row>
    <row r="12" spans="1:25" x14ac:dyDescent="0.25">
      <c r="A12" s="2">
        <v>25</v>
      </c>
      <c r="B12" s="3">
        <v>0.78168636486644705</v>
      </c>
      <c r="C12" s="3">
        <v>0.761458990569304</v>
      </c>
      <c r="D12" s="3">
        <v>0.72273205145115005</v>
      </c>
      <c r="E12" s="3">
        <v>0.89462417754604595</v>
      </c>
      <c r="F12" s="3">
        <v>0.92693318115246603</v>
      </c>
      <c r="G12" s="3">
        <v>0.947663749860996</v>
      </c>
      <c r="H12" s="3">
        <v>0.57522961498374103</v>
      </c>
      <c r="I12" s="3">
        <v>0.61943702579771398</v>
      </c>
      <c r="J12" s="3">
        <v>0.66466995551110297</v>
      </c>
      <c r="L12" s="2">
        <f t="shared" si="0"/>
        <v>0.7552924689623004</v>
      </c>
      <c r="N12" s="3">
        <f t="shared" si="1"/>
        <v>2.6393895904146647E-2</v>
      </c>
      <c r="O12" s="3">
        <f t="shared" si="2"/>
        <v>6.1665216070035944E-3</v>
      </c>
      <c r="P12" s="3">
        <f t="shared" si="3"/>
        <v>-3.2560417511150352E-2</v>
      </c>
      <c r="Q12" s="2">
        <f t="shared" si="4"/>
        <v>0.78168636486644705</v>
      </c>
      <c r="R12" s="2">
        <f t="shared" si="5"/>
        <v>0.761458990569304</v>
      </c>
      <c r="S12" s="2">
        <f t="shared" si="5"/>
        <v>0.72273205145115005</v>
      </c>
      <c r="U12" s="3">
        <v>2.6393895904146092E-2</v>
      </c>
      <c r="V12" s="3">
        <v>6.1665216070040385E-3</v>
      </c>
      <c r="W12" s="3">
        <v>-3.2560417511149908E-2</v>
      </c>
      <c r="Y12">
        <v>0.69792344578895393</v>
      </c>
    </row>
    <row r="13" spans="1:25" x14ac:dyDescent="0.25">
      <c r="A13" s="2">
        <v>30</v>
      </c>
      <c r="B13" s="3">
        <v>0.72431734169310003</v>
      </c>
      <c r="C13" s="3">
        <v>0.70408996739595797</v>
      </c>
      <c r="D13" s="3">
        <v>0.66536302827780403</v>
      </c>
      <c r="E13" s="3">
        <v>0.85080400192101202</v>
      </c>
      <c r="F13" s="3">
        <v>0.88311300552743299</v>
      </c>
      <c r="G13" s="3">
        <v>0.90384357423595996</v>
      </c>
      <c r="H13" s="3">
        <v>0.50609339194493796</v>
      </c>
      <c r="I13" s="3">
        <v>0.55030080275891102</v>
      </c>
      <c r="J13" s="3">
        <v>0.59553373247229902</v>
      </c>
      <c r="L13" s="2">
        <f t="shared" si="0"/>
        <v>0.69792344578895393</v>
      </c>
      <c r="N13" s="3">
        <f t="shared" si="1"/>
        <v>2.6393895904146092E-2</v>
      </c>
      <c r="O13" s="3">
        <f t="shared" si="2"/>
        <v>6.1665216070040385E-3</v>
      </c>
      <c r="P13" s="3">
        <f t="shared" si="3"/>
        <v>-3.2560417511149908E-2</v>
      </c>
      <c r="Q13" s="2">
        <f t="shared" si="4"/>
        <v>0.72431734169310003</v>
      </c>
      <c r="R13" s="2">
        <f t="shared" si="5"/>
        <v>0.70408996739595797</v>
      </c>
      <c r="S13" s="2">
        <f t="shared" si="5"/>
        <v>0.66536302827780403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J13"/>
    </sheetView>
  </sheetViews>
  <sheetFormatPr defaultRowHeight="15" x14ac:dyDescent="0.25"/>
  <cols>
    <col min="1" max="1" width="9.28515625" bestFit="1" customWidth="1"/>
    <col min="2" max="4" width="8.5703125" bestFit="1" customWidth="1"/>
    <col min="7" max="7" width="9.28515625" bestFit="1" customWidth="1"/>
    <col min="8" max="10" width="8.5703125" bestFit="1" customWidth="1"/>
  </cols>
  <sheetData>
    <row r="1" spans="1:10" x14ac:dyDescent="0.25">
      <c r="A1" t="s">
        <v>16</v>
      </c>
      <c r="B1" t="s">
        <v>6</v>
      </c>
      <c r="C1" t="s">
        <v>7</v>
      </c>
      <c r="D1" t="s">
        <v>8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s="2">
        <v>30</v>
      </c>
      <c r="B2" s="2">
        <v>144.77491065697899</v>
      </c>
      <c r="C2" s="2">
        <v>132.048590631319</v>
      </c>
      <c r="D2" s="2">
        <v>107.104172744351</v>
      </c>
      <c r="E2" s="2"/>
      <c r="F2" s="2"/>
      <c r="G2" s="2">
        <v>30</v>
      </c>
      <c r="H2" s="2">
        <v>143.44677787964</v>
      </c>
      <c r="I2" s="2">
        <v>130.837201650346</v>
      </c>
      <c r="J2" s="2">
        <v>106.121618896014</v>
      </c>
    </row>
    <row r="3" spans="1:10" x14ac:dyDescent="0.25">
      <c r="A3" s="2">
        <v>25</v>
      </c>
      <c r="B3" s="2">
        <v>175.602050338673</v>
      </c>
      <c r="C3" s="2">
        <v>163.36097540020901</v>
      </c>
      <c r="D3" s="2">
        <v>138.426467775726</v>
      </c>
      <c r="E3" s="2"/>
      <c r="F3" s="2"/>
      <c r="G3" s="2">
        <v>25</v>
      </c>
      <c r="H3" s="2">
        <v>173.991115445426</v>
      </c>
      <c r="I3" s="2">
        <v>161.86233304193999</v>
      </c>
      <c r="J3" s="2">
        <v>137.15656952850199</v>
      </c>
    </row>
    <row r="4" spans="1:10" x14ac:dyDescent="0.25">
      <c r="A4" s="2">
        <v>20</v>
      </c>
      <c r="B4" s="2">
        <v>204.93195078305101</v>
      </c>
      <c r="C4" s="2">
        <v>194.19499526038999</v>
      </c>
      <c r="D4" s="2">
        <v>171.23290354719401</v>
      </c>
      <c r="E4" s="2"/>
      <c r="F4" s="2"/>
      <c r="G4" s="2">
        <v>20</v>
      </c>
      <c r="H4" s="2">
        <v>203.051948864563</v>
      </c>
      <c r="I4" s="2">
        <v>192.41348812371999</v>
      </c>
      <c r="J4" s="2">
        <v>169.66204586995099</v>
      </c>
    </row>
    <row r="5" spans="1:10" x14ac:dyDescent="0.25">
      <c r="A5" s="2">
        <v>15</v>
      </c>
      <c r="B5" s="2">
        <v>229.29112108257499</v>
      </c>
      <c r="C5" s="2">
        <v>221.10475266469999</v>
      </c>
      <c r="D5" s="2">
        <v>202.223309281415</v>
      </c>
      <c r="E5" s="2"/>
      <c r="F5" s="2"/>
      <c r="G5" s="2">
        <v>15</v>
      </c>
      <c r="H5" s="2">
        <v>227.18765235986999</v>
      </c>
      <c r="I5" s="2">
        <v>219.076381286784</v>
      </c>
      <c r="J5" s="2">
        <v>200.36815223501199</v>
      </c>
    </row>
    <row r="6" spans="1:10" x14ac:dyDescent="0.25">
      <c r="A6" s="2">
        <v>5</v>
      </c>
      <c r="B6" s="2">
        <v>250.72745840383701</v>
      </c>
      <c r="C6" s="2">
        <v>250.028463620347</v>
      </c>
      <c r="D6" s="2">
        <v>244.47363060363301</v>
      </c>
      <c r="E6" s="2"/>
      <c r="F6" s="2"/>
      <c r="G6" s="2">
        <v>5</v>
      </c>
      <c r="H6" s="2">
        <v>248.42733535272299</v>
      </c>
      <c r="I6" s="2">
        <v>247.73475292496599</v>
      </c>
      <c r="J6" s="2">
        <v>242.230878571033</v>
      </c>
    </row>
    <row r="7" spans="1:10" x14ac:dyDescent="0.25">
      <c r="A7" s="2">
        <v>0</v>
      </c>
      <c r="B7" s="2">
        <v>244.70532612660301</v>
      </c>
      <c r="C7" s="2">
        <v>248.172410323798</v>
      </c>
      <c r="D7" s="2">
        <v>250.517454676564</v>
      </c>
      <c r="E7" s="2"/>
      <c r="F7" s="2"/>
      <c r="G7" s="2">
        <v>0</v>
      </c>
      <c r="H7" s="2">
        <v>242.460448215561</v>
      </c>
      <c r="I7" s="2">
        <v>245.89572699784301</v>
      </c>
      <c r="J7" s="2">
        <v>248.21925818900399</v>
      </c>
    </row>
    <row r="8" spans="1:10" x14ac:dyDescent="0.25">
      <c r="A8" s="2">
        <v>-5</v>
      </c>
      <c r="B8" s="2">
        <v>228.403547823862</v>
      </c>
      <c r="C8" s="2">
        <v>235.71106795470399</v>
      </c>
      <c r="D8" s="2">
        <v>245.615780882628</v>
      </c>
      <c r="E8" s="2"/>
      <c r="F8" s="2"/>
      <c r="G8" s="2">
        <v>-5</v>
      </c>
      <c r="H8" s="2">
        <v>226.308218721944</v>
      </c>
      <c r="I8" s="2">
        <v>233.548702570627</v>
      </c>
      <c r="J8" s="2">
        <v>243.36255154934099</v>
      </c>
    </row>
    <row r="9" spans="1:10" x14ac:dyDescent="0.25">
      <c r="A9" s="2">
        <v>-10</v>
      </c>
      <c r="B9" s="2">
        <v>204.43770691425499</v>
      </c>
      <c r="C9" s="2">
        <v>214.85219657763801</v>
      </c>
      <c r="D9" s="2">
        <v>231.21839240333</v>
      </c>
      <c r="E9" s="2"/>
      <c r="F9" s="2"/>
      <c r="G9" s="2">
        <v>-10</v>
      </c>
      <c r="H9" s="2">
        <v>202.562235487994</v>
      </c>
      <c r="I9" s="2">
        <v>212.88118616694999</v>
      </c>
      <c r="J9" s="2">
        <v>229.097241797473</v>
      </c>
    </row>
    <row r="10" spans="1:10" x14ac:dyDescent="0.25">
      <c r="A10" s="2">
        <v>-15</v>
      </c>
      <c r="B10" s="2">
        <v>176.224171467834</v>
      </c>
      <c r="C10" s="2">
        <v>188.73997831037801</v>
      </c>
      <c r="D10" s="2">
        <v>209.91617014076201</v>
      </c>
      <c r="E10" s="2"/>
      <c r="F10" s="2"/>
      <c r="G10" s="2">
        <v>-15</v>
      </c>
      <c r="H10" s="2">
        <v>174.607525462551</v>
      </c>
      <c r="I10" s="2">
        <v>187.00851587147599</v>
      </c>
      <c r="J10" s="2">
        <v>207.990441652057</v>
      </c>
    </row>
    <row r="11" spans="1:10" x14ac:dyDescent="0.25">
      <c r="A11" s="2">
        <v>-20</v>
      </c>
      <c r="B11" s="2">
        <v>147.132911233275</v>
      </c>
      <c r="C11" s="2">
        <v>160.657453020194</v>
      </c>
      <c r="D11" s="2">
        <v>184.74900345862099</v>
      </c>
      <c r="E11" s="2"/>
      <c r="F11" s="2"/>
      <c r="G11" s="2">
        <v>-20</v>
      </c>
      <c r="H11" s="2">
        <v>145.783142871477</v>
      </c>
      <c r="I11" s="2">
        <v>159.18361369225099</v>
      </c>
      <c r="J11" s="2">
        <v>183.054153213858</v>
      </c>
    </row>
    <row r="12" spans="1:10" x14ac:dyDescent="0.25">
      <c r="A12" s="2">
        <v>-25</v>
      </c>
      <c r="B12" s="2">
        <v>119.825632889655</v>
      </c>
      <c r="C12" s="2">
        <v>133.36094009863299</v>
      </c>
      <c r="D12" s="2">
        <v>158.53881435014301</v>
      </c>
      <c r="E12" s="2"/>
      <c r="F12" s="2"/>
      <c r="G12" s="2">
        <v>-25</v>
      </c>
      <c r="H12" s="2">
        <v>118.72637632652901</v>
      </c>
      <c r="I12" s="2">
        <v>132.13751318290099</v>
      </c>
      <c r="J12" s="2">
        <v>157.08441080705899</v>
      </c>
    </row>
    <row r="13" spans="1:10" x14ac:dyDescent="0.25">
      <c r="A13" s="2">
        <v>-30</v>
      </c>
      <c r="B13" s="2">
        <v>95.947305635447293</v>
      </c>
      <c r="C13" s="2">
        <v>108.722323835547</v>
      </c>
      <c r="D13" s="2">
        <v>133.46069887569899</v>
      </c>
      <c r="E13" s="2"/>
      <c r="F13" s="2"/>
      <c r="G13" s="2">
        <v>-30</v>
      </c>
      <c r="H13" s="2">
        <v>95.067104330096697</v>
      </c>
      <c r="I13" s="2">
        <v>107.72492639644901</v>
      </c>
      <c r="J13" s="2">
        <v>132.23635665688201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J1" workbookViewId="0">
      <selection activeCell="L3" sqref="L3"/>
    </sheetView>
  </sheetViews>
  <sheetFormatPr defaultRowHeight="15" x14ac:dyDescent="0.25"/>
  <cols>
    <col min="1" max="1" width="9.28515625" bestFit="1" customWidth="1"/>
    <col min="2" max="2" width="8.85546875" bestFit="1" customWidth="1"/>
    <col min="4" max="4" width="9.28515625" bestFit="1" customWidth="1"/>
    <col min="5" max="5" width="9.5703125" bestFit="1" customWidth="1"/>
    <col min="7" max="7" width="9.28515625" bestFit="1" customWidth="1"/>
    <col min="8" max="8" width="9.5703125" bestFit="1" customWidth="1"/>
    <col min="10" max="10" width="9.28515625" bestFit="1" customWidth="1"/>
    <col min="11" max="11" width="9.5703125" bestFit="1" customWidth="1"/>
    <col min="13" max="13" width="9.28515625" bestFit="1" customWidth="1"/>
    <col min="14" max="14" width="9.5703125" bestFit="1" customWidth="1"/>
    <col min="16" max="16" width="9.28515625" bestFit="1" customWidth="1"/>
    <col min="17" max="17" width="9.5703125" bestFit="1" customWidth="1"/>
    <col min="20" max="20" width="9.5703125" bestFit="1" customWidth="1"/>
    <col min="21" max="21" width="8.140625" bestFit="1" customWidth="1"/>
  </cols>
  <sheetData>
    <row r="1" spans="1:20" x14ac:dyDescent="0.25">
      <c r="A1" s="2" t="s">
        <v>23</v>
      </c>
      <c r="B1" s="2" t="s">
        <v>24</v>
      </c>
      <c r="C1" s="2"/>
      <c r="D1" s="2" t="s">
        <v>21</v>
      </c>
      <c r="E1" s="2" t="s">
        <v>22</v>
      </c>
      <c r="G1" t="s">
        <v>21</v>
      </c>
      <c r="H1" t="s">
        <v>25</v>
      </c>
      <c r="J1" t="s">
        <v>21</v>
      </c>
      <c r="K1" t="s">
        <v>29</v>
      </c>
      <c r="M1" t="s">
        <v>21</v>
      </c>
      <c r="N1" t="s">
        <v>26</v>
      </c>
      <c r="P1" t="s">
        <v>21</v>
      </c>
      <c r="Q1" t="s">
        <v>27</v>
      </c>
      <c r="S1" t="s">
        <v>21</v>
      </c>
      <c r="T1" t="s">
        <v>28</v>
      </c>
    </row>
    <row r="2" spans="1:20" x14ac:dyDescent="0.25">
      <c r="A2" s="2">
        <v>30</v>
      </c>
      <c r="B2" s="2">
        <v>18.814292727105499</v>
      </c>
      <c r="C2" s="2"/>
      <c r="D2" s="2">
        <v>30</v>
      </c>
      <c r="E2" s="2">
        <v>37.141787231473302</v>
      </c>
      <c r="G2" s="1">
        <v>30</v>
      </c>
      <c r="H2" s="2">
        <v>14.632477097430799</v>
      </c>
      <c r="J2" s="1">
        <v>30</v>
      </c>
      <c r="K2" s="2">
        <v>29.732220548565699</v>
      </c>
      <c r="M2" s="1">
        <v>30</v>
      </c>
      <c r="N2" s="2">
        <v>18.623186787870701</v>
      </c>
      <c r="P2" s="1">
        <v>30</v>
      </c>
      <c r="Q2" s="2">
        <v>47.775855285594801</v>
      </c>
      <c r="S2" s="1">
        <v>30</v>
      </c>
      <c r="T2" s="2">
        <v>22.1754554239877</v>
      </c>
    </row>
    <row r="3" spans="1:20" x14ac:dyDescent="0.25">
      <c r="A3" s="2">
        <v>25</v>
      </c>
      <c r="B3" s="2">
        <v>30.003217165682202</v>
      </c>
      <c r="C3" s="2"/>
      <c r="D3" s="2">
        <v>25</v>
      </c>
      <c r="E3" s="2">
        <v>53.4745990013461</v>
      </c>
      <c r="G3" s="1">
        <v>25</v>
      </c>
      <c r="H3" s="2">
        <v>23.334461432801799</v>
      </c>
      <c r="J3" s="1">
        <v>25</v>
      </c>
      <c r="K3" s="2">
        <v>42.806733056365601</v>
      </c>
      <c r="M3" s="1">
        <v>25</v>
      </c>
      <c r="N3" s="2">
        <v>28.548983539651999</v>
      </c>
      <c r="P3" s="1">
        <v>25</v>
      </c>
      <c r="Q3" s="2">
        <v>62.574684071909502</v>
      </c>
      <c r="S3" s="1">
        <v>25</v>
      </c>
      <c r="T3" s="2">
        <v>33.964542221107202</v>
      </c>
    </row>
    <row r="4" spans="1:20" x14ac:dyDescent="0.25">
      <c r="A4" s="2">
        <v>20</v>
      </c>
      <c r="B4" s="2">
        <v>45.0546868099009</v>
      </c>
      <c r="C4" s="2"/>
      <c r="D4" s="2">
        <v>20</v>
      </c>
      <c r="E4" s="2">
        <v>73.980718042311906</v>
      </c>
      <c r="G4" s="1">
        <v>20</v>
      </c>
      <c r="H4" s="2">
        <v>35.040470691093397</v>
      </c>
      <c r="J4" s="1">
        <v>20</v>
      </c>
      <c r="K4" s="2">
        <v>59.222002739580901</v>
      </c>
      <c r="M4" s="1">
        <v>20</v>
      </c>
      <c r="N4" s="2">
        <v>41.602652180547402</v>
      </c>
      <c r="P4" s="1">
        <v>20</v>
      </c>
      <c r="Q4" s="2">
        <v>79.668773384581797</v>
      </c>
      <c r="S4" s="1">
        <v>20</v>
      </c>
      <c r="T4" s="2">
        <v>49.4666632943823</v>
      </c>
    </row>
    <row r="5" spans="1:20" x14ac:dyDescent="0.25">
      <c r="A5" s="2">
        <v>15</v>
      </c>
      <c r="B5" s="2">
        <v>64.426228602491307</v>
      </c>
      <c r="C5" s="2"/>
      <c r="D5" s="2">
        <v>15</v>
      </c>
      <c r="E5" s="2">
        <v>98.496250592521406</v>
      </c>
      <c r="G5" s="1">
        <v>15</v>
      </c>
      <c r="H5" s="2">
        <v>50.106338206464798</v>
      </c>
      <c r="J5" s="1">
        <v>15</v>
      </c>
      <c r="K5" s="2">
        <v>78.846831671633595</v>
      </c>
      <c r="M5" s="1">
        <v>15</v>
      </c>
      <c r="N5" s="2">
        <v>58.018920261399899</v>
      </c>
      <c r="P5" s="1">
        <v>15</v>
      </c>
      <c r="Q5" s="2">
        <v>98.531819782947807</v>
      </c>
      <c r="S5" s="1">
        <v>15</v>
      </c>
      <c r="T5" s="2">
        <v>68.869099051513103</v>
      </c>
    </row>
    <row r="6" spans="1:20" x14ac:dyDescent="0.25">
      <c r="A6" s="2">
        <v>10</v>
      </c>
      <c r="B6" s="2">
        <v>88.209973929532694</v>
      </c>
      <c r="C6" s="2"/>
      <c r="D6" s="2">
        <v>10</v>
      </c>
      <c r="E6" s="2">
        <v>126.237971046786</v>
      </c>
      <c r="G6" s="1">
        <v>10</v>
      </c>
      <c r="H6" s="2">
        <v>68.603717504050195</v>
      </c>
      <c r="J6" s="1">
        <v>10</v>
      </c>
      <c r="K6" s="2">
        <v>101.05424311908</v>
      </c>
      <c r="M6" s="1">
        <v>10</v>
      </c>
      <c r="N6" s="2">
        <v>77.681218852740301</v>
      </c>
      <c r="P6" s="1">
        <v>10</v>
      </c>
      <c r="Q6" s="2">
        <v>118.346340511555</v>
      </c>
      <c r="S6" s="1">
        <v>10</v>
      </c>
      <c r="T6" s="2">
        <v>91.824146560844596</v>
      </c>
    </row>
    <row r="7" spans="1:20" x14ac:dyDescent="0.25">
      <c r="A7" s="2">
        <v>5</v>
      </c>
      <c r="B7" s="2">
        <v>115.916605202301</v>
      </c>
      <c r="C7" s="2"/>
      <c r="D7" s="2">
        <v>5</v>
      </c>
      <c r="E7" s="2">
        <v>155.71645604313301</v>
      </c>
      <c r="G7" s="1">
        <v>5</v>
      </c>
      <c r="H7" s="2">
        <v>90.152050647695205</v>
      </c>
      <c r="J7" s="1">
        <v>5</v>
      </c>
      <c r="K7" s="2">
        <v>124.65194486366001</v>
      </c>
      <c r="M7" s="1">
        <v>5</v>
      </c>
      <c r="N7" s="2">
        <v>99.976467571034803</v>
      </c>
      <c r="P7" s="1">
        <v>5</v>
      </c>
      <c r="Q7" s="2">
        <v>138.06763448070001</v>
      </c>
      <c r="S7" s="1">
        <v>5</v>
      </c>
      <c r="T7" s="2">
        <v>117.244102569714</v>
      </c>
    </row>
    <row r="8" spans="1:20" x14ac:dyDescent="0.25">
      <c r="A8" s="2">
        <v>0</v>
      </c>
      <c r="B8" s="2">
        <v>146.31600075302899</v>
      </c>
      <c r="C8" s="2"/>
      <c r="D8" s="2">
        <v>0</v>
      </c>
      <c r="E8" s="2">
        <v>184.806780103861</v>
      </c>
      <c r="G8" s="1">
        <v>0</v>
      </c>
      <c r="H8" s="2">
        <v>113.794632679542</v>
      </c>
      <c r="J8" s="1">
        <v>0</v>
      </c>
      <c r="K8" s="2">
        <v>147.938921481465</v>
      </c>
      <c r="M8" s="1">
        <v>0</v>
      </c>
      <c r="N8" s="2">
        <v>123.720281857372</v>
      </c>
      <c r="P8" s="1">
        <v>0</v>
      </c>
      <c r="Q8" s="2">
        <v>156.54323857643001</v>
      </c>
      <c r="S8" s="1">
        <v>0</v>
      </c>
      <c r="T8" s="2">
        <v>143.22152844095501</v>
      </c>
    </row>
    <row r="9" spans="1:20" x14ac:dyDescent="0.25">
      <c r="A9" s="2">
        <v>-5</v>
      </c>
      <c r="B9" s="2">
        <v>177.41435720115899</v>
      </c>
      <c r="C9" s="2"/>
      <c r="D9" s="2">
        <v>-5</v>
      </c>
      <c r="E9" s="2">
        <v>211.00864117938201</v>
      </c>
      <c r="G9" s="1">
        <v>-5</v>
      </c>
      <c r="H9" s="2">
        <v>137.98081895267401</v>
      </c>
      <c r="J9" s="1">
        <v>-5</v>
      </c>
      <c r="K9" s="2">
        <v>168.913666380656</v>
      </c>
      <c r="M9" s="1">
        <v>-5</v>
      </c>
      <c r="N9" s="2">
        <v>147.20750045006901</v>
      </c>
      <c r="P9" s="1">
        <v>-5</v>
      </c>
      <c r="Q9" s="2">
        <v>172.66533546239</v>
      </c>
      <c r="S9" s="1">
        <v>-5</v>
      </c>
      <c r="T9" s="2">
        <v>167.17096901132501</v>
      </c>
    </row>
    <row r="10" spans="1:20" x14ac:dyDescent="0.25">
      <c r="A10" s="2">
        <v>-10</v>
      </c>
      <c r="B10" s="2">
        <v>206.631259538145</v>
      </c>
      <c r="C10" s="2"/>
      <c r="D10" s="2">
        <v>-10</v>
      </c>
      <c r="E10" s="2">
        <v>231.863030418699</v>
      </c>
      <c r="G10" s="1">
        <v>-10</v>
      </c>
      <c r="H10" s="2">
        <v>160.70373819841899</v>
      </c>
      <c r="J10" s="1">
        <v>-10</v>
      </c>
      <c r="K10" s="2">
        <v>185.60772841932001</v>
      </c>
      <c r="M10" s="1">
        <v>-10</v>
      </c>
      <c r="N10" s="2">
        <v>168.41636571771599</v>
      </c>
      <c r="P10" s="1">
        <v>-10</v>
      </c>
      <c r="Q10" s="2">
        <v>185.52214397704699</v>
      </c>
      <c r="S10" s="1">
        <v>-10</v>
      </c>
      <c r="T10" s="2">
        <v>186.23566744513499</v>
      </c>
    </row>
    <row r="11" spans="1:20" x14ac:dyDescent="0.25">
      <c r="A11" s="2">
        <v>-15</v>
      </c>
      <c r="B11" s="2">
        <v>231.18474949586201</v>
      </c>
      <c r="C11" s="2"/>
      <c r="D11" s="2">
        <v>-15</v>
      </c>
      <c r="E11" s="2">
        <v>245.42308727425899</v>
      </c>
      <c r="G11" s="1">
        <v>-15</v>
      </c>
      <c r="H11" s="2">
        <v>179.799772510178</v>
      </c>
      <c r="J11" s="1">
        <v>-15</v>
      </c>
      <c r="K11" s="2">
        <v>196.462634204225</v>
      </c>
      <c r="M11" s="1">
        <v>-15</v>
      </c>
      <c r="N11" s="2">
        <v>185.34345613805999</v>
      </c>
      <c r="P11" s="1">
        <v>-15</v>
      </c>
      <c r="Q11" s="2">
        <v>194.51387404882999</v>
      </c>
      <c r="S11" s="1">
        <v>-15</v>
      </c>
      <c r="T11" s="2">
        <v>197.897876725646</v>
      </c>
    </row>
    <row r="12" spans="1:20" x14ac:dyDescent="0.25">
      <c r="A12" s="2">
        <v>-20</v>
      </c>
      <c r="B12" s="2">
        <v>248.61115783727399</v>
      </c>
      <c r="C12" s="2"/>
      <c r="D12" s="2">
        <v>-20</v>
      </c>
      <c r="E12" s="2">
        <v>250.63846897419799</v>
      </c>
      <c r="G12" s="1">
        <v>-20</v>
      </c>
      <c r="H12" s="2">
        <v>193.35284753907999</v>
      </c>
      <c r="J12" s="1">
        <v>-20</v>
      </c>
      <c r="K12" s="2">
        <v>200.63757812873499</v>
      </c>
      <c r="M12" s="1">
        <v>-20</v>
      </c>
      <c r="N12" s="2">
        <v>196.38909753442499</v>
      </c>
      <c r="P12" s="1">
        <v>-20</v>
      </c>
      <c r="Q12" s="2">
        <v>199.40954813378301</v>
      </c>
      <c r="S12" s="1">
        <v>-20</v>
      </c>
      <c r="T12" s="2">
        <v>200.616666429981</v>
      </c>
    </row>
    <row r="13" spans="1:20" x14ac:dyDescent="0.25">
      <c r="A13" s="2">
        <v>-25</v>
      </c>
      <c r="B13" s="2">
        <v>257.275056614231</v>
      </c>
      <c r="C13" s="2"/>
      <c r="D13" s="2">
        <v>-25</v>
      </c>
      <c r="E13" s="2">
        <v>247.55467223311101</v>
      </c>
      <c r="G13" s="1">
        <v>-25</v>
      </c>
      <c r="H13" s="2">
        <v>200.09103867212499</v>
      </c>
      <c r="J13" s="1">
        <v>-25</v>
      </c>
      <c r="K13" s="2">
        <v>198.16898058221699</v>
      </c>
      <c r="M13" s="1">
        <v>-25</v>
      </c>
      <c r="N13" s="2">
        <v>200.67863836625199</v>
      </c>
      <c r="P13" s="1">
        <v>-25</v>
      </c>
      <c r="Q13" s="2">
        <v>200.33916071962</v>
      </c>
      <c r="S13" s="1">
        <v>-25</v>
      </c>
      <c r="T13" s="2">
        <v>194.30192951152</v>
      </c>
    </row>
    <row r="14" spans="1:20" x14ac:dyDescent="0.25">
      <c r="A14" s="2">
        <v>-30</v>
      </c>
      <c r="B14" s="2">
        <v>256.71662987362402</v>
      </c>
      <c r="C14" s="2"/>
      <c r="D14" s="2">
        <v>-30</v>
      </c>
      <c r="E14" s="2">
        <v>237.22201564980401</v>
      </c>
      <c r="G14" s="1">
        <v>-30</v>
      </c>
      <c r="H14" s="2">
        <v>199.65673233858101</v>
      </c>
      <c r="J14" s="1">
        <v>-30</v>
      </c>
      <c r="K14" s="2">
        <v>189.89762782062601</v>
      </c>
      <c r="M14" s="1">
        <v>-30</v>
      </c>
      <c r="N14" s="2">
        <v>198.23608647059999</v>
      </c>
      <c r="P14" s="1">
        <v>-30</v>
      </c>
      <c r="Q14" s="2">
        <v>197.74107125476999</v>
      </c>
      <c r="S14" s="1">
        <v>-30</v>
      </c>
      <c r="T14" s="2">
        <v>180.27598192613999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" sqref="M1:M1048576"/>
    </sheetView>
  </sheetViews>
  <sheetFormatPr defaultRowHeight="15" x14ac:dyDescent="0.25"/>
  <cols>
    <col min="1" max="1" width="10.28515625" bestFit="1" customWidth="1"/>
    <col min="2" max="2" width="10.7109375" bestFit="1" customWidth="1"/>
    <col min="4" max="4" width="18.7109375" bestFit="1" customWidth="1"/>
    <col min="6" max="6" width="16.85546875" bestFit="1" customWidth="1"/>
    <col min="7" max="7" width="24.7109375" bestFit="1" customWidth="1"/>
    <col min="8" max="8" width="14.5703125" bestFit="1" customWidth="1"/>
    <col min="13" max="13" width="12" bestFit="1" customWidth="1"/>
  </cols>
  <sheetData>
    <row r="1" spans="1:13" x14ac:dyDescent="0.25">
      <c r="A1" t="s">
        <v>21</v>
      </c>
      <c r="B1" t="s">
        <v>33</v>
      </c>
      <c r="D1" t="s">
        <v>34</v>
      </c>
      <c r="F1" t="s">
        <v>35</v>
      </c>
      <c r="G1" s="4" t="s">
        <v>39</v>
      </c>
      <c r="H1" t="s">
        <v>36</v>
      </c>
      <c r="I1" t="s">
        <v>38</v>
      </c>
      <c r="J1" t="s">
        <v>37</v>
      </c>
      <c r="M1" t="s">
        <v>40</v>
      </c>
    </row>
    <row r="2" spans="1:13" x14ac:dyDescent="0.25">
      <c r="A2" s="4">
        <v>30</v>
      </c>
      <c r="B2" s="4">
        <v>9.5943820880104198</v>
      </c>
      <c r="C2" s="4"/>
      <c r="D2" s="4">
        <v>3.8041105096728498</v>
      </c>
      <c r="E2" s="4"/>
      <c r="F2" s="4">
        <v>9.7310435546372496</v>
      </c>
      <c r="G2" s="4">
        <v>3.7878746587210301</v>
      </c>
      <c r="H2" s="4">
        <v>9.3078353075418604E-3</v>
      </c>
      <c r="I2" s="4">
        <v>5.110729E-2</v>
      </c>
      <c r="J2">
        <f>H2/(I2*COS(0))</f>
        <v>0.18212343694102859</v>
      </c>
      <c r="K2">
        <f>H2/($I$2*COS(0.1441642))</f>
        <v>0.18403253022809324</v>
      </c>
      <c r="M2" s="1">
        <v>9.0822620409751504</v>
      </c>
    </row>
    <row r="3" spans="1:13" x14ac:dyDescent="0.25">
      <c r="A3" s="4">
        <v>25</v>
      </c>
      <c r="B3" s="4">
        <v>11.640936101795001</v>
      </c>
      <c r="C3" s="4"/>
      <c r="D3" s="4">
        <v>5.00975011487286</v>
      </c>
      <c r="E3" s="4"/>
      <c r="F3" s="4">
        <v>11.8247591610151</v>
      </c>
      <c r="G3" s="4">
        <v>5.0169224013419198</v>
      </c>
      <c r="H3" s="4">
        <v>1.50593738338477E-2</v>
      </c>
      <c r="J3">
        <f>H3/($I$2*COS(0))</f>
        <v>0.29466195201991147</v>
      </c>
      <c r="K3">
        <f t="shared" ref="K3:K14" si="0">H3/($I$2*COS(0.1441642))</f>
        <v>0.29775072062653912</v>
      </c>
      <c r="M3" s="1">
        <v>11.083214171627301</v>
      </c>
    </row>
    <row r="4" spans="1:13" x14ac:dyDescent="0.25">
      <c r="A4" s="4">
        <v>20</v>
      </c>
      <c r="B4" s="4">
        <v>14.1634115215197</v>
      </c>
      <c r="C4" s="4"/>
      <c r="D4" s="4">
        <v>6.5878097947053602</v>
      </c>
      <c r="E4" s="4"/>
      <c r="F4" s="4">
        <v>14.4030542696861</v>
      </c>
      <c r="G4" s="4">
        <v>6.6265259202460598</v>
      </c>
      <c r="H4" s="4">
        <v>1.9778985184911502E-2</v>
      </c>
      <c r="J4">
        <f t="shared" ref="J4:J14" si="1">H4/($I$2*COS(0))</f>
        <v>0.38700907805738677</v>
      </c>
      <c r="K4">
        <f t="shared" si="0"/>
        <v>0.39106586748197725</v>
      </c>
      <c r="M4" s="1">
        <v>13.5641171547658</v>
      </c>
    </row>
    <row r="5" spans="1:13" x14ac:dyDescent="0.25">
      <c r="A5" s="4">
        <v>15</v>
      </c>
      <c r="B5" s="4">
        <v>17.199906110940901</v>
      </c>
      <c r="C5" s="4"/>
      <c r="D5" s="4">
        <v>8.6257345586802501</v>
      </c>
      <c r="E5" s="4"/>
      <c r="F5" s="4">
        <v>17.5023510095311</v>
      </c>
      <c r="G5" s="4">
        <v>8.7061021760440394</v>
      </c>
      <c r="H5" s="4">
        <v>2.3907419543013099E-2</v>
      </c>
      <c r="J5">
        <f t="shared" si="1"/>
        <v>0.46778883292409162</v>
      </c>
      <c r="K5">
        <f t="shared" si="0"/>
        <v>0.47269238919174739</v>
      </c>
      <c r="M5" s="1">
        <v>16.570855987598598</v>
      </c>
    </row>
    <row r="6" spans="1:13" x14ac:dyDescent="0.25">
      <c r="A6" s="4">
        <v>10</v>
      </c>
      <c r="B6" s="4">
        <v>20.748017292991101</v>
      </c>
      <c r="C6" s="4"/>
      <c r="D6" s="4">
        <v>11.214047761826301</v>
      </c>
      <c r="E6" s="4"/>
      <c r="F6" s="4">
        <v>21.116147165317301</v>
      </c>
      <c r="G6" s="4">
        <v>11.3479329527526</v>
      </c>
      <c r="H6" s="4">
        <v>2.7635193463153799E-2</v>
      </c>
      <c r="J6">
        <f t="shared" si="1"/>
        <v>0.54072899312708222</v>
      </c>
      <c r="K6">
        <f t="shared" si="0"/>
        <v>0.54639713836000137</v>
      </c>
      <c r="M6" s="1">
        <v>20.1113588970161</v>
      </c>
    </row>
    <row r="7" spans="1:13" x14ac:dyDescent="0.25">
      <c r="A7" s="4">
        <v>5</v>
      </c>
      <c r="B7" s="4">
        <v>24.736244707253299</v>
      </c>
      <c r="C7" s="4"/>
      <c r="D7" s="4">
        <v>14.4306582206926</v>
      </c>
      <c r="E7" s="4"/>
      <c r="F7" s="4">
        <v>25.165515553623901</v>
      </c>
      <c r="G7" s="4">
        <v>14.6306881843027</v>
      </c>
      <c r="H7" s="4">
        <v>3.1128338673921601E-2</v>
      </c>
      <c r="J7">
        <f t="shared" si="1"/>
        <v>0.60907824840490665</v>
      </c>
      <c r="K7">
        <f t="shared" si="0"/>
        <v>0.61546285883647567</v>
      </c>
      <c r="M7" s="1">
        <v>24.1258736535138</v>
      </c>
    </row>
    <row r="8" spans="1:13" x14ac:dyDescent="0.25">
      <c r="A8" s="4">
        <v>0</v>
      </c>
      <c r="B8" s="4">
        <v>28.991732479023401</v>
      </c>
      <c r="C8" s="4"/>
      <c r="D8" s="4">
        <v>18.313646389701599</v>
      </c>
      <c r="E8" s="4"/>
      <c r="F8" s="4">
        <v>29.466306585348299</v>
      </c>
      <c r="G8" s="4">
        <v>18.590878652851298</v>
      </c>
      <c r="H8" s="4">
        <v>3.4657052562967403E-2</v>
      </c>
      <c r="J8">
        <f t="shared" si="1"/>
        <v>0.67812346463620754</v>
      </c>
      <c r="K8">
        <f t="shared" si="0"/>
        <v>0.68523183561735257</v>
      </c>
      <c r="M8" s="1">
        <v>28.451758585727902</v>
      </c>
    </row>
    <row r="9" spans="1:13" x14ac:dyDescent="0.25">
      <c r="A9" s="4">
        <v>-5</v>
      </c>
      <c r="B9" s="4">
        <v>33.2127860507536</v>
      </c>
      <c r="C9" s="4"/>
      <c r="D9" s="4">
        <v>22.819818283263199</v>
      </c>
      <c r="E9" s="4"/>
      <c r="F9" s="4">
        <v>33.702105716950499</v>
      </c>
      <c r="G9" s="4">
        <v>23.179394206296099</v>
      </c>
      <c r="H9" s="4">
        <v>3.7943995962629498E-2</v>
      </c>
      <c r="J9">
        <f t="shared" si="1"/>
        <v>0.74243803501671679</v>
      </c>
      <c r="K9">
        <f t="shared" si="0"/>
        <v>0.75022057795857233</v>
      </c>
      <c r="M9" s="1">
        <v>32.7906786303448</v>
      </c>
    </row>
    <row r="10" spans="1:13" x14ac:dyDescent="0.25">
      <c r="A10" s="4">
        <v>-10</v>
      </c>
      <c r="B10" s="4">
        <v>36.960692154534698</v>
      </c>
      <c r="C10" s="4"/>
      <c r="D10" s="4">
        <v>27.769246903502999</v>
      </c>
      <c r="E10" s="4"/>
      <c r="F10" s="4">
        <v>37.418229907078299</v>
      </c>
      <c r="G10" s="4">
        <v>28.203380192515201</v>
      </c>
      <c r="H10" s="4">
        <v>4.1075876558383302E-2</v>
      </c>
      <c r="J10">
        <f t="shared" si="1"/>
        <v>0.80371854110016994</v>
      </c>
      <c r="K10">
        <f t="shared" si="0"/>
        <v>0.81214345168430613</v>
      </c>
      <c r="M10" s="1">
        <v>36.693085253168697</v>
      </c>
    </row>
    <row r="11" spans="1:13" x14ac:dyDescent="0.25">
      <c r="A11" s="4">
        <v>-15</v>
      </c>
      <c r="B11" s="4">
        <v>39.689781352572503</v>
      </c>
      <c r="C11" s="4"/>
      <c r="D11" s="4">
        <v>32.7825340208285</v>
      </c>
      <c r="E11" s="4"/>
      <c r="F11" s="4">
        <v>40.056253507218102</v>
      </c>
      <c r="G11" s="4">
        <v>33.260621342426802</v>
      </c>
      <c r="H11" s="4">
        <v>4.4098018640107803E-2</v>
      </c>
      <c r="J11">
        <f t="shared" si="1"/>
        <v>0.86285182877252542</v>
      </c>
      <c r="K11">
        <f t="shared" si="0"/>
        <v>0.87189659896634997</v>
      </c>
      <c r="M11" s="1">
        <v>39.581126795299603</v>
      </c>
    </row>
    <row r="12" spans="1:13" x14ac:dyDescent="0.25">
      <c r="A12" s="4">
        <v>-20</v>
      </c>
      <c r="B12" s="4">
        <v>40.832488895347801</v>
      </c>
      <c r="C12" s="4"/>
      <c r="D12" s="4">
        <v>37.228691792474102</v>
      </c>
      <c r="E12" s="4"/>
      <c r="F12" s="4">
        <v>41.045532169780302</v>
      </c>
      <c r="G12" s="4">
        <v>37.6855352043249</v>
      </c>
      <c r="H12" s="4">
        <v>4.7039353261506101E-2</v>
      </c>
      <c r="J12">
        <f t="shared" si="1"/>
        <v>0.92040398270982671</v>
      </c>
      <c r="K12">
        <f t="shared" si="0"/>
        <v>0.93005203841474882</v>
      </c>
      <c r="M12" s="1">
        <v>40.831649179961602</v>
      </c>
    </row>
    <row r="13" spans="1:13" x14ac:dyDescent="0.25">
      <c r="A13" s="4">
        <v>-25</v>
      </c>
      <c r="B13" s="4">
        <v>39.952731408790299</v>
      </c>
      <c r="C13" s="4"/>
      <c r="D13" s="4">
        <v>40.217143119451201</v>
      </c>
      <c r="E13" s="4"/>
      <c r="F13" s="4">
        <v>39.965441174309703</v>
      </c>
      <c r="G13" s="1">
        <v>40.542721750681501</v>
      </c>
      <c r="H13" s="4">
        <v>4.9889336695060703E-2</v>
      </c>
      <c r="J13">
        <f t="shared" si="1"/>
        <v>0.97616869716748245</v>
      </c>
      <c r="K13">
        <f t="shared" si="0"/>
        <v>0.98640130170266105</v>
      </c>
      <c r="M13" s="1">
        <v>39.940269323170099</v>
      </c>
    </row>
    <row r="14" spans="1:13" x14ac:dyDescent="0.25">
      <c r="A14" s="4">
        <v>-30</v>
      </c>
      <c r="B14" s="4">
        <v>36.9194207244567</v>
      </c>
      <c r="C14" s="4"/>
      <c r="D14" s="4">
        <v>40.687688039439003</v>
      </c>
      <c r="E14" s="4"/>
      <c r="F14" s="4">
        <v>36.716540977958502</v>
      </c>
      <c r="G14" s="1">
        <v>40.728260678491601</v>
      </c>
      <c r="H14" s="4">
        <v>5.2724242260688198E-2</v>
      </c>
      <c r="J14">
        <f t="shared" si="1"/>
        <v>1.0316383878051096</v>
      </c>
      <c r="K14">
        <f t="shared" si="0"/>
        <v>1.0424524486086879</v>
      </c>
      <c r="M14" s="1">
        <v>36.725224840482198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41" sqref="L41"/>
    </sheetView>
  </sheetViews>
  <sheetFormatPr defaultRowHeight="15" x14ac:dyDescent="0.25"/>
  <cols>
    <col min="1" max="1" width="9.28515625" bestFit="1" customWidth="1"/>
    <col min="2" max="2" width="16.28515625" bestFit="1" customWidth="1"/>
  </cols>
  <sheetData>
    <row r="1" spans="1:3" x14ac:dyDescent="0.25">
      <c r="A1" t="s">
        <v>21</v>
      </c>
      <c r="B1" t="s">
        <v>42</v>
      </c>
      <c r="C1" t="s">
        <v>41</v>
      </c>
    </row>
    <row r="2" spans="1:3" x14ac:dyDescent="0.25">
      <c r="A2" s="2">
        <v>10.215</v>
      </c>
      <c r="B2" s="2">
        <v>72.339024866969694</v>
      </c>
      <c r="C2" s="2">
        <v>72.085999999999899</v>
      </c>
    </row>
    <row r="3" spans="1:3" x14ac:dyDescent="0.25">
      <c r="A3" s="2">
        <v>6.12</v>
      </c>
      <c r="B3" s="2">
        <v>69.271704316886698</v>
      </c>
      <c r="C3" s="2">
        <v>69.272000000000006</v>
      </c>
    </row>
    <row r="4" spans="1:3" x14ac:dyDescent="0.25">
      <c r="A4" s="2">
        <v>3.15</v>
      </c>
      <c r="B4" s="2">
        <v>66.458380568581504</v>
      </c>
      <c r="C4" s="2">
        <v>69.224999999999895</v>
      </c>
    </row>
    <row r="5" spans="1:3" x14ac:dyDescent="0.25">
      <c r="A5" s="2">
        <v>-2.25</v>
      </c>
      <c r="B5" s="2">
        <v>59.294239116987498</v>
      </c>
      <c r="C5" s="2">
        <v>58.389000000000003</v>
      </c>
    </row>
    <row r="6" spans="1:3" x14ac:dyDescent="0.25">
      <c r="A6" s="2">
        <v>-14.625</v>
      </c>
      <c r="B6" s="2">
        <v>39.519787453040998</v>
      </c>
      <c r="C6" s="2">
        <v>42.430999999999898</v>
      </c>
    </row>
    <row r="7" spans="1:3" x14ac:dyDescent="0.25">
      <c r="A7" s="2">
        <v>-18.405000000000001</v>
      </c>
      <c r="B7" s="2">
        <v>33.606894819822898</v>
      </c>
      <c r="C7" s="2">
        <v>33.6069999999999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K29" sqref="K29"/>
    </sheetView>
  </sheetViews>
  <sheetFormatPr defaultRowHeight="15" x14ac:dyDescent="0.25"/>
  <cols>
    <col min="2" max="2" width="9.28515625" bestFit="1" customWidth="1"/>
    <col min="3" max="3" width="9.5703125" bestFit="1" customWidth="1"/>
    <col min="5" max="5" width="9.28515625" bestFit="1" customWidth="1"/>
    <col min="6" max="6" width="9.5703125" bestFit="1" customWidth="1"/>
    <col min="9" max="9" width="9.28515625" bestFit="1" customWidth="1"/>
    <col min="10" max="10" width="9.5703125" bestFit="1" customWidth="1"/>
    <col min="12" max="12" width="9.28515625" bestFit="1" customWidth="1"/>
    <col min="13" max="13" width="9.5703125" bestFit="1" customWidth="1"/>
    <col min="16" max="16" width="9.28515625" bestFit="1" customWidth="1"/>
    <col min="17" max="17" width="16.5703125" bestFit="1" customWidth="1"/>
  </cols>
  <sheetData>
    <row r="1" spans="1:17" x14ac:dyDescent="0.25">
      <c r="A1" t="s">
        <v>49</v>
      </c>
    </row>
    <row r="2" spans="1:17" x14ac:dyDescent="0.25">
      <c r="A2" t="s">
        <v>48</v>
      </c>
      <c r="B2" t="s">
        <v>21</v>
      </c>
      <c r="C2" t="s">
        <v>43</v>
      </c>
      <c r="E2" t="s">
        <v>21</v>
      </c>
      <c r="F2" t="s">
        <v>22</v>
      </c>
      <c r="H2" t="s">
        <v>47</v>
      </c>
      <c r="I2" t="s">
        <v>21</v>
      </c>
      <c r="J2" t="s">
        <v>44</v>
      </c>
      <c r="L2" t="s">
        <v>21</v>
      </c>
      <c r="M2" t="s">
        <v>45</v>
      </c>
      <c r="O2" t="s">
        <v>47</v>
      </c>
      <c r="P2" t="s">
        <v>21</v>
      </c>
      <c r="Q2" t="s">
        <v>46</v>
      </c>
    </row>
    <row r="3" spans="1:17" x14ac:dyDescent="0.25">
      <c r="B3" s="1">
        <v>30</v>
      </c>
      <c r="C3" s="1">
        <v>291.94280185008103</v>
      </c>
      <c r="E3" s="1">
        <v>30</v>
      </c>
      <c r="F3" s="1">
        <v>291.92489721079301</v>
      </c>
      <c r="I3" s="1">
        <v>30</v>
      </c>
      <c r="J3" s="1">
        <v>411.948051894706</v>
      </c>
      <c r="L3" s="1">
        <v>30</v>
      </c>
      <c r="M3" s="1">
        <v>543.65990027273403</v>
      </c>
      <c r="P3" s="1">
        <v>30</v>
      </c>
      <c r="Q3" s="1">
        <v>411.94202354526197</v>
      </c>
    </row>
    <row r="4" spans="1:17" x14ac:dyDescent="0.25">
      <c r="B4" s="1">
        <v>25</v>
      </c>
      <c r="C4" s="1">
        <v>320.56024855694699</v>
      </c>
      <c r="E4" s="1">
        <v>25</v>
      </c>
      <c r="F4" s="1">
        <v>320.55242259009498</v>
      </c>
      <c r="I4" s="1">
        <v>25</v>
      </c>
      <c r="J4" s="1">
        <v>478.02249160243099</v>
      </c>
      <c r="L4" s="1">
        <v>25</v>
      </c>
      <c r="M4" s="1">
        <v>552.03407759291599</v>
      </c>
      <c r="P4" s="1">
        <v>25</v>
      </c>
      <c r="Q4" s="1">
        <v>478.05387788347599</v>
      </c>
    </row>
    <row r="5" spans="1:17" x14ac:dyDescent="0.25">
      <c r="B5" s="1">
        <v>20</v>
      </c>
      <c r="C5" s="1">
        <v>348.95259402923801</v>
      </c>
      <c r="E5" s="1">
        <v>20</v>
      </c>
      <c r="F5" s="1">
        <v>348.95413593390401</v>
      </c>
      <c r="I5" s="1">
        <v>20</v>
      </c>
      <c r="J5" s="1">
        <v>530.93382077781803</v>
      </c>
      <c r="L5" s="1">
        <v>20</v>
      </c>
      <c r="M5" s="1">
        <v>538.19102966305002</v>
      </c>
      <c r="P5" s="1">
        <v>20</v>
      </c>
      <c r="Q5" s="1">
        <v>530.98347508591905</v>
      </c>
    </row>
    <row r="6" spans="1:17" x14ac:dyDescent="0.25">
      <c r="B6" s="1">
        <v>15</v>
      </c>
      <c r="C6" s="1">
        <v>372.71236652158598</v>
      </c>
      <c r="E6" s="1">
        <v>15</v>
      </c>
      <c r="F6" s="1">
        <v>372.71921519506799</v>
      </c>
      <c r="I6" s="1">
        <v>15</v>
      </c>
      <c r="J6" s="1">
        <v>554.92801475344095</v>
      </c>
      <c r="L6" s="1">
        <v>15</v>
      </c>
      <c r="M6" s="1">
        <v>499.260554968652</v>
      </c>
      <c r="P6" s="1">
        <v>15</v>
      </c>
      <c r="Q6" s="1">
        <v>554.96462932229895</v>
      </c>
    </row>
    <row r="7" spans="1:17" x14ac:dyDescent="0.25">
      <c r="B7" s="1">
        <v>5</v>
      </c>
      <c r="C7" s="1">
        <v>382.42572854610501</v>
      </c>
      <c r="E7" s="1">
        <v>5</v>
      </c>
      <c r="F7" s="1">
        <v>382.41362660321897</v>
      </c>
      <c r="I7" s="1">
        <v>5</v>
      </c>
      <c r="J7" s="1">
        <v>486.61331055633201</v>
      </c>
      <c r="L7" s="1">
        <v>5</v>
      </c>
      <c r="M7" s="1">
        <v>363.33456769050099</v>
      </c>
      <c r="P7" s="1">
        <v>5</v>
      </c>
      <c r="Q7" s="1">
        <v>486.554460241843</v>
      </c>
    </row>
    <row r="8" spans="1:17" x14ac:dyDescent="0.25">
      <c r="B8" s="1">
        <v>0</v>
      </c>
      <c r="C8" s="1">
        <v>357.27831724721801</v>
      </c>
      <c r="E8" s="1">
        <v>0</v>
      </c>
      <c r="F8" s="1">
        <v>357.23710548483598</v>
      </c>
      <c r="I8" s="1">
        <v>0</v>
      </c>
      <c r="J8" s="1">
        <v>406.58219115670499</v>
      </c>
      <c r="L8" s="1">
        <v>0</v>
      </c>
      <c r="M8" s="1">
        <v>284.60391753904997</v>
      </c>
      <c r="P8" s="1">
        <v>0</v>
      </c>
      <c r="Q8" s="1">
        <v>406.47901761952801</v>
      </c>
    </row>
    <row r="9" spans="1:17" x14ac:dyDescent="0.25">
      <c r="B9" s="1">
        <v>-5</v>
      </c>
      <c r="C9" s="1">
        <v>309.56875907095298</v>
      </c>
      <c r="E9" s="1">
        <v>-5</v>
      </c>
      <c r="F9" s="1">
        <v>309.48946521077301</v>
      </c>
      <c r="I9" s="1">
        <v>-5</v>
      </c>
      <c r="J9" s="1">
        <v>316.38718391914898</v>
      </c>
      <c r="L9" s="1">
        <v>-5</v>
      </c>
      <c r="M9" s="1">
        <v>211.14083592958099</v>
      </c>
      <c r="P9" s="1">
        <v>-5</v>
      </c>
      <c r="Q9" s="1">
        <v>316.26150928984998</v>
      </c>
    </row>
    <row r="10" spans="1:17" x14ac:dyDescent="0.25">
      <c r="B10" s="1">
        <v>-10</v>
      </c>
      <c r="C10" s="1">
        <v>243.193872825564</v>
      </c>
      <c r="E10" s="1">
        <v>-10</v>
      </c>
      <c r="F10" s="1">
        <v>243.075968788849</v>
      </c>
      <c r="I10" s="1">
        <v>-10</v>
      </c>
      <c r="J10" s="1">
        <v>230.78936056995499</v>
      </c>
      <c r="L10" s="1">
        <v>-10</v>
      </c>
      <c r="M10" s="1">
        <v>148.67911989189099</v>
      </c>
      <c r="P10" s="1">
        <v>-10</v>
      </c>
      <c r="Q10" s="1">
        <v>230.66367556894801</v>
      </c>
    </row>
    <row r="11" spans="1:17" x14ac:dyDescent="0.25">
      <c r="B11" s="1">
        <v>-15</v>
      </c>
      <c r="C11" s="1">
        <v>165.32635667374501</v>
      </c>
      <c r="E11" s="1">
        <v>-15</v>
      </c>
      <c r="F11" s="1">
        <v>165.17644952081201</v>
      </c>
      <c r="I11" s="1">
        <v>-15</v>
      </c>
      <c r="J11" s="1">
        <v>158.76357194429701</v>
      </c>
      <c r="L11" s="1">
        <v>-15</v>
      </c>
      <c r="M11" s="1">
        <v>99.240292173712803</v>
      </c>
      <c r="P11" s="1">
        <v>-15</v>
      </c>
      <c r="Q11" s="1">
        <v>158.65317678868999</v>
      </c>
    </row>
    <row r="12" spans="1:17" x14ac:dyDescent="0.25">
      <c r="B12" s="1">
        <v>-20</v>
      </c>
      <c r="C12" s="1">
        <v>82.719424011211402</v>
      </c>
      <c r="E12" s="1">
        <v>-20</v>
      </c>
      <c r="F12" s="1">
        <v>82.544407128844099</v>
      </c>
      <c r="I12" s="1">
        <v>-20</v>
      </c>
      <c r="J12" s="1">
        <v>103.172186192949</v>
      </c>
      <c r="L12" s="1">
        <v>-20</v>
      </c>
      <c r="M12" s="1">
        <v>62.037601774229103</v>
      </c>
      <c r="P12" s="1">
        <v>-20</v>
      </c>
      <c r="Q12" s="1">
        <v>103.08347643410499</v>
      </c>
    </row>
    <row r="13" spans="1:17" x14ac:dyDescent="0.25">
      <c r="B13" s="1">
        <v>-25</v>
      </c>
      <c r="C13" s="1">
        <v>8.3073303104811699E-7</v>
      </c>
      <c r="E13" s="1">
        <v>-25</v>
      </c>
      <c r="F13" s="1">
        <v>8.3070013607022698E-7</v>
      </c>
      <c r="I13" s="1">
        <v>-25</v>
      </c>
      <c r="J13" s="1">
        <v>62.631928522356397</v>
      </c>
      <c r="L13" s="1">
        <v>-25</v>
      </c>
      <c r="M13" s="1">
        <v>34.782292030142102</v>
      </c>
      <c r="P13" s="1">
        <v>-25</v>
      </c>
      <c r="Q13" s="1">
        <v>62.564645338315501</v>
      </c>
    </row>
    <row r="14" spans="1:17" x14ac:dyDescent="0.25">
      <c r="B14" s="1">
        <v>-30</v>
      </c>
      <c r="C14" s="1">
        <v>8.3073303104811699E-7</v>
      </c>
      <c r="E14" s="1">
        <v>-30</v>
      </c>
      <c r="F14" s="1">
        <v>8.3070013607022698E-7</v>
      </c>
      <c r="I14" s="1">
        <v>-30</v>
      </c>
      <c r="J14" s="1">
        <v>33.889165291839298</v>
      </c>
      <c r="L14" s="1">
        <v>-30</v>
      </c>
      <c r="M14" s="1">
        <v>14.854537172692799</v>
      </c>
      <c r="P14" s="1">
        <v>-30</v>
      </c>
      <c r="Q14" s="1">
        <v>33.839587637794899</v>
      </c>
    </row>
    <row r="17" spans="2:6" x14ac:dyDescent="0.25">
      <c r="B17" t="s">
        <v>30</v>
      </c>
      <c r="E17" t="s">
        <v>30</v>
      </c>
    </row>
    <row r="18" spans="2:6" x14ac:dyDescent="0.25">
      <c r="B18" t="s">
        <v>31</v>
      </c>
      <c r="C18" t="s">
        <v>32</v>
      </c>
      <c r="E18" t="s">
        <v>31</v>
      </c>
      <c r="F18" t="s">
        <v>32</v>
      </c>
    </row>
    <row r="19" spans="2:6" x14ac:dyDescent="0.25">
      <c r="B19" t="s">
        <v>21</v>
      </c>
      <c r="C19" t="s">
        <v>43</v>
      </c>
      <c r="E19" t="s">
        <v>21</v>
      </c>
      <c r="F19" t="s">
        <v>22</v>
      </c>
    </row>
    <row r="20" spans="2:6" x14ac:dyDescent="0.25">
      <c r="B20" s="1">
        <v>30</v>
      </c>
      <c r="C20" s="1">
        <v>207.842311347551</v>
      </c>
      <c r="E20" s="1">
        <v>30</v>
      </c>
      <c r="F20" s="1">
        <v>207.841818490706</v>
      </c>
    </row>
    <row r="21" spans="2:6" x14ac:dyDescent="0.25">
      <c r="B21" s="1">
        <v>25</v>
      </c>
      <c r="C21" s="1">
        <v>293.69292107788499</v>
      </c>
      <c r="E21" s="1">
        <v>25</v>
      </c>
      <c r="F21" s="1">
        <v>293.693421944693</v>
      </c>
    </row>
    <row r="22" spans="2:6" x14ac:dyDescent="0.25">
      <c r="B22" s="1">
        <v>20</v>
      </c>
      <c r="C22" s="1">
        <v>394.00789813985898</v>
      </c>
      <c r="E22" s="1">
        <v>20</v>
      </c>
      <c r="F22" s="1">
        <v>394.00946115367401</v>
      </c>
    </row>
    <row r="23" spans="2:6" x14ac:dyDescent="0.25">
      <c r="B23" s="1">
        <v>15</v>
      </c>
      <c r="C23" s="1">
        <v>481.48011347368498</v>
      </c>
      <c r="E23" s="1">
        <v>15</v>
      </c>
      <c r="F23" s="1">
        <v>481.48195238120502</v>
      </c>
    </row>
    <row r="24" spans="2:6" x14ac:dyDescent="0.25">
      <c r="B24" s="1">
        <v>5</v>
      </c>
      <c r="C24" s="1">
        <v>510.059673550539</v>
      </c>
      <c r="E24" s="1">
        <v>5</v>
      </c>
      <c r="F24" s="1">
        <v>510.05886469613398</v>
      </c>
    </row>
    <row r="25" spans="2:6" x14ac:dyDescent="0.25">
      <c r="B25" s="1">
        <v>0</v>
      </c>
      <c r="C25" s="1">
        <v>444.25945280384599</v>
      </c>
      <c r="E25" s="1">
        <v>0</v>
      </c>
      <c r="F25" s="1">
        <v>444.25705271048599</v>
      </c>
    </row>
    <row r="26" spans="2:6" x14ac:dyDescent="0.25">
      <c r="B26" s="1">
        <v>-5</v>
      </c>
      <c r="C26" s="1">
        <v>351.54767619825498</v>
      </c>
      <c r="E26" s="1">
        <v>-5</v>
      </c>
      <c r="F26" s="1">
        <v>351.54441020602297</v>
      </c>
    </row>
    <row r="27" spans="2:6" x14ac:dyDescent="0.25">
      <c r="B27" s="1">
        <v>-10</v>
      </c>
      <c r="C27" s="1">
        <v>256.41486714491799</v>
      </c>
      <c r="E27" s="1">
        <v>-10</v>
      </c>
      <c r="F27" s="1">
        <v>256.411526518659</v>
      </c>
    </row>
    <row r="28" spans="2:6" x14ac:dyDescent="0.25">
      <c r="B28" s="1">
        <v>-15</v>
      </c>
      <c r="C28" s="1">
        <v>174.74281084987899</v>
      </c>
      <c r="E28" s="1">
        <v>-15</v>
      </c>
      <c r="F28" s="1">
        <v>174.73991431781701</v>
      </c>
    </row>
    <row r="29" spans="2:6" x14ac:dyDescent="0.25">
      <c r="B29" s="1">
        <v>-20</v>
      </c>
      <c r="C29" s="1">
        <v>112.370253297443</v>
      </c>
      <c r="E29" s="1">
        <v>-20</v>
      </c>
      <c r="F29" s="1">
        <v>112.367994247979</v>
      </c>
    </row>
    <row r="30" spans="2:6" x14ac:dyDescent="0.25">
      <c r="B30" s="1">
        <v>-25</v>
      </c>
      <c r="C30" s="1">
        <v>68.222749093619797</v>
      </c>
      <c r="E30" s="1">
        <v>-25</v>
      </c>
      <c r="F30" s="1">
        <v>68.221099649948698</v>
      </c>
    </row>
    <row r="31" spans="2:6" x14ac:dyDescent="0.25">
      <c r="B31" s="1">
        <v>-30</v>
      </c>
      <c r="C31" s="1">
        <v>38.2452072865809</v>
      </c>
      <c r="E31" s="1">
        <v>-30</v>
      </c>
      <c r="F31" s="1">
        <v>38.244040604144502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Sheet2!_1.000000000000000e_001AnkleDorsiRRatios</vt:lpstr>
      <vt:lpstr>Sheet4!Demo1_1</vt:lpstr>
      <vt:lpstr>Sheet4!Demo2_1</vt:lpstr>
      <vt:lpstr>Sheet4!Demo3</vt:lpstr>
      <vt:lpstr>Sheet4!Demo4</vt:lpstr>
      <vt:lpstr>Sheet4!Demo5</vt:lpstr>
      <vt:lpstr>Sheet4!Demo6</vt:lpstr>
      <vt:lpstr>Sheet4!Demo7</vt:lpstr>
      <vt:lpstr>Sheet5!edlLm20NoPenAngle</vt:lpstr>
      <vt:lpstr>Sheet5!edlStrength20</vt:lpstr>
      <vt:lpstr>Sheet5!edlStrength20NoPenAngle</vt:lpstr>
      <vt:lpstr>Sheet5!edlStrength20TwoStepP20</vt:lpstr>
      <vt:lpstr>Sheet7!et_skridt</vt:lpstr>
      <vt:lpstr>Sheet7!et_skridt_epsilobar</vt:lpstr>
      <vt:lpstr>Sheet5!Håber</vt:lpstr>
      <vt:lpstr>Sheet6!PlanarFlexorsResults</vt:lpstr>
      <vt:lpstr>Sheet1!ResCompareRminRmaxAvgTibAnt1</vt:lpstr>
      <vt:lpstr>Sheet1!ResCompareRminRmaxTibAnt</vt:lpstr>
      <vt:lpstr>Sheet5!Strength20NoPenTwoStep</vt:lpstr>
      <vt:lpstr>Sheet7!SuleusLatOne</vt:lpstr>
      <vt:lpstr>Sheet7!SuleusLatTwo</vt:lpstr>
      <vt:lpstr>Sheet3!TibAntStrengthMedKorFaktor</vt:lpstr>
      <vt:lpstr>Sheet3!TibAntStrengthUdenKorFaktor</vt:lpstr>
      <vt:lpstr>Sheet7!To_skridt</vt:lpstr>
      <vt:lpstr>Sheet7!to_skridt_epsilonbar</vt:lpstr>
      <vt:lpstr>Sheet7!to_skridt_epsilonbar_non_eb_data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Heinen</dc:creator>
  <cp:lastModifiedBy>Frederik Heinen</cp:lastModifiedBy>
  <dcterms:created xsi:type="dcterms:W3CDTF">2014-12-05T11:16:35Z</dcterms:created>
  <dcterms:modified xsi:type="dcterms:W3CDTF">2014-12-16T11:40:10Z</dcterms:modified>
</cp:coreProperties>
</file>