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 Fernando\Documents\R\TESIS\RScript\Final\db\Tesis\"/>
    </mc:Choice>
  </mc:AlternateContent>
  <bookViews>
    <workbookView xWindow="0" yWindow="0" windowWidth="20490" windowHeight="7755" activeTab="1"/>
  </bookViews>
  <sheets>
    <sheet name="BDT" sheetId="1" r:id="rId1"/>
    <sheet name="BDA" sheetId="2" r:id="rId2"/>
    <sheet name="OUT" sheetId="3" r:id="rId3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3" l="1"/>
  <c r="AA4" i="3"/>
  <c r="Z4" i="3"/>
  <c r="AL3" i="3"/>
  <c r="AM3" i="3" s="1"/>
  <c r="AL2" i="3"/>
  <c r="AM2" i="3" s="1"/>
  <c r="O3" i="2"/>
  <c r="O4" i="2"/>
  <c r="O5" i="2"/>
  <c r="O6" i="2"/>
  <c r="O7" i="2"/>
  <c r="O8" i="2"/>
  <c r="O9" i="2"/>
  <c r="O10" i="2"/>
  <c r="O2" i="2"/>
  <c r="AL40" i="1"/>
  <c r="AM40" i="1" s="1"/>
  <c r="AL39" i="1"/>
  <c r="AM39" i="1" s="1"/>
  <c r="AL37" i="1"/>
  <c r="AM37" i="1" s="1"/>
  <c r="AL30" i="1"/>
  <c r="AM30" i="1" s="1"/>
  <c r="AL29" i="1"/>
  <c r="AM29" i="1" s="1"/>
  <c r="AL28" i="1"/>
  <c r="AM28" i="1" s="1"/>
  <c r="AL27" i="1"/>
  <c r="AM27" i="1" s="1"/>
  <c r="AL12" i="1"/>
  <c r="AM12" i="1" s="1"/>
  <c r="AL11" i="1"/>
  <c r="AM11" i="1" s="1"/>
  <c r="AL8" i="1"/>
  <c r="AM8" i="1" s="1"/>
  <c r="AL7" i="1"/>
  <c r="AM7" i="1" s="1"/>
  <c r="AL6" i="1"/>
  <c r="AM6" i="1" s="1"/>
  <c r="AB36" i="1"/>
  <c r="AA36" i="1"/>
  <c r="Z36" i="1"/>
  <c r="AM35" i="1"/>
  <c r="AM34" i="1"/>
  <c r="AL33" i="1"/>
  <c r="AM33" i="1" s="1"/>
  <c r="AM32" i="1"/>
  <c r="AL32" i="1"/>
  <c r="AM31" i="1"/>
  <c r="AL31" i="1"/>
  <c r="AB26" i="1"/>
  <c r="AA26" i="1"/>
  <c r="Z26" i="1"/>
  <c r="AL25" i="1"/>
  <c r="AM25" i="1" s="1"/>
  <c r="AM24" i="1"/>
  <c r="AL23" i="1"/>
  <c r="AM23" i="1" s="1"/>
  <c r="AL22" i="1"/>
  <c r="AM22" i="1" s="1"/>
  <c r="AM21" i="1"/>
  <c r="AM20" i="1"/>
  <c r="AM19" i="1"/>
  <c r="AM18" i="1"/>
  <c r="AM17" i="1"/>
  <c r="AL16" i="1"/>
  <c r="AM16" i="1" s="1"/>
  <c r="AA16" i="1"/>
  <c r="Z16" i="1"/>
  <c r="AM15" i="1"/>
  <c r="AM14" i="1"/>
  <c r="AM10" i="1"/>
  <c r="AL9" i="1"/>
  <c r="AM9" i="1" s="1"/>
  <c r="AL5" i="1"/>
  <c r="AM5" i="1" s="1"/>
  <c r="AM4" i="1"/>
  <c r="AA2" i="1"/>
  <c r="Z2" i="1"/>
</calcChain>
</file>

<file path=xl/comments1.xml><?xml version="1.0" encoding="utf-8"?>
<comments xmlns="http://schemas.openxmlformats.org/spreadsheetml/2006/main">
  <authors>
    <author>Jose Fernando Aguilera González</author>
    <author>SonyVaio</author>
  </authors>
  <commentList>
    <comment ref="AP4" authorId="0" shapeId="0">
      <text>
        <r>
          <rPr>
            <b/>
            <sz val="9"/>
            <color indexed="81"/>
            <rFont val="Tahoma"/>
            <family val="2"/>
          </rPr>
          <t>Jose Fernando Aguilera González:</t>
        </r>
        <r>
          <rPr>
            <sz val="9"/>
            <color indexed="81"/>
            <rFont val="Tahoma"/>
            <family val="2"/>
          </rPr>
          <t xml:space="preserve">
14.2</t>
        </r>
      </text>
    </comment>
    <comment ref="AO6" authorId="0" shapeId="0">
      <text>
        <r>
          <rPr>
            <b/>
            <sz val="9"/>
            <color indexed="81"/>
            <rFont val="Tahoma"/>
            <family val="2"/>
          </rPr>
          <t>Jose Fernando Aguilera González:</t>
        </r>
        <r>
          <rPr>
            <sz val="9"/>
            <color indexed="81"/>
            <rFont val="Tahoma"/>
            <family val="2"/>
          </rPr>
          <t xml:space="preserve">
344</t>
        </r>
      </text>
    </comment>
    <comment ref="AC7" authorId="0" shapeId="0">
      <text>
        <r>
          <rPr>
            <b/>
            <sz val="9"/>
            <color indexed="81"/>
            <rFont val="Tahoma"/>
            <family val="2"/>
          </rPr>
          <t>Jose Fernando Aguilera González:</t>
        </r>
        <r>
          <rPr>
            <sz val="9"/>
            <color indexed="81"/>
            <rFont val="Tahoma"/>
            <family val="2"/>
          </rPr>
          <t xml:space="preserve">
38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Jose Fernando Aguilera González:</t>
        </r>
        <r>
          <rPr>
            <sz val="9"/>
            <color indexed="81"/>
            <rFont val="Tahoma"/>
            <charset val="1"/>
          </rPr>
          <t xml:space="preserve">
20H</t>
        </r>
      </text>
    </comment>
    <comment ref="AR16" authorId="0" shapeId="0">
      <text>
        <r>
          <rPr>
            <b/>
            <sz val="9"/>
            <color indexed="81"/>
            <rFont val="Tahoma"/>
            <family val="2"/>
          </rPr>
          <t>Jose Fernando Aguilera González:</t>
        </r>
        <r>
          <rPr>
            <sz val="9"/>
            <color indexed="81"/>
            <rFont val="Tahoma"/>
            <family val="2"/>
          </rPr>
          <t xml:space="preserve">
7053</t>
        </r>
      </text>
    </comment>
    <comment ref="AR31" authorId="0" shapeId="0">
      <text>
        <r>
          <rPr>
            <b/>
            <sz val="9"/>
            <color indexed="81"/>
            <rFont val="Tahoma"/>
            <family val="2"/>
          </rPr>
          <t>Jose Fernando Aguilera González:</t>
        </r>
        <r>
          <rPr>
            <sz val="9"/>
            <color indexed="81"/>
            <rFont val="Tahoma"/>
            <family val="2"/>
          </rPr>
          <t xml:space="preserve">
41</t>
        </r>
      </text>
    </comment>
    <comment ref="AQ33" authorId="0" shapeId="0">
      <text>
        <r>
          <rPr>
            <b/>
            <sz val="9"/>
            <color indexed="81"/>
            <rFont val="Tahoma"/>
            <family val="2"/>
          </rPr>
          <t>Jose Fernando Aguilera González:</t>
        </r>
        <r>
          <rPr>
            <sz val="9"/>
            <color indexed="81"/>
            <rFont val="Tahoma"/>
            <family val="2"/>
          </rPr>
          <t xml:space="preserve">
160</t>
        </r>
      </text>
    </comment>
    <comment ref="AQ35" authorId="0" shapeId="0">
      <text>
        <r>
          <rPr>
            <b/>
            <sz val="9"/>
            <color indexed="81"/>
            <rFont val="Tahoma"/>
            <family val="2"/>
          </rPr>
          <t>Jose Fernando Aguilera González:</t>
        </r>
        <r>
          <rPr>
            <sz val="9"/>
            <color indexed="81"/>
            <rFont val="Tahoma"/>
            <family val="2"/>
          </rPr>
          <t xml:space="preserve">
99</t>
        </r>
      </text>
    </comment>
    <comment ref="AR35" authorId="0" shapeId="0">
      <text>
        <r>
          <rPr>
            <b/>
            <sz val="9"/>
            <color indexed="81"/>
            <rFont val="Tahoma"/>
            <family val="2"/>
          </rPr>
          <t>Jose Fernando Aguilera González:</t>
        </r>
        <r>
          <rPr>
            <sz val="9"/>
            <color indexed="81"/>
            <rFont val="Tahoma"/>
            <family val="2"/>
          </rPr>
          <t xml:space="preserve">
5549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Jose Fernando Aguilera González:</t>
        </r>
        <r>
          <rPr>
            <sz val="9"/>
            <color indexed="81"/>
            <rFont val="Tahoma"/>
            <charset val="1"/>
          </rPr>
          <t xml:space="preserve">
240</t>
        </r>
      </text>
    </comment>
    <comment ref="AJ38" authorId="1" shapeId="0">
      <text>
        <r>
          <rPr>
            <b/>
            <sz val="9"/>
            <color indexed="81"/>
            <rFont val="Tahoma"/>
            <family val="2"/>
          </rPr>
          <t>SonyVaio:</t>
        </r>
        <r>
          <rPr>
            <sz val="9"/>
            <color indexed="81"/>
            <rFont val="Tahoma"/>
            <family val="2"/>
          </rPr>
          <t xml:space="preserve">
0,1</t>
        </r>
      </text>
    </comment>
    <comment ref="AK38" authorId="1" shapeId="0">
      <text>
        <r>
          <rPr>
            <b/>
            <sz val="9"/>
            <color indexed="81"/>
            <rFont val="Tahoma"/>
            <family val="2"/>
          </rPr>
          <t>SonyVaio:</t>
        </r>
        <r>
          <rPr>
            <sz val="9"/>
            <color indexed="81"/>
            <rFont val="Tahoma"/>
            <family val="2"/>
          </rPr>
          <t xml:space="preserve">
0,0</t>
        </r>
      </text>
    </comment>
    <comment ref="AL38" authorId="1" shapeId="0">
      <text>
        <r>
          <rPr>
            <b/>
            <sz val="9"/>
            <color indexed="81"/>
            <rFont val="Tahoma"/>
            <family val="2"/>
          </rPr>
          <t>SonyVaio:</t>
        </r>
        <r>
          <rPr>
            <sz val="9"/>
            <color indexed="81"/>
            <rFont val="Tahoma"/>
            <family val="2"/>
          </rPr>
          <t xml:space="preserve">
0,1</t>
        </r>
      </text>
    </comment>
    <comment ref="AM38" authorId="1" shapeId="0">
      <text>
        <r>
          <rPr>
            <b/>
            <sz val="9"/>
            <color indexed="81"/>
            <rFont val="Tahoma"/>
            <family val="2"/>
          </rPr>
          <t>SonyVaio:</t>
        </r>
        <r>
          <rPr>
            <sz val="9"/>
            <color indexed="81"/>
            <rFont val="Tahoma"/>
            <family val="2"/>
          </rPr>
          <t xml:space="preserve">
0,0</t>
        </r>
      </text>
    </comment>
    <comment ref="AN38" authorId="1" shapeId="0">
      <text>
        <r>
          <rPr>
            <b/>
            <sz val="9"/>
            <color indexed="81"/>
            <rFont val="Tahoma"/>
            <family val="2"/>
          </rPr>
          <t>SonyVaio:</t>
        </r>
        <r>
          <rPr>
            <sz val="9"/>
            <color indexed="81"/>
            <rFont val="Tahoma"/>
            <family val="2"/>
          </rPr>
          <t xml:space="preserve">
150</t>
        </r>
      </text>
    </comment>
    <comment ref="AO38" authorId="1" shapeId="0">
      <text>
        <r>
          <rPr>
            <b/>
            <sz val="9"/>
            <color indexed="81"/>
            <rFont val="Tahoma"/>
            <family val="2"/>
          </rPr>
          <t>SonyVaio:</t>
        </r>
        <r>
          <rPr>
            <sz val="9"/>
            <color indexed="81"/>
            <rFont val="Tahoma"/>
            <family val="2"/>
          </rPr>
          <t xml:space="preserve">
165</t>
        </r>
      </text>
    </comment>
    <comment ref="AP38" authorId="1" shapeId="0">
      <text>
        <r>
          <rPr>
            <b/>
            <sz val="9"/>
            <color indexed="81"/>
            <rFont val="Tahoma"/>
            <family val="2"/>
          </rPr>
          <t>SonyVaio:</t>
        </r>
        <r>
          <rPr>
            <sz val="9"/>
            <color indexed="81"/>
            <rFont val="Tahoma"/>
            <family val="2"/>
          </rPr>
          <t xml:space="preserve">
4,1</t>
        </r>
      </text>
    </comment>
    <comment ref="AQ38" authorId="1" shapeId="0">
      <text>
        <r>
          <rPr>
            <b/>
            <sz val="9"/>
            <color indexed="81"/>
            <rFont val="Tahoma"/>
            <family val="2"/>
          </rPr>
          <t>SonyVaio: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AR38" authorId="1" shapeId="0">
      <text>
        <r>
          <rPr>
            <b/>
            <sz val="9"/>
            <color indexed="81"/>
            <rFont val="Tahoma"/>
            <family val="2"/>
          </rPr>
          <t>SonyVaio:</t>
        </r>
        <r>
          <rPr>
            <sz val="9"/>
            <color indexed="81"/>
            <rFont val="Tahoma"/>
            <family val="2"/>
          </rPr>
          <t xml:space="preserve">
689</t>
        </r>
      </text>
    </comment>
    <comment ref="AR39" authorId="1" shapeId="0">
      <text>
        <r>
          <rPr>
            <b/>
            <sz val="9"/>
            <color indexed="81"/>
            <rFont val="Tahoma"/>
            <family val="2"/>
          </rPr>
          <t>SonyVaio:</t>
        </r>
        <r>
          <rPr>
            <sz val="9"/>
            <color indexed="81"/>
            <rFont val="Tahoma"/>
            <family val="2"/>
          </rPr>
          <t xml:space="preserve">
90.0 (Muestra Controlada)</t>
        </r>
      </text>
    </comment>
  </commentList>
</comments>
</file>

<file path=xl/sharedStrings.xml><?xml version="1.0" encoding="utf-8"?>
<sst xmlns="http://schemas.openxmlformats.org/spreadsheetml/2006/main" count="285" uniqueCount="84">
  <si>
    <t>ID</t>
  </si>
  <si>
    <t>Sexo</t>
  </si>
  <si>
    <t>Clase</t>
  </si>
  <si>
    <t>Sitio</t>
  </si>
  <si>
    <t>Fecha</t>
  </si>
  <si>
    <t>Estacion</t>
  </si>
  <si>
    <t>APM</t>
  </si>
  <si>
    <t>AMX</t>
  </si>
  <si>
    <t>AMC</t>
  </si>
  <si>
    <t>LTC</t>
  </si>
  <si>
    <t>CCu</t>
  </si>
  <si>
    <t>CPCH</t>
  </si>
  <si>
    <t>CCL</t>
  </si>
  <si>
    <t>LHC</t>
  </si>
  <si>
    <t>LT</t>
  </si>
  <si>
    <t>Peso</t>
  </si>
  <si>
    <t>Cloaca</t>
  </si>
  <si>
    <t>Agua</t>
  </si>
  <si>
    <t>Aire</t>
  </si>
  <si>
    <t>HR</t>
  </si>
  <si>
    <t>Caudal</t>
  </si>
  <si>
    <t>Temp</t>
  </si>
  <si>
    <t>CGR</t>
  </si>
  <si>
    <t>Hematocrito</t>
  </si>
  <si>
    <t>Hemoglobina</t>
  </si>
  <si>
    <t>VCM</t>
  </si>
  <si>
    <t>HCM</t>
  </si>
  <si>
    <t>CHCM</t>
  </si>
  <si>
    <t>Trombocitos</t>
  </si>
  <si>
    <t>CGB</t>
  </si>
  <si>
    <t>Heterofilos</t>
  </si>
  <si>
    <t>Linfocitos</t>
  </si>
  <si>
    <t>Basofilos</t>
  </si>
  <si>
    <t>Monocitos</t>
  </si>
  <si>
    <t>Eosinofilos</t>
  </si>
  <si>
    <t>Proteinas_totales</t>
  </si>
  <si>
    <t>Albumina</t>
  </si>
  <si>
    <t>Globulina</t>
  </si>
  <si>
    <t>AG</t>
  </si>
  <si>
    <t>Glucosa</t>
  </si>
  <si>
    <t>Colesterol</t>
  </si>
  <si>
    <t>Acido_urico</t>
  </si>
  <si>
    <t>AST</t>
  </si>
  <si>
    <t>CK</t>
  </si>
  <si>
    <t>930H</t>
  </si>
  <si>
    <t>H</t>
  </si>
  <si>
    <t>Adulto</t>
  </si>
  <si>
    <t>C</t>
  </si>
  <si>
    <t>Lluviosa</t>
  </si>
  <si>
    <t>B</t>
  </si>
  <si>
    <t>E</t>
  </si>
  <si>
    <t>Sub adulto</t>
  </si>
  <si>
    <t>M</t>
  </si>
  <si>
    <t>1M</t>
  </si>
  <si>
    <t>2M</t>
  </si>
  <si>
    <t>Seca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</si>
  <si>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</si>
  <si>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</si>
  <si>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</si>
  <si>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</si>
  <si>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</si>
  <si>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</si>
  <si>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</si>
  <si>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</si>
  <si>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</si>
  <si>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</si>
  <si>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</si>
  <si>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</si>
  <si>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</si>
  <si>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PROMEDIO</t>
  </si>
  <si>
    <t>2000 - 2010</t>
  </si>
  <si>
    <t>Caudal.Promedio</t>
  </si>
  <si>
    <t>2000 - 2014</t>
  </si>
  <si>
    <t>Temp.Prom.Mujica</t>
  </si>
  <si>
    <t>Temp.Max.Mujica</t>
  </si>
  <si>
    <t>Temp.Min.Mujica</t>
  </si>
  <si>
    <t>2014 - 2015</t>
  </si>
  <si>
    <t>Temp.Prom.OET</t>
  </si>
  <si>
    <t>Temp.Max.OET</t>
  </si>
  <si>
    <t>Temp.Min.OET</t>
  </si>
  <si>
    <t>PARAMETRO</t>
  </si>
  <si>
    <t>3M</t>
  </si>
  <si>
    <t>Caudal.Maximo</t>
  </si>
  <si>
    <t>Caudal.Minimo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</si>
</sst>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ourier New"/>
      <family val="3"/>
    </font>
    <font>
      <sz val="10"/>
      <color theme="1"/>
      <name val="Courier New"/>
      <family val="3"/>
    </font>
    <font>
      <sz val="10"/>
      <name val="Courier New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theme="1"/>
      <name val="Courier New"/>
      <family val="3"/>
    </font>
    <font>
      <b/>
      <sz val="11"/>
      <color theme="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/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/>
    <xf numFmtId="14" fontId="3" fillId="0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/>
    <xf numFmtId="2" fontId="3" fillId="3" borderId="1" xfId="0" applyNumberFormat="1" applyFont="1" applyFill="1" applyBorder="1" applyAlignment="1"/>
    <xf numFmtId="0" fontId="3" fillId="0" borderId="1" xfId="0" applyNumberFormat="1" applyFont="1" applyFill="1" applyBorder="1" applyAlignment="1">
      <alignment horizontal="right"/>
    </xf>
    <xf numFmtId="2" fontId="3" fillId="0" borderId="1" xfId="1" applyNumberFormat="1" applyFont="1" applyFill="1" applyBorder="1" applyAlignment="1"/>
    <xf numFmtId="0" fontId="3" fillId="0" borderId="1" xfId="0" applyNumberFormat="1" applyFont="1" applyBorder="1" applyAlignment="1"/>
    <xf numFmtId="2" fontId="3" fillId="3" borderId="1" xfId="0" applyNumberFormat="1" applyFont="1" applyFill="1" applyBorder="1" applyAlignment="1">
      <alignment vertical="center" wrapText="1"/>
    </xf>
    <xf numFmtId="2" fontId="3" fillId="0" borderId="1" xfId="0" applyNumberFormat="1" applyFont="1" applyFill="1" applyBorder="1" applyAlignment="1">
      <alignment vertical="center" wrapText="1"/>
    </xf>
    <xf numFmtId="2" fontId="3" fillId="0" borderId="1" xfId="1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/>
    <xf numFmtId="2" fontId="3" fillId="4" borderId="1" xfId="0" applyNumberFormat="1" applyFont="1" applyFill="1" applyBorder="1" applyAlignment="1"/>
    <xf numFmtId="0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/>
    <xf numFmtId="2" fontId="3" fillId="4" borderId="1" xfId="0" applyNumberFormat="1" applyFont="1" applyFill="1" applyBorder="1" applyAlignment="1">
      <alignment vertical="center" wrapText="1"/>
    </xf>
    <xf numFmtId="2" fontId="3" fillId="0" borderId="1" xfId="0" applyNumberFormat="1" applyFont="1" applyFill="1" applyBorder="1" applyAlignment="1">
      <alignment vertical="center"/>
    </xf>
    <xf numFmtId="2" fontId="3" fillId="4" borderId="1" xfId="0" applyNumberFormat="1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vertical="center" wrapText="1"/>
    </xf>
    <xf numFmtId="0" fontId="3" fillId="4" borderId="1" xfId="0" applyNumberFormat="1" applyFont="1" applyFill="1" applyBorder="1" applyAlignment="1">
      <alignment horizontal="right"/>
    </xf>
    <xf numFmtId="2" fontId="3" fillId="0" borderId="1" xfId="0" applyNumberFormat="1" applyFont="1" applyBorder="1" applyAlignment="1">
      <alignment vertical="center" wrapText="1"/>
    </xf>
    <xf numFmtId="2" fontId="3" fillId="6" borderId="1" xfId="0" applyNumberFormat="1" applyFont="1" applyFill="1" applyBorder="1" applyAlignment="1">
      <alignment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/>
    <xf numFmtId="0" fontId="3" fillId="3" borderId="1" xfId="0" applyNumberFormat="1" applyFont="1" applyFill="1" applyBorder="1" applyAlignment="1"/>
    <xf numFmtId="0" fontId="3" fillId="3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2" fontId="3" fillId="3" borderId="1" xfId="1" applyNumberFormat="1" applyFont="1" applyFill="1" applyBorder="1" applyAlignment="1">
      <alignment vertical="center" wrapText="1"/>
    </xf>
    <xf numFmtId="2" fontId="2" fillId="3" borderId="1" xfId="0" applyNumberFormat="1" applyFont="1" applyFill="1" applyBorder="1" applyAlignment="1"/>
    <xf numFmtId="2" fontId="3" fillId="3" borderId="1" xfId="0" quotePrefix="1" applyNumberFormat="1" applyFont="1" applyFill="1" applyBorder="1" applyAlignment="1"/>
    <xf numFmtId="2" fontId="4" fillId="0" borderId="1" xfId="0" applyNumberFormat="1" applyFont="1" applyFill="1" applyBorder="1" applyAlignment="1"/>
    <xf numFmtId="0" fontId="3" fillId="0" borderId="1" xfId="0" applyNumberFormat="1" applyFont="1" applyFill="1" applyBorder="1" applyAlignment="1">
      <alignment vertical="center" wrapText="1"/>
    </xf>
    <xf numFmtId="0" fontId="3" fillId="6" borderId="1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vertical="center" wrapText="1"/>
    </xf>
    <xf numFmtId="0" fontId="9" fillId="0" borderId="0" xfId="0" applyFont="1"/>
    <xf numFmtId="0" fontId="9" fillId="0" borderId="1" xfId="0" applyFont="1" applyBorder="1" applyAlignment="1"/>
    <xf numFmtId="2" fontId="9" fillId="0" borderId="1" xfId="0" applyNumberFormat="1" applyFont="1" applyBorder="1" applyAlignment="1"/>
    <xf numFmtId="2" fontId="9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/>
    <xf numFmtId="0" fontId="10" fillId="2" borderId="1" xfId="0" applyFont="1" applyFill="1" applyBorder="1" applyAlignment="1"/>
    <xf numFmtId="0" fontId="10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40"/>
  <sheetViews>
    <sheetView workbookViewId="0">
      <pane xSplit="4" topLeftCell="E1" activePane="topRight" state="frozen"/>
      <selection pane="topRight" activeCell="L9" sqref="L9"/>
    </sheetView>
  </sheetViews>
  <sheetFormatPr baseColWidth="10" defaultRowHeight="15" x14ac:dyDescent="0.25"/>
  <cols>
    <col min="1" max="2" width="5.5703125" bestFit="1" customWidth="1"/>
    <col min="3" max="3" width="12.42578125" bestFit="1" customWidth="1"/>
    <col min="4" max="4" width="6.7109375" bestFit="1" customWidth="1"/>
    <col min="5" max="5" width="12.42578125" bestFit="1" customWidth="1"/>
    <col min="6" max="6" width="10.140625" bestFit="1" customWidth="1"/>
    <col min="7" max="11" width="6.7109375" bestFit="1" customWidth="1"/>
    <col min="12" max="12" width="7.85546875" bestFit="1" customWidth="1"/>
    <col min="13" max="13" width="6.7109375" bestFit="1" customWidth="1"/>
    <col min="14" max="17" width="7.85546875" bestFit="1" customWidth="1"/>
    <col min="18" max="20" width="6.7109375" bestFit="1" customWidth="1"/>
    <col min="21" max="21" width="7.85546875" bestFit="1" customWidth="1"/>
    <col min="22" max="22" width="6.7109375" bestFit="1" customWidth="1"/>
    <col min="23" max="23" width="5.5703125" bestFit="1" customWidth="1"/>
    <col min="24" max="25" width="13.5703125" bestFit="1" customWidth="1"/>
    <col min="26" max="27" width="7.85546875" bestFit="1" customWidth="1"/>
    <col min="28" max="28" width="6.7109375" bestFit="1" customWidth="1"/>
    <col min="29" max="29" width="13.5703125" bestFit="1" customWidth="1"/>
    <col min="30" max="30" width="6.7109375" bestFit="1" customWidth="1"/>
    <col min="31" max="31" width="13.5703125" bestFit="1" customWidth="1"/>
    <col min="32" max="32" width="12.42578125" bestFit="1" customWidth="1"/>
    <col min="33" max="34" width="11.28515625" bestFit="1" customWidth="1"/>
    <col min="35" max="35" width="13.5703125" bestFit="1" customWidth="1"/>
    <col min="36" max="36" width="20.5703125" bestFit="1" customWidth="1"/>
    <col min="37" max="37" width="10.140625" bestFit="1" customWidth="1"/>
    <col min="38" max="38" width="11.28515625" bestFit="1" customWidth="1"/>
    <col min="39" max="39" width="5.5703125" bestFit="1" customWidth="1"/>
    <col min="40" max="40" width="9" bestFit="1" customWidth="1"/>
    <col min="41" max="41" width="12.42578125" bestFit="1" customWidth="1"/>
    <col min="42" max="42" width="13.5703125" bestFit="1" customWidth="1"/>
    <col min="43" max="43" width="7.85546875" bestFit="1" customWidth="1"/>
    <col min="44" max="44" width="9" bestFit="1" customWidth="1"/>
  </cols>
  <sheetData>
    <row r="1" spans="1:44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2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</row>
    <row r="2" spans="1:44" s="27" customFormat="1" x14ac:dyDescent="0.25">
      <c r="A2" s="9" t="s">
        <v>44</v>
      </c>
      <c r="B2" s="4" t="s">
        <v>45</v>
      </c>
      <c r="C2" s="5" t="s">
        <v>46</v>
      </c>
      <c r="D2" s="4" t="s">
        <v>47</v>
      </c>
      <c r="E2" s="6">
        <v>41871</v>
      </c>
      <c r="F2" s="5" t="s">
        <v>48</v>
      </c>
      <c r="G2" s="7">
        <v>13</v>
      </c>
      <c r="H2" s="7">
        <v>16</v>
      </c>
      <c r="I2" s="7">
        <v>40</v>
      </c>
      <c r="J2" s="7">
        <v>44</v>
      </c>
      <c r="K2" s="7">
        <v>81</v>
      </c>
      <c r="L2" s="7">
        <v>100</v>
      </c>
      <c r="M2" s="7">
        <v>84</v>
      </c>
      <c r="N2" s="7">
        <v>150</v>
      </c>
      <c r="O2" s="7">
        <v>278</v>
      </c>
      <c r="P2" s="7">
        <v>130</v>
      </c>
      <c r="Q2" s="7">
        <v>29.6</v>
      </c>
      <c r="R2" s="7">
        <v>28.7</v>
      </c>
      <c r="S2" s="7">
        <v>32.4</v>
      </c>
      <c r="T2" s="7">
        <v>56</v>
      </c>
      <c r="U2" s="26">
        <v>30.52</v>
      </c>
      <c r="V2" s="26">
        <v>27.15</v>
      </c>
      <c r="W2" s="7">
        <v>0.65</v>
      </c>
      <c r="X2" s="7">
        <v>26</v>
      </c>
      <c r="Y2" s="7">
        <v>9.1</v>
      </c>
      <c r="Z2" s="7">
        <f>(X2*10)/W2</f>
        <v>400</v>
      </c>
      <c r="AA2" s="7">
        <f>(Y2*10)/W2</f>
        <v>140</v>
      </c>
      <c r="AB2" s="7">
        <v>35</v>
      </c>
      <c r="AC2" s="7">
        <v>0</v>
      </c>
      <c r="AD2" s="7">
        <v>6</v>
      </c>
      <c r="AE2" s="7">
        <v>18</v>
      </c>
      <c r="AF2" s="7">
        <v>68</v>
      </c>
      <c r="AG2" s="7">
        <v>6</v>
      </c>
      <c r="AH2" s="7">
        <v>2</v>
      </c>
      <c r="AI2" s="7">
        <v>6</v>
      </c>
      <c r="AJ2" s="7">
        <v>5.6</v>
      </c>
      <c r="AK2" s="7">
        <v>2.8</v>
      </c>
      <c r="AL2" s="7">
        <v>2.8</v>
      </c>
      <c r="AM2" s="7">
        <v>1</v>
      </c>
      <c r="AN2" s="7">
        <v>123</v>
      </c>
      <c r="AO2" s="7">
        <v>187</v>
      </c>
      <c r="AP2" s="7">
        <v>2.7</v>
      </c>
      <c r="AQ2" s="7">
        <v>27</v>
      </c>
      <c r="AR2" s="7">
        <v>717</v>
      </c>
    </row>
    <row r="3" spans="1:44" s="27" customFormat="1" x14ac:dyDescent="0.25">
      <c r="A3" s="9">
        <v>947</v>
      </c>
      <c r="B3" s="4" t="s">
        <v>45</v>
      </c>
      <c r="C3" s="5" t="s">
        <v>46</v>
      </c>
      <c r="D3" s="4" t="s">
        <v>49</v>
      </c>
      <c r="E3" s="6">
        <v>41905</v>
      </c>
      <c r="F3" s="5" t="s">
        <v>48</v>
      </c>
      <c r="G3" s="7">
        <v>15</v>
      </c>
      <c r="H3" s="7">
        <v>16.3</v>
      </c>
      <c r="I3" s="7">
        <v>44.5</v>
      </c>
      <c r="J3" s="7">
        <v>49</v>
      </c>
      <c r="K3" s="7">
        <v>85</v>
      </c>
      <c r="L3" s="7">
        <v>104.6</v>
      </c>
      <c r="M3" s="7">
        <v>86</v>
      </c>
      <c r="N3" s="7">
        <v>165</v>
      </c>
      <c r="O3" s="7">
        <v>298</v>
      </c>
      <c r="P3" s="7">
        <v>142</v>
      </c>
      <c r="Q3" s="7">
        <v>31.6</v>
      </c>
      <c r="R3" s="7">
        <v>30.4</v>
      </c>
      <c r="S3" s="7">
        <v>31.5</v>
      </c>
      <c r="T3" s="10">
        <v>65</v>
      </c>
      <c r="U3" s="26">
        <v>58.14</v>
      </c>
      <c r="V3" s="26">
        <v>26.46</v>
      </c>
      <c r="W3" s="7">
        <v>0.71</v>
      </c>
      <c r="X3" s="7">
        <v>28</v>
      </c>
      <c r="Y3" s="7">
        <v>9.8000000000000007</v>
      </c>
      <c r="Z3" s="7">
        <v>394.36619718309862</v>
      </c>
      <c r="AA3" s="7">
        <v>138.02816901408451</v>
      </c>
      <c r="AB3" s="7">
        <v>35.000000000000007</v>
      </c>
      <c r="AC3" s="7">
        <v>0</v>
      </c>
      <c r="AD3" s="7">
        <v>9</v>
      </c>
      <c r="AE3" s="7">
        <v>25</v>
      </c>
      <c r="AF3" s="7">
        <v>67</v>
      </c>
      <c r="AG3" s="7">
        <v>0</v>
      </c>
      <c r="AH3" s="7">
        <v>0</v>
      </c>
      <c r="AI3" s="7">
        <v>8</v>
      </c>
      <c r="AJ3" s="7">
        <v>5.9</v>
      </c>
      <c r="AK3" s="7">
        <v>2.8</v>
      </c>
      <c r="AL3" s="7">
        <v>3.1</v>
      </c>
      <c r="AM3" s="7">
        <v>0.90322580645161277</v>
      </c>
      <c r="AN3" s="7">
        <v>85</v>
      </c>
      <c r="AO3" s="7">
        <v>231</v>
      </c>
      <c r="AP3" s="7">
        <v>9.1999999999999993</v>
      </c>
      <c r="AQ3" s="7">
        <v>36</v>
      </c>
      <c r="AR3" s="7">
        <v>1252</v>
      </c>
    </row>
    <row r="4" spans="1:44" x14ac:dyDescent="0.25">
      <c r="A4" s="23">
        <v>135</v>
      </c>
      <c r="B4" s="17" t="s">
        <v>45</v>
      </c>
      <c r="C4" s="18" t="s">
        <v>46</v>
      </c>
      <c r="D4" s="4" t="s">
        <v>49</v>
      </c>
      <c r="E4" s="6">
        <v>41905</v>
      </c>
      <c r="F4" s="5" t="s">
        <v>48</v>
      </c>
      <c r="G4" s="13">
        <v>15</v>
      </c>
      <c r="H4" s="13">
        <v>17.5</v>
      </c>
      <c r="I4" s="13">
        <v>42.5</v>
      </c>
      <c r="J4" s="13">
        <v>46</v>
      </c>
      <c r="K4" s="13">
        <v>81.5</v>
      </c>
      <c r="L4" s="13">
        <v>102.3</v>
      </c>
      <c r="M4" s="13">
        <v>84.5</v>
      </c>
      <c r="N4" s="13">
        <v>154</v>
      </c>
      <c r="O4" s="13">
        <v>284</v>
      </c>
      <c r="P4" s="13">
        <v>123.1</v>
      </c>
      <c r="Q4" s="13">
        <v>32.700000000000003</v>
      </c>
      <c r="R4" s="13">
        <v>31.1</v>
      </c>
      <c r="S4" s="13">
        <v>32.299999999999997</v>
      </c>
      <c r="T4" s="14">
        <v>67</v>
      </c>
      <c r="U4" s="26">
        <v>58.14</v>
      </c>
      <c r="V4" s="26">
        <v>26.46</v>
      </c>
      <c r="W4" s="15">
        <v>0.78</v>
      </c>
      <c r="X4" s="15">
        <v>22</v>
      </c>
      <c r="Y4" s="15">
        <v>7.8</v>
      </c>
      <c r="Z4" s="15">
        <v>282.05128205128204</v>
      </c>
      <c r="AA4" s="15">
        <v>100</v>
      </c>
      <c r="AB4" s="15">
        <v>35.454545454545453</v>
      </c>
      <c r="AC4" s="15">
        <v>0</v>
      </c>
      <c r="AD4" s="15">
        <v>10.15</v>
      </c>
      <c r="AE4" s="7">
        <v>17</v>
      </c>
      <c r="AF4" s="7">
        <v>74</v>
      </c>
      <c r="AG4" s="7">
        <v>2</v>
      </c>
      <c r="AH4" s="7">
        <v>3</v>
      </c>
      <c r="AI4" s="7">
        <v>4</v>
      </c>
      <c r="AJ4" s="7">
        <v>5.4</v>
      </c>
      <c r="AK4" s="7">
        <v>2.5</v>
      </c>
      <c r="AL4" s="7">
        <v>2.9</v>
      </c>
      <c r="AM4" s="7">
        <f>AK4/AL4</f>
        <v>0.86206896551724144</v>
      </c>
      <c r="AN4" s="7">
        <v>132</v>
      </c>
      <c r="AO4" s="7">
        <v>166</v>
      </c>
      <c r="AP4" s="16">
        <v>14.2</v>
      </c>
      <c r="AQ4" s="7">
        <v>57</v>
      </c>
      <c r="AR4" s="15">
        <v>3066</v>
      </c>
    </row>
    <row r="5" spans="1:44" x14ac:dyDescent="0.25">
      <c r="A5" s="9">
        <v>105</v>
      </c>
      <c r="B5" s="4" t="s">
        <v>45</v>
      </c>
      <c r="C5" s="11" t="s">
        <v>46</v>
      </c>
      <c r="D5" s="4" t="s">
        <v>50</v>
      </c>
      <c r="E5" s="6">
        <v>41962</v>
      </c>
      <c r="F5" s="5" t="s">
        <v>48</v>
      </c>
      <c r="G5" s="13">
        <v>11.4</v>
      </c>
      <c r="H5" s="13">
        <v>13.5</v>
      </c>
      <c r="I5" s="13">
        <v>36</v>
      </c>
      <c r="J5" s="13">
        <v>41.5</v>
      </c>
      <c r="K5" s="13">
        <v>77</v>
      </c>
      <c r="L5" s="13">
        <v>84</v>
      </c>
      <c r="M5" s="13">
        <v>75.5</v>
      </c>
      <c r="N5" s="13">
        <v>140</v>
      </c>
      <c r="O5" s="13">
        <v>257</v>
      </c>
      <c r="P5" s="13">
        <v>73.3</v>
      </c>
      <c r="Q5" s="13">
        <v>29.7</v>
      </c>
      <c r="R5" s="13">
        <v>28.5</v>
      </c>
      <c r="S5" s="13">
        <v>31.8</v>
      </c>
      <c r="T5" s="14">
        <v>64</v>
      </c>
      <c r="U5" s="26">
        <v>39.03</v>
      </c>
      <c r="V5" s="26">
        <v>27</v>
      </c>
      <c r="W5" s="15">
        <v>0.63</v>
      </c>
      <c r="X5" s="15">
        <v>25</v>
      </c>
      <c r="Y5" s="15">
        <v>6.7</v>
      </c>
      <c r="Z5" s="15">
        <v>396.82539682539681</v>
      </c>
      <c r="AA5" s="15">
        <v>106.34920634920636</v>
      </c>
      <c r="AB5" s="15">
        <v>27</v>
      </c>
      <c r="AC5" s="15">
        <v>0</v>
      </c>
      <c r="AD5" s="15">
        <v>3.15</v>
      </c>
      <c r="AE5" s="7">
        <v>20</v>
      </c>
      <c r="AF5" s="7">
        <v>77</v>
      </c>
      <c r="AG5" s="7">
        <v>1</v>
      </c>
      <c r="AH5" s="7">
        <v>0</v>
      </c>
      <c r="AI5" s="7">
        <v>2</v>
      </c>
      <c r="AJ5" s="7">
        <v>5.4</v>
      </c>
      <c r="AK5" s="7">
        <v>2.4</v>
      </c>
      <c r="AL5" s="7">
        <f>AJ5-AK5</f>
        <v>3.0000000000000004</v>
      </c>
      <c r="AM5" s="7">
        <f>AK5/AL5</f>
        <v>0.79999999999999982</v>
      </c>
      <c r="AN5" s="7">
        <v>93</v>
      </c>
      <c r="AO5" s="7">
        <v>139</v>
      </c>
      <c r="AP5" s="7">
        <v>5.3</v>
      </c>
      <c r="AQ5" s="7">
        <v>44</v>
      </c>
      <c r="AR5" s="15">
        <v>2405</v>
      </c>
    </row>
    <row r="6" spans="1:44" x14ac:dyDescent="0.25">
      <c r="A6" s="23">
        <v>897</v>
      </c>
      <c r="B6" s="17" t="s">
        <v>45</v>
      </c>
      <c r="C6" s="18" t="s">
        <v>46</v>
      </c>
      <c r="D6" s="4" t="s">
        <v>50</v>
      </c>
      <c r="E6" s="6">
        <v>42080</v>
      </c>
      <c r="F6" s="37" t="s">
        <v>55</v>
      </c>
      <c r="G6" s="12"/>
      <c r="H6" s="12"/>
      <c r="I6" s="12"/>
      <c r="J6" s="13">
        <v>46</v>
      </c>
      <c r="K6" s="24">
        <v>77</v>
      </c>
      <c r="L6" s="24">
        <v>95</v>
      </c>
      <c r="M6" s="13">
        <v>80</v>
      </c>
      <c r="N6" s="13">
        <v>116</v>
      </c>
      <c r="O6" s="13">
        <v>256</v>
      </c>
      <c r="P6" s="13">
        <v>90</v>
      </c>
      <c r="Q6" s="13">
        <v>26.8</v>
      </c>
      <c r="R6" s="13">
        <v>24.5</v>
      </c>
      <c r="S6" s="13">
        <v>34.9</v>
      </c>
      <c r="T6" s="13">
        <v>35</v>
      </c>
      <c r="U6" s="26">
        <v>9.5500000000000007</v>
      </c>
      <c r="V6" s="26">
        <v>29.28</v>
      </c>
      <c r="W6" s="15">
        <v>0.90500000000000003</v>
      </c>
      <c r="X6" s="15">
        <v>31</v>
      </c>
      <c r="Y6" s="15">
        <v>8.9</v>
      </c>
      <c r="Z6" s="15">
        <v>342.54143646408841</v>
      </c>
      <c r="AA6" s="15">
        <v>98.342541436464089</v>
      </c>
      <c r="AB6" s="15">
        <v>29</v>
      </c>
      <c r="AC6" s="15">
        <v>23</v>
      </c>
      <c r="AD6" s="15">
        <v>8.0500000000000007</v>
      </c>
      <c r="AE6" s="7">
        <v>24</v>
      </c>
      <c r="AF6" s="7">
        <v>70</v>
      </c>
      <c r="AG6" s="7">
        <v>2</v>
      </c>
      <c r="AH6" s="7">
        <v>1</v>
      </c>
      <c r="AI6" s="7">
        <v>3</v>
      </c>
      <c r="AJ6" s="7">
        <v>8.1</v>
      </c>
      <c r="AK6" s="7">
        <v>3</v>
      </c>
      <c r="AL6" s="7">
        <f>AJ6-AK6</f>
        <v>5.0999999999999996</v>
      </c>
      <c r="AM6" s="7">
        <f>AK6/AL6</f>
        <v>0.58823529411764708</v>
      </c>
      <c r="AN6" s="7">
        <v>92</v>
      </c>
      <c r="AO6" s="16">
        <v>344</v>
      </c>
      <c r="AP6" s="7">
        <v>3.2</v>
      </c>
      <c r="AQ6" s="7">
        <v>71</v>
      </c>
      <c r="AR6" s="7">
        <v>950</v>
      </c>
    </row>
    <row r="7" spans="1:44" x14ac:dyDescent="0.25">
      <c r="A7" s="23">
        <v>70</v>
      </c>
      <c r="B7" s="17" t="s">
        <v>45</v>
      </c>
      <c r="C7" s="18" t="s">
        <v>46</v>
      </c>
      <c r="D7" s="4" t="s">
        <v>50</v>
      </c>
      <c r="E7" s="6">
        <v>42080</v>
      </c>
      <c r="F7" s="37" t="s">
        <v>55</v>
      </c>
      <c r="G7" s="12"/>
      <c r="H7" s="12"/>
      <c r="I7" s="12"/>
      <c r="J7" s="13">
        <v>38</v>
      </c>
      <c r="K7" s="13">
        <v>62</v>
      </c>
      <c r="L7" s="13">
        <v>76</v>
      </c>
      <c r="M7" s="13">
        <v>67</v>
      </c>
      <c r="N7" s="13">
        <v>138</v>
      </c>
      <c r="O7" s="13">
        <v>253</v>
      </c>
      <c r="P7" s="13">
        <v>68.3</v>
      </c>
      <c r="Q7" s="12"/>
      <c r="R7" s="12"/>
      <c r="S7" s="13">
        <v>33.4</v>
      </c>
      <c r="T7" s="13">
        <v>32</v>
      </c>
      <c r="U7" s="26">
        <v>9.5500000000000007</v>
      </c>
      <c r="V7" s="26">
        <v>29.28</v>
      </c>
      <c r="W7" s="15">
        <v>0.82499999999999996</v>
      </c>
      <c r="X7" s="15">
        <v>30</v>
      </c>
      <c r="Y7" s="15">
        <v>8.8000000000000007</v>
      </c>
      <c r="Z7" s="15">
        <v>363.63636363636368</v>
      </c>
      <c r="AA7" s="15">
        <v>106.66666666666667</v>
      </c>
      <c r="AB7" s="15">
        <v>29</v>
      </c>
      <c r="AC7" s="16">
        <v>38</v>
      </c>
      <c r="AD7" s="15">
        <v>6.75</v>
      </c>
      <c r="AE7" s="7">
        <v>14</v>
      </c>
      <c r="AF7" s="7">
        <v>65</v>
      </c>
      <c r="AG7" s="7">
        <v>6</v>
      </c>
      <c r="AH7" s="7">
        <v>3</v>
      </c>
      <c r="AI7" s="7">
        <v>12</v>
      </c>
      <c r="AJ7" s="7">
        <v>8.4</v>
      </c>
      <c r="AK7" s="7">
        <v>3</v>
      </c>
      <c r="AL7" s="15">
        <f>AJ7-AK7</f>
        <v>5.4</v>
      </c>
      <c r="AM7" s="15">
        <f>AK7/AL7</f>
        <v>0.55555555555555547</v>
      </c>
      <c r="AN7" s="7">
        <v>81</v>
      </c>
      <c r="AO7" s="7">
        <v>170</v>
      </c>
      <c r="AP7" s="7">
        <v>5.8</v>
      </c>
      <c r="AQ7" s="7">
        <v>67</v>
      </c>
      <c r="AR7" s="7">
        <v>257</v>
      </c>
    </row>
    <row r="8" spans="1:44" x14ac:dyDescent="0.25">
      <c r="A8" s="9">
        <v>304</v>
      </c>
      <c r="B8" s="4" t="s">
        <v>45</v>
      </c>
      <c r="C8" s="11" t="s">
        <v>46</v>
      </c>
      <c r="D8" s="4" t="s">
        <v>50</v>
      </c>
      <c r="E8" s="6">
        <v>42080</v>
      </c>
      <c r="F8" s="37" t="s">
        <v>55</v>
      </c>
      <c r="G8" s="12"/>
      <c r="H8" s="12"/>
      <c r="I8" s="12"/>
      <c r="J8" s="13">
        <v>37</v>
      </c>
      <c r="K8" s="13">
        <v>62.5</v>
      </c>
      <c r="L8" s="13">
        <v>72</v>
      </c>
      <c r="M8" s="13">
        <v>62</v>
      </c>
      <c r="N8" s="13">
        <v>125</v>
      </c>
      <c r="O8" s="13">
        <v>230</v>
      </c>
      <c r="P8" s="13">
        <v>52.9</v>
      </c>
      <c r="Q8" s="12"/>
      <c r="R8" s="12"/>
      <c r="S8" s="12"/>
      <c r="T8" s="12"/>
      <c r="U8" s="26">
        <v>9.5500000000000007</v>
      </c>
      <c r="V8" s="26">
        <v>29.28</v>
      </c>
      <c r="W8" s="15">
        <v>0.54</v>
      </c>
      <c r="X8" s="15">
        <v>27</v>
      </c>
      <c r="Y8" s="15">
        <v>8.1</v>
      </c>
      <c r="Z8" s="15">
        <v>499.99999999999994</v>
      </c>
      <c r="AA8" s="15">
        <v>150</v>
      </c>
      <c r="AB8" s="15">
        <v>30</v>
      </c>
      <c r="AC8" s="15">
        <v>17</v>
      </c>
      <c r="AD8" s="15">
        <v>5.4</v>
      </c>
      <c r="AE8" s="7">
        <v>17</v>
      </c>
      <c r="AF8" s="7">
        <v>72</v>
      </c>
      <c r="AG8" s="7">
        <v>2</v>
      </c>
      <c r="AH8" s="7">
        <v>2</v>
      </c>
      <c r="AI8" s="7">
        <v>7</v>
      </c>
      <c r="AJ8" s="7">
        <v>7.4</v>
      </c>
      <c r="AK8" s="7">
        <v>2.8</v>
      </c>
      <c r="AL8" s="7">
        <f>AJ8-AK8</f>
        <v>4.6000000000000005</v>
      </c>
      <c r="AM8" s="7">
        <f>AK8/AL8</f>
        <v>0.60869565217391297</v>
      </c>
      <c r="AN8" s="7">
        <v>90</v>
      </c>
      <c r="AO8" s="7">
        <v>177</v>
      </c>
      <c r="AP8" s="7">
        <v>4.0999999999999996</v>
      </c>
      <c r="AQ8" s="7">
        <v>54</v>
      </c>
      <c r="AR8" s="7">
        <v>394</v>
      </c>
    </row>
    <row r="9" spans="1:44" x14ac:dyDescent="0.25">
      <c r="A9" s="23">
        <v>102</v>
      </c>
      <c r="B9" s="17" t="s">
        <v>45</v>
      </c>
      <c r="C9" s="18" t="s">
        <v>51</v>
      </c>
      <c r="D9" s="4" t="s">
        <v>50</v>
      </c>
      <c r="E9" s="6">
        <v>41961</v>
      </c>
      <c r="F9" s="37" t="s">
        <v>48</v>
      </c>
      <c r="G9" s="13">
        <v>6</v>
      </c>
      <c r="H9" s="13">
        <v>8</v>
      </c>
      <c r="I9" s="13">
        <v>21</v>
      </c>
      <c r="J9" s="13">
        <v>23.5</v>
      </c>
      <c r="K9" s="13">
        <v>31.5</v>
      </c>
      <c r="L9" s="7">
        <v>38</v>
      </c>
      <c r="M9" s="7">
        <v>32</v>
      </c>
      <c r="N9" s="13">
        <v>84</v>
      </c>
      <c r="O9" s="13">
        <v>150.5</v>
      </c>
      <c r="P9" s="19">
        <v>9.3000000000000007</v>
      </c>
      <c r="Q9" s="13">
        <v>30.9</v>
      </c>
      <c r="R9" s="13">
        <v>29.8</v>
      </c>
      <c r="S9" s="13">
        <v>33.1</v>
      </c>
      <c r="T9" s="14">
        <v>65</v>
      </c>
      <c r="U9" s="26">
        <v>39.03</v>
      </c>
      <c r="V9" s="26">
        <v>27</v>
      </c>
      <c r="W9" s="16">
        <v>0.36499999999999999</v>
      </c>
      <c r="X9" s="15">
        <v>22</v>
      </c>
      <c r="Y9" s="15">
        <v>6.8</v>
      </c>
      <c r="Z9" s="7">
        <v>602.73972602739696</v>
      </c>
      <c r="AA9" s="7">
        <v>186.301369863014</v>
      </c>
      <c r="AB9" s="15">
        <v>31</v>
      </c>
      <c r="AC9" s="15">
        <v>7</v>
      </c>
      <c r="AD9" s="15">
        <v>2.65</v>
      </c>
      <c r="AE9" s="7">
        <v>10</v>
      </c>
      <c r="AF9" s="7">
        <v>80</v>
      </c>
      <c r="AG9" s="7">
        <v>8</v>
      </c>
      <c r="AH9" s="7">
        <v>0</v>
      </c>
      <c r="AI9" s="7">
        <v>2</v>
      </c>
      <c r="AJ9" s="7">
        <v>5.6</v>
      </c>
      <c r="AK9" s="7">
        <v>2.4</v>
      </c>
      <c r="AL9" s="7">
        <f>AJ9-AK9</f>
        <v>3.1999999999999997</v>
      </c>
      <c r="AM9" s="7">
        <f>AK9/AL9</f>
        <v>0.75</v>
      </c>
      <c r="AN9" s="7">
        <v>85</v>
      </c>
      <c r="AO9" s="7">
        <v>136</v>
      </c>
      <c r="AP9" s="7">
        <v>4.3</v>
      </c>
      <c r="AQ9" s="7">
        <v>58</v>
      </c>
      <c r="AR9" s="15">
        <v>915</v>
      </c>
    </row>
    <row r="10" spans="1:44" x14ac:dyDescent="0.25">
      <c r="A10" s="9">
        <v>76</v>
      </c>
      <c r="B10" s="4" t="s">
        <v>45</v>
      </c>
      <c r="C10" s="11" t="s">
        <v>51</v>
      </c>
      <c r="D10" s="4" t="s">
        <v>50</v>
      </c>
      <c r="E10" s="6">
        <v>41962</v>
      </c>
      <c r="F10" s="37" t="s">
        <v>48</v>
      </c>
      <c r="G10" s="13">
        <v>7.5</v>
      </c>
      <c r="H10" s="13">
        <v>9</v>
      </c>
      <c r="I10" s="13">
        <v>25.5</v>
      </c>
      <c r="J10" s="13">
        <v>31</v>
      </c>
      <c r="K10" s="13">
        <v>41.5</v>
      </c>
      <c r="L10" s="13">
        <v>53.6</v>
      </c>
      <c r="M10" s="13">
        <v>47.5</v>
      </c>
      <c r="N10" s="13">
        <v>106.3</v>
      </c>
      <c r="O10" s="13">
        <v>197</v>
      </c>
      <c r="P10" s="13">
        <v>24.7</v>
      </c>
      <c r="Q10" s="13">
        <v>30.5</v>
      </c>
      <c r="R10" s="13">
        <v>28.5</v>
      </c>
      <c r="S10" s="13">
        <v>30.1</v>
      </c>
      <c r="T10" s="14">
        <v>68</v>
      </c>
      <c r="U10" s="26">
        <v>39.03</v>
      </c>
      <c r="V10" s="26">
        <v>27</v>
      </c>
      <c r="W10" s="15">
        <v>0.93500000000000005</v>
      </c>
      <c r="X10" s="15">
        <v>27</v>
      </c>
      <c r="Y10" s="15">
        <v>7.9</v>
      </c>
      <c r="Z10" s="15">
        <v>288.77005347593581</v>
      </c>
      <c r="AA10" s="15">
        <v>84.491978609625662</v>
      </c>
      <c r="AB10" s="15">
        <v>29</v>
      </c>
      <c r="AC10" s="15">
        <v>0</v>
      </c>
      <c r="AD10" s="15">
        <v>10.5</v>
      </c>
      <c r="AE10" s="7">
        <v>22</v>
      </c>
      <c r="AF10" s="7">
        <v>72</v>
      </c>
      <c r="AG10" s="7">
        <v>4</v>
      </c>
      <c r="AH10" s="7">
        <v>2</v>
      </c>
      <c r="AI10" s="7">
        <v>0</v>
      </c>
      <c r="AJ10" s="7">
        <v>8.4</v>
      </c>
      <c r="AK10" s="7">
        <v>3.1</v>
      </c>
      <c r="AL10" s="7">
        <v>5.3</v>
      </c>
      <c r="AM10" s="7">
        <f>AK10/AL10</f>
        <v>0.58490566037735847</v>
      </c>
      <c r="AN10" s="7">
        <v>151</v>
      </c>
      <c r="AO10" s="7">
        <v>268</v>
      </c>
      <c r="AP10" s="7">
        <v>4.7</v>
      </c>
      <c r="AQ10" s="7">
        <v>59</v>
      </c>
      <c r="AR10" s="15">
        <v>707</v>
      </c>
    </row>
    <row r="11" spans="1:44" x14ac:dyDescent="0.25">
      <c r="A11" s="9">
        <v>1</v>
      </c>
      <c r="B11" s="4" t="s">
        <v>45</v>
      </c>
      <c r="C11" s="11" t="s">
        <v>51</v>
      </c>
      <c r="D11" s="4" t="s">
        <v>50</v>
      </c>
      <c r="E11" s="6">
        <v>42080</v>
      </c>
      <c r="F11" s="37" t="s">
        <v>55</v>
      </c>
      <c r="G11" s="12"/>
      <c r="H11" s="12"/>
      <c r="I11" s="12"/>
      <c r="J11" s="13">
        <v>30</v>
      </c>
      <c r="K11" s="13">
        <v>47</v>
      </c>
      <c r="L11" s="13">
        <v>60</v>
      </c>
      <c r="M11" s="13">
        <v>53</v>
      </c>
      <c r="N11" s="13">
        <v>100</v>
      </c>
      <c r="O11" s="13">
        <v>189</v>
      </c>
      <c r="P11" s="13">
        <v>33.200000000000003</v>
      </c>
      <c r="Q11" s="13">
        <v>26.6</v>
      </c>
      <c r="R11" s="13">
        <v>24.3</v>
      </c>
      <c r="S11" s="13">
        <v>32.799999999999997</v>
      </c>
      <c r="T11" s="13">
        <v>42</v>
      </c>
      <c r="U11" s="26">
        <v>9.5500000000000007</v>
      </c>
      <c r="V11" s="26">
        <v>29.28</v>
      </c>
      <c r="W11" s="15">
        <v>0.70499999999999996</v>
      </c>
      <c r="X11" s="15">
        <v>25</v>
      </c>
      <c r="Y11" s="15">
        <v>7.6</v>
      </c>
      <c r="Z11" s="15">
        <v>354.6099290780142</v>
      </c>
      <c r="AA11" s="15">
        <v>107.80141843971631</v>
      </c>
      <c r="AB11" s="15">
        <v>30</v>
      </c>
      <c r="AC11" s="15">
        <v>29</v>
      </c>
      <c r="AD11" s="15">
        <v>8.9</v>
      </c>
      <c r="AE11" s="7">
        <v>21</v>
      </c>
      <c r="AF11" s="7">
        <v>68</v>
      </c>
      <c r="AG11" s="7">
        <v>3</v>
      </c>
      <c r="AH11" s="7">
        <v>2</v>
      </c>
      <c r="AI11" s="7">
        <v>6</v>
      </c>
      <c r="AJ11" s="7">
        <v>7.4</v>
      </c>
      <c r="AK11" s="7">
        <v>2.7</v>
      </c>
      <c r="AL11" s="7">
        <f>AJ11-AK11</f>
        <v>4.7</v>
      </c>
      <c r="AM11" s="7">
        <f>AK11/AL11</f>
        <v>0.57446808510638303</v>
      </c>
      <c r="AN11" s="7">
        <v>95</v>
      </c>
      <c r="AO11" s="7">
        <v>254</v>
      </c>
      <c r="AP11" s="7">
        <v>5.3</v>
      </c>
      <c r="AQ11" s="7">
        <v>45</v>
      </c>
      <c r="AR11" s="7">
        <v>906</v>
      </c>
    </row>
    <row r="12" spans="1:44" x14ac:dyDescent="0.25">
      <c r="A12" s="23">
        <v>23</v>
      </c>
      <c r="B12" s="17" t="s">
        <v>45</v>
      </c>
      <c r="C12" s="18" t="s">
        <v>51</v>
      </c>
      <c r="D12" s="4" t="s">
        <v>50</v>
      </c>
      <c r="E12" s="6">
        <v>42080</v>
      </c>
      <c r="F12" s="38" t="s">
        <v>55</v>
      </c>
      <c r="G12" s="13">
        <v>6.5</v>
      </c>
      <c r="H12" s="13">
        <v>8.6</v>
      </c>
      <c r="I12" s="13">
        <v>23.7</v>
      </c>
      <c r="J12" s="25">
        <v>26.1</v>
      </c>
      <c r="K12" s="25">
        <v>37</v>
      </c>
      <c r="L12" s="25">
        <v>48.5</v>
      </c>
      <c r="M12" s="25">
        <v>41.9</v>
      </c>
      <c r="N12" s="25">
        <v>94.5</v>
      </c>
      <c r="O12" s="25">
        <v>180</v>
      </c>
      <c r="P12" s="25">
        <v>18.2</v>
      </c>
      <c r="Q12" s="25">
        <v>28.8</v>
      </c>
      <c r="R12" s="25">
        <v>28.5</v>
      </c>
      <c r="S12" s="25">
        <v>29.7</v>
      </c>
      <c r="T12" s="25">
        <v>75</v>
      </c>
      <c r="U12" s="26">
        <v>9.5500000000000007</v>
      </c>
      <c r="V12" s="26">
        <v>29.28</v>
      </c>
      <c r="W12" s="15">
        <v>0.96499999999999997</v>
      </c>
      <c r="X12" s="15">
        <v>24</v>
      </c>
      <c r="Y12" s="15">
        <v>8.1999999999999993</v>
      </c>
      <c r="Z12" s="15">
        <v>248.70466321243524</v>
      </c>
      <c r="AA12" s="15">
        <v>84.974093264248708</v>
      </c>
      <c r="AB12" s="15">
        <v>34</v>
      </c>
      <c r="AC12" s="15">
        <v>6</v>
      </c>
      <c r="AD12" s="15">
        <v>5.25</v>
      </c>
      <c r="AE12" s="7">
        <v>25</v>
      </c>
      <c r="AF12" s="7">
        <v>60</v>
      </c>
      <c r="AG12" s="7">
        <v>6</v>
      </c>
      <c r="AH12" s="7">
        <v>2</v>
      </c>
      <c r="AI12" s="7">
        <v>7</v>
      </c>
      <c r="AJ12" s="15">
        <v>6.6</v>
      </c>
      <c r="AK12" s="7">
        <v>3</v>
      </c>
      <c r="AL12" s="7">
        <f>AJ12-AK12</f>
        <v>3.5999999999999996</v>
      </c>
      <c r="AM12" s="7">
        <f>AK12/AL12</f>
        <v>0.83333333333333337</v>
      </c>
      <c r="AN12" s="7">
        <v>142</v>
      </c>
      <c r="AO12" s="16">
        <v>99</v>
      </c>
      <c r="AP12" s="15">
        <v>8.6999999999999993</v>
      </c>
      <c r="AQ12" s="15">
        <v>72</v>
      </c>
      <c r="AR12" s="15">
        <v>664</v>
      </c>
    </row>
    <row r="13" spans="1:44" x14ac:dyDescent="0.25">
      <c r="A13" s="23"/>
      <c r="B13" s="28" t="s">
        <v>45</v>
      </c>
      <c r="C13" s="29"/>
      <c r="D13" s="28" t="s">
        <v>50</v>
      </c>
      <c r="E13" s="6">
        <v>42080</v>
      </c>
      <c r="F13" s="5" t="s">
        <v>55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26">
        <v>9.5500000000000007</v>
      </c>
      <c r="V13" s="26">
        <v>29.28</v>
      </c>
      <c r="W13" s="7">
        <v>0.76</v>
      </c>
      <c r="X13" s="7">
        <v>29</v>
      </c>
      <c r="Y13" s="36">
        <v>8.9</v>
      </c>
      <c r="Z13" s="7">
        <v>381.57894736842104</v>
      </c>
      <c r="AA13" s="7">
        <v>117.10526315789474</v>
      </c>
      <c r="AB13" s="7">
        <v>31</v>
      </c>
      <c r="AC13" s="7">
        <v>18</v>
      </c>
      <c r="AD13" s="7">
        <v>8.25</v>
      </c>
      <c r="AE13" s="7">
        <v>22</v>
      </c>
      <c r="AF13" s="7">
        <v>69</v>
      </c>
      <c r="AG13" s="7">
        <v>4</v>
      </c>
      <c r="AH13" s="7">
        <v>2</v>
      </c>
      <c r="AI13" s="7">
        <v>3</v>
      </c>
      <c r="AJ13" s="7">
        <v>7.2</v>
      </c>
      <c r="AK13" s="7">
        <v>2.9</v>
      </c>
      <c r="AL13" s="7">
        <v>4.3000000000000007</v>
      </c>
      <c r="AM13" s="7">
        <v>0.67441860465116266</v>
      </c>
      <c r="AN13" s="7">
        <v>90</v>
      </c>
      <c r="AO13" s="7">
        <v>162</v>
      </c>
      <c r="AP13" s="7">
        <v>3.1</v>
      </c>
      <c r="AQ13" s="7">
        <v>57</v>
      </c>
      <c r="AR13" s="7">
        <v>1130</v>
      </c>
    </row>
    <row r="14" spans="1:44" x14ac:dyDescent="0.25">
      <c r="A14" s="9">
        <v>15</v>
      </c>
      <c r="B14" s="4" t="s">
        <v>52</v>
      </c>
      <c r="C14" s="11" t="s">
        <v>46</v>
      </c>
      <c r="D14" s="4" t="s">
        <v>47</v>
      </c>
      <c r="E14" s="6">
        <v>41828</v>
      </c>
      <c r="F14" s="37" t="s">
        <v>48</v>
      </c>
      <c r="G14" s="13">
        <v>13.5</v>
      </c>
      <c r="H14" s="13">
        <v>14.3</v>
      </c>
      <c r="I14" s="13">
        <v>43.4</v>
      </c>
      <c r="J14" s="13">
        <v>46</v>
      </c>
      <c r="K14" s="13">
        <v>86</v>
      </c>
      <c r="L14" s="13">
        <v>94</v>
      </c>
      <c r="M14" s="13">
        <v>94.5</v>
      </c>
      <c r="N14" s="13">
        <v>164</v>
      </c>
      <c r="O14" s="13">
        <v>298</v>
      </c>
      <c r="P14" s="12"/>
      <c r="Q14" s="13">
        <v>35.1</v>
      </c>
      <c r="R14" s="13">
        <v>33</v>
      </c>
      <c r="S14" s="13">
        <v>33.700000000000003</v>
      </c>
      <c r="T14" s="13">
        <v>56</v>
      </c>
      <c r="U14" s="26">
        <v>26.24</v>
      </c>
      <c r="V14" s="26">
        <v>28.3</v>
      </c>
      <c r="W14" s="15">
        <v>0.69</v>
      </c>
      <c r="X14" s="15">
        <v>23</v>
      </c>
      <c r="Y14" s="15">
        <v>6.9</v>
      </c>
      <c r="Z14" s="15">
        <v>333.33333333333337</v>
      </c>
      <c r="AA14" s="15">
        <v>100.00000000000001</v>
      </c>
      <c r="AB14" s="15">
        <v>30</v>
      </c>
      <c r="AC14" s="15">
        <v>0</v>
      </c>
      <c r="AD14" s="15">
        <v>9.65</v>
      </c>
      <c r="AE14" s="7">
        <v>27</v>
      </c>
      <c r="AF14" s="7">
        <v>65</v>
      </c>
      <c r="AG14" s="7">
        <v>3</v>
      </c>
      <c r="AH14" s="7">
        <v>2</v>
      </c>
      <c r="AI14" s="7">
        <v>3</v>
      </c>
      <c r="AJ14" s="15">
        <v>5.9</v>
      </c>
      <c r="AK14" s="7">
        <v>1.9</v>
      </c>
      <c r="AL14" s="7">
        <v>4</v>
      </c>
      <c r="AM14" s="7">
        <f>AK14/AL14</f>
        <v>0.47499999999999998</v>
      </c>
      <c r="AN14" s="7">
        <v>146</v>
      </c>
      <c r="AO14" s="7">
        <v>156</v>
      </c>
      <c r="AP14" s="15">
        <v>5.5</v>
      </c>
      <c r="AQ14" s="15">
        <v>48</v>
      </c>
      <c r="AR14" s="15">
        <v>2570</v>
      </c>
    </row>
    <row r="15" spans="1:44" x14ac:dyDescent="0.25">
      <c r="A15" s="9">
        <v>930</v>
      </c>
      <c r="B15" s="4" t="s">
        <v>52</v>
      </c>
      <c r="C15" s="11" t="s">
        <v>46</v>
      </c>
      <c r="D15" s="4" t="s">
        <v>47</v>
      </c>
      <c r="E15" s="6">
        <v>41829</v>
      </c>
      <c r="F15" s="37" t="s">
        <v>48</v>
      </c>
      <c r="G15" s="13">
        <v>13.5</v>
      </c>
      <c r="H15" s="13">
        <v>15.2</v>
      </c>
      <c r="I15" s="13">
        <v>35</v>
      </c>
      <c r="J15" s="13">
        <v>37.6</v>
      </c>
      <c r="K15" s="13">
        <v>45.5</v>
      </c>
      <c r="L15" s="13">
        <v>82.5</v>
      </c>
      <c r="M15" s="13">
        <v>76</v>
      </c>
      <c r="N15" s="13">
        <v>133</v>
      </c>
      <c r="O15" s="13">
        <v>243</v>
      </c>
      <c r="P15" s="13">
        <v>69</v>
      </c>
      <c r="Q15" s="13">
        <v>31.5</v>
      </c>
      <c r="R15" s="13">
        <v>28.7</v>
      </c>
      <c r="S15" s="13">
        <v>32.9</v>
      </c>
      <c r="T15" s="14">
        <v>55</v>
      </c>
      <c r="U15" s="26">
        <v>26.24</v>
      </c>
      <c r="V15" s="26">
        <v>28.3</v>
      </c>
      <c r="W15" s="15">
        <v>0.63</v>
      </c>
      <c r="X15" s="15">
        <v>24</v>
      </c>
      <c r="Y15" s="15">
        <v>7.9</v>
      </c>
      <c r="Z15" s="15">
        <v>380.95238095238096</v>
      </c>
      <c r="AA15" s="15">
        <v>125.39682539682539</v>
      </c>
      <c r="AB15" s="15">
        <v>32.916666666666664</v>
      </c>
      <c r="AC15" s="15">
        <v>0</v>
      </c>
      <c r="AD15" s="15">
        <v>4.75</v>
      </c>
      <c r="AE15" s="7">
        <v>27</v>
      </c>
      <c r="AF15" s="7">
        <v>58</v>
      </c>
      <c r="AG15" s="7">
        <v>10</v>
      </c>
      <c r="AH15" s="7">
        <v>2</v>
      </c>
      <c r="AI15" s="7">
        <v>3</v>
      </c>
      <c r="AJ15" s="7">
        <v>5.7</v>
      </c>
      <c r="AK15" s="7">
        <v>3</v>
      </c>
      <c r="AL15" s="7">
        <v>2.7</v>
      </c>
      <c r="AM15" s="7">
        <f>AK15/AL15</f>
        <v>1.1111111111111109</v>
      </c>
      <c r="AN15" s="7">
        <v>128</v>
      </c>
      <c r="AO15" s="7">
        <v>140</v>
      </c>
      <c r="AP15" s="7">
        <v>6.4</v>
      </c>
      <c r="AQ15" s="7">
        <v>36</v>
      </c>
      <c r="AR15" s="7">
        <v>389</v>
      </c>
    </row>
    <row r="16" spans="1:44" x14ac:dyDescent="0.25">
      <c r="A16" s="23">
        <v>35</v>
      </c>
      <c r="B16" s="17" t="s">
        <v>52</v>
      </c>
      <c r="C16" s="18" t="s">
        <v>46</v>
      </c>
      <c r="D16" s="4" t="s">
        <v>47</v>
      </c>
      <c r="E16" s="6">
        <v>41871</v>
      </c>
      <c r="F16" s="37" t="s">
        <v>48</v>
      </c>
      <c r="G16" s="13">
        <v>9</v>
      </c>
      <c r="H16" s="13">
        <v>9.5</v>
      </c>
      <c r="I16" s="13">
        <v>28</v>
      </c>
      <c r="J16" s="13">
        <v>33</v>
      </c>
      <c r="K16" s="13">
        <v>54</v>
      </c>
      <c r="L16" s="13">
        <v>66</v>
      </c>
      <c r="M16" s="13">
        <v>51</v>
      </c>
      <c r="N16" s="13">
        <v>103</v>
      </c>
      <c r="O16" s="13">
        <v>203</v>
      </c>
      <c r="P16" s="13">
        <v>38</v>
      </c>
      <c r="Q16" s="13">
        <v>31.5</v>
      </c>
      <c r="R16" s="13">
        <v>27.6</v>
      </c>
      <c r="S16" s="13">
        <v>30.7</v>
      </c>
      <c r="T16" s="13">
        <v>58</v>
      </c>
      <c r="U16" s="26">
        <v>30.52</v>
      </c>
      <c r="V16" s="26">
        <v>27.15</v>
      </c>
      <c r="W16" s="7">
        <v>0.62</v>
      </c>
      <c r="X16" s="15">
        <v>24</v>
      </c>
      <c r="Y16" s="15">
        <v>7.8</v>
      </c>
      <c r="Z16" s="7">
        <f>(X16*10)/W16</f>
        <v>387.09677419354841</v>
      </c>
      <c r="AA16" s="7">
        <f>(Y16*10)/W16</f>
        <v>125.80645161290323</v>
      </c>
      <c r="AB16" s="7">
        <v>33</v>
      </c>
      <c r="AC16" s="7">
        <v>0</v>
      </c>
      <c r="AD16" s="7">
        <v>5</v>
      </c>
      <c r="AE16" s="7">
        <v>19</v>
      </c>
      <c r="AF16" s="7">
        <v>68</v>
      </c>
      <c r="AG16" s="7">
        <v>7</v>
      </c>
      <c r="AH16" s="7">
        <v>0</v>
      </c>
      <c r="AI16" s="7">
        <v>6</v>
      </c>
      <c r="AJ16" s="20">
        <v>5.6</v>
      </c>
      <c r="AK16" s="20">
        <v>2.8</v>
      </c>
      <c r="AL16" s="20">
        <f>AJ16-AK16</f>
        <v>2.8</v>
      </c>
      <c r="AM16" s="20">
        <f>AK16/AL16</f>
        <v>1</v>
      </c>
      <c r="AN16" s="20">
        <v>117</v>
      </c>
      <c r="AO16" s="20">
        <v>186</v>
      </c>
      <c r="AP16" s="20">
        <v>9</v>
      </c>
      <c r="AQ16" s="20">
        <v>67</v>
      </c>
      <c r="AR16" s="21">
        <v>7053</v>
      </c>
    </row>
    <row r="17" spans="1:44" x14ac:dyDescent="0.25">
      <c r="A17" s="9">
        <v>31</v>
      </c>
      <c r="B17" s="4" t="s">
        <v>52</v>
      </c>
      <c r="C17" s="11" t="s">
        <v>46</v>
      </c>
      <c r="D17" s="4" t="s">
        <v>49</v>
      </c>
      <c r="E17" s="6">
        <v>41905</v>
      </c>
      <c r="F17" s="37" t="s">
        <v>48</v>
      </c>
      <c r="G17" s="13">
        <v>13.5</v>
      </c>
      <c r="H17" s="13">
        <v>15</v>
      </c>
      <c r="I17" s="13">
        <v>47</v>
      </c>
      <c r="J17" s="13">
        <v>45</v>
      </c>
      <c r="K17" s="13">
        <v>77.5</v>
      </c>
      <c r="L17" s="13">
        <v>95</v>
      </c>
      <c r="M17" s="13">
        <v>83</v>
      </c>
      <c r="N17" s="13">
        <v>156</v>
      </c>
      <c r="O17" s="13">
        <v>287</v>
      </c>
      <c r="P17" s="13">
        <v>121.8</v>
      </c>
      <c r="Q17" s="13">
        <v>32.700000000000003</v>
      </c>
      <c r="R17" s="13">
        <v>30.8</v>
      </c>
      <c r="S17" s="13">
        <v>31.9</v>
      </c>
      <c r="T17" s="14">
        <v>63</v>
      </c>
      <c r="U17" s="26">
        <v>58.14</v>
      </c>
      <c r="V17" s="26">
        <v>26.46</v>
      </c>
      <c r="W17" s="15">
        <v>0.55500000000000005</v>
      </c>
      <c r="X17" s="15">
        <v>23</v>
      </c>
      <c r="Y17" s="15">
        <v>7.2</v>
      </c>
      <c r="Z17" s="15">
        <v>414.41441441441435</v>
      </c>
      <c r="AA17" s="15">
        <v>129.72972972972971</v>
      </c>
      <c r="AB17" s="15">
        <v>31.304347826086957</v>
      </c>
      <c r="AC17" s="15">
        <v>0</v>
      </c>
      <c r="AD17" s="15">
        <v>10.8</v>
      </c>
      <c r="AE17" s="7">
        <v>15</v>
      </c>
      <c r="AF17" s="7">
        <v>73</v>
      </c>
      <c r="AG17" s="7">
        <v>1</v>
      </c>
      <c r="AH17" s="7">
        <v>3</v>
      </c>
      <c r="AI17" s="7">
        <v>8</v>
      </c>
      <c r="AJ17" s="15">
        <v>5.5</v>
      </c>
      <c r="AK17" s="7">
        <v>2.8</v>
      </c>
      <c r="AL17" s="7">
        <v>2.7</v>
      </c>
      <c r="AM17" s="7">
        <f>AK17/AL17</f>
        <v>1.037037037037037</v>
      </c>
      <c r="AN17" s="7">
        <v>105</v>
      </c>
      <c r="AO17" s="7">
        <v>135</v>
      </c>
      <c r="AP17" s="15">
        <v>4.8</v>
      </c>
      <c r="AQ17" s="15">
        <v>52</v>
      </c>
      <c r="AR17" s="15">
        <v>1311</v>
      </c>
    </row>
    <row r="18" spans="1:44" x14ac:dyDescent="0.25">
      <c r="A18" s="9">
        <v>99</v>
      </c>
      <c r="B18" s="4" t="s">
        <v>52</v>
      </c>
      <c r="C18" s="11" t="s">
        <v>46</v>
      </c>
      <c r="D18" s="4" t="s">
        <v>49</v>
      </c>
      <c r="E18" s="6">
        <v>41905</v>
      </c>
      <c r="F18" s="37" t="s">
        <v>48</v>
      </c>
      <c r="G18" s="13">
        <v>12</v>
      </c>
      <c r="H18" s="13">
        <v>14</v>
      </c>
      <c r="I18" s="13">
        <v>37</v>
      </c>
      <c r="J18" s="13">
        <v>43</v>
      </c>
      <c r="K18" s="13">
        <v>63.5</v>
      </c>
      <c r="L18" s="13">
        <v>77.5</v>
      </c>
      <c r="M18" s="13">
        <v>58.5</v>
      </c>
      <c r="N18" s="13">
        <v>135</v>
      </c>
      <c r="O18" s="13">
        <v>240</v>
      </c>
      <c r="P18" s="13">
        <v>62</v>
      </c>
      <c r="Q18" s="13">
        <v>31.5</v>
      </c>
      <c r="R18" s="13">
        <v>30.7</v>
      </c>
      <c r="S18" s="13">
        <v>34.5</v>
      </c>
      <c r="T18" s="14">
        <v>66</v>
      </c>
      <c r="U18" s="26">
        <v>58.14</v>
      </c>
      <c r="V18" s="26">
        <v>26.46</v>
      </c>
      <c r="W18" s="15">
        <v>0.74</v>
      </c>
      <c r="X18" s="15">
        <v>20</v>
      </c>
      <c r="Y18" s="15">
        <v>6.8</v>
      </c>
      <c r="Z18" s="15">
        <v>270.27027027027026</v>
      </c>
      <c r="AA18" s="15">
        <v>91.891891891891888</v>
      </c>
      <c r="AB18" s="15">
        <v>34</v>
      </c>
      <c r="AC18" s="15">
        <v>0</v>
      </c>
      <c r="AD18" s="15">
        <v>8</v>
      </c>
      <c r="AE18" s="7">
        <v>30</v>
      </c>
      <c r="AF18" s="7">
        <v>62</v>
      </c>
      <c r="AG18" s="7">
        <v>3</v>
      </c>
      <c r="AH18" s="7">
        <v>3</v>
      </c>
      <c r="AI18" s="7">
        <v>2</v>
      </c>
      <c r="AJ18" s="7">
        <v>4.5</v>
      </c>
      <c r="AK18" s="7">
        <v>2</v>
      </c>
      <c r="AL18" s="7">
        <v>2.5</v>
      </c>
      <c r="AM18" s="7">
        <f>AK18/AL18</f>
        <v>0.8</v>
      </c>
      <c r="AN18" s="7">
        <v>90</v>
      </c>
      <c r="AO18" s="7">
        <v>125</v>
      </c>
      <c r="AP18" s="7">
        <v>4.2</v>
      </c>
      <c r="AQ18" s="7">
        <v>39</v>
      </c>
      <c r="AR18" s="15">
        <v>1788</v>
      </c>
    </row>
    <row r="19" spans="1:44" x14ac:dyDescent="0.25">
      <c r="A19" s="9">
        <v>68</v>
      </c>
      <c r="B19" s="4" t="s">
        <v>52</v>
      </c>
      <c r="C19" s="11" t="s">
        <v>46</v>
      </c>
      <c r="D19" s="4" t="s">
        <v>49</v>
      </c>
      <c r="E19" s="6">
        <v>41905</v>
      </c>
      <c r="F19" s="37" t="s">
        <v>48</v>
      </c>
      <c r="G19" s="13">
        <v>10</v>
      </c>
      <c r="H19" s="13">
        <v>12</v>
      </c>
      <c r="I19" s="13">
        <v>34</v>
      </c>
      <c r="J19" s="13">
        <v>38</v>
      </c>
      <c r="K19" s="13">
        <v>61</v>
      </c>
      <c r="L19" s="13">
        <v>78</v>
      </c>
      <c r="M19" s="13">
        <v>60</v>
      </c>
      <c r="N19" s="13">
        <v>125</v>
      </c>
      <c r="O19" s="13">
        <v>231</v>
      </c>
      <c r="P19" s="13">
        <v>54.7</v>
      </c>
      <c r="Q19" s="13">
        <v>32.700000000000003</v>
      </c>
      <c r="R19" s="13">
        <v>30.7</v>
      </c>
      <c r="S19" s="13">
        <v>31.5</v>
      </c>
      <c r="T19" s="14">
        <v>74</v>
      </c>
      <c r="U19" s="26">
        <v>58.14</v>
      </c>
      <c r="V19" s="26">
        <v>26.46</v>
      </c>
      <c r="W19" s="15">
        <v>0.59499999999999997</v>
      </c>
      <c r="X19" s="15">
        <v>20</v>
      </c>
      <c r="Y19" s="15">
        <v>5.9</v>
      </c>
      <c r="Z19" s="15">
        <v>336.1344537815126</v>
      </c>
      <c r="AA19" s="15">
        <v>99.159663865546221</v>
      </c>
      <c r="AB19" s="15">
        <v>29.5</v>
      </c>
      <c r="AC19" s="15">
        <v>0</v>
      </c>
      <c r="AD19" s="15">
        <v>8.5500000000000007</v>
      </c>
      <c r="AE19" s="7">
        <v>30</v>
      </c>
      <c r="AF19" s="7">
        <v>60</v>
      </c>
      <c r="AG19" s="7">
        <v>2</v>
      </c>
      <c r="AH19" s="7">
        <v>3</v>
      </c>
      <c r="AI19" s="7">
        <v>5</v>
      </c>
      <c r="AJ19" s="15">
        <v>5.8</v>
      </c>
      <c r="AK19" s="15">
        <v>2.8</v>
      </c>
      <c r="AL19" s="15">
        <v>3</v>
      </c>
      <c r="AM19" s="15">
        <f>AK19/AL19</f>
        <v>0.93333333333333324</v>
      </c>
      <c r="AN19" s="15">
        <v>95</v>
      </c>
      <c r="AO19" s="15">
        <v>113</v>
      </c>
      <c r="AP19" s="15">
        <v>6.3</v>
      </c>
      <c r="AQ19" s="15">
        <v>58</v>
      </c>
      <c r="AR19" s="15">
        <v>2262</v>
      </c>
    </row>
    <row r="20" spans="1:44" x14ac:dyDescent="0.25">
      <c r="A20" s="9">
        <v>17</v>
      </c>
      <c r="B20" s="4" t="s">
        <v>52</v>
      </c>
      <c r="C20" s="11" t="s">
        <v>46</v>
      </c>
      <c r="D20" s="4" t="s">
        <v>50</v>
      </c>
      <c r="E20" s="6">
        <v>41961</v>
      </c>
      <c r="F20" s="37" t="s">
        <v>48</v>
      </c>
      <c r="G20" s="13">
        <v>10</v>
      </c>
      <c r="H20" s="13">
        <v>12</v>
      </c>
      <c r="I20" s="13">
        <v>31.5</v>
      </c>
      <c r="J20" s="13">
        <v>36.5</v>
      </c>
      <c r="K20" s="13">
        <v>52</v>
      </c>
      <c r="L20" s="13">
        <v>68.5</v>
      </c>
      <c r="M20" s="13">
        <v>59</v>
      </c>
      <c r="N20" s="13">
        <v>124</v>
      </c>
      <c r="O20" s="13">
        <v>230</v>
      </c>
      <c r="P20" s="13">
        <v>46.6</v>
      </c>
      <c r="Q20" s="13">
        <v>30.1</v>
      </c>
      <c r="R20" s="13">
        <v>27.8</v>
      </c>
      <c r="S20" s="13">
        <v>33.5</v>
      </c>
      <c r="T20" s="14">
        <v>65</v>
      </c>
      <c r="U20" s="26">
        <v>39.03</v>
      </c>
      <c r="V20" s="26">
        <v>27</v>
      </c>
      <c r="W20" s="15">
        <v>0.52500000000000002</v>
      </c>
      <c r="X20" s="15">
        <v>27</v>
      </c>
      <c r="Y20" s="15">
        <v>8</v>
      </c>
      <c r="Z20" s="15">
        <v>514.28571428571422</v>
      </c>
      <c r="AA20" s="15">
        <v>152.38095238095238</v>
      </c>
      <c r="AB20" s="15">
        <v>30</v>
      </c>
      <c r="AC20" s="15">
        <v>14</v>
      </c>
      <c r="AD20" s="15">
        <v>8.35</v>
      </c>
      <c r="AE20" s="7">
        <v>15</v>
      </c>
      <c r="AF20" s="7">
        <v>77</v>
      </c>
      <c r="AG20" s="7">
        <v>2</v>
      </c>
      <c r="AH20" s="7">
        <v>2</v>
      </c>
      <c r="AI20" s="7">
        <v>4</v>
      </c>
      <c r="AJ20" s="15">
        <v>6</v>
      </c>
      <c r="AK20" s="15">
        <v>2.7</v>
      </c>
      <c r="AL20" s="15">
        <v>3.4</v>
      </c>
      <c r="AM20" s="15">
        <f>AK20/AL20</f>
        <v>0.79411764705882359</v>
      </c>
      <c r="AN20" s="15">
        <v>110</v>
      </c>
      <c r="AO20" s="15">
        <v>169</v>
      </c>
      <c r="AP20" s="15">
        <v>4.4000000000000004</v>
      </c>
      <c r="AQ20" s="15">
        <v>42</v>
      </c>
      <c r="AR20" s="15">
        <v>208</v>
      </c>
    </row>
    <row r="21" spans="1:44" x14ac:dyDescent="0.25">
      <c r="A21" s="9">
        <v>7</v>
      </c>
      <c r="B21" s="4" t="s">
        <v>52</v>
      </c>
      <c r="C21" s="11" t="s">
        <v>46</v>
      </c>
      <c r="D21" s="4" t="s">
        <v>50</v>
      </c>
      <c r="E21" s="6">
        <v>41961</v>
      </c>
      <c r="F21" s="37" t="s">
        <v>48</v>
      </c>
      <c r="G21" s="13">
        <v>9.5</v>
      </c>
      <c r="H21" s="13">
        <v>12</v>
      </c>
      <c r="I21" s="13">
        <v>31</v>
      </c>
      <c r="J21" s="13">
        <v>35</v>
      </c>
      <c r="K21" s="13">
        <v>59.5</v>
      </c>
      <c r="L21" s="13">
        <v>57.5</v>
      </c>
      <c r="M21" s="13">
        <v>60.5</v>
      </c>
      <c r="N21" s="13">
        <v>120</v>
      </c>
      <c r="O21" s="13">
        <v>210</v>
      </c>
      <c r="P21" s="22">
        <v>46.5</v>
      </c>
      <c r="Q21" s="13">
        <v>31.9</v>
      </c>
      <c r="R21" s="13">
        <v>27.8</v>
      </c>
      <c r="S21" s="13">
        <v>32.9</v>
      </c>
      <c r="T21" s="14">
        <v>67</v>
      </c>
      <c r="U21" s="26">
        <v>39.03</v>
      </c>
      <c r="V21" s="26">
        <v>27</v>
      </c>
      <c r="W21" s="15">
        <v>0.59499999999999997</v>
      </c>
      <c r="X21" s="15">
        <v>26</v>
      </c>
      <c r="Y21" s="15">
        <v>7.9</v>
      </c>
      <c r="Z21" s="15">
        <v>436.97478991596643</v>
      </c>
      <c r="AA21" s="15">
        <v>132.77310924369749</v>
      </c>
      <c r="AB21" s="15">
        <v>30</v>
      </c>
      <c r="AC21" s="15">
        <v>18</v>
      </c>
      <c r="AD21" s="15">
        <v>4.8499999999999996</v>
      </c>
      <c r="AE21" s="7">
        <v>13</v>
      </c>
      <c r="AF21" s="7">
        <v>70</v>
      </c>
      <c r="AG21" s="7">
        <v>6</v>
      </c>
      <c r="AH21" s="7">
        <v>4</v>
      </c>
      <c r="AI21" s="7">
        <v>7</v>
      </c>
      <c r="AJ21" s="7">
        <v>5.2</v>
      </c>
      <c r="AK21" s="7">
        <v>2.6</v>
      </c>
      <c r="AL21" s="7">
        <v>2.6</v>
      </c>
      <c r="AM21" s="7">
        <f>AK21/AL21</f>
        <v>1</v>
      </c>
      <c r="AN21" s="7">
        <v>93</v>
      </c>
      <c r="AO21" s="7">
        <v>157</v>
      </c>
      <c r="AP21" s="7">
        <v>3.8</v>
      </c>
      <c r="AQ21" s="7">
        <v>46</v>
      </c>
      <c r="AR21" s="7">
        <v>742</v>
      </c>
    </row>
    <row r="22" spans="1:44" x14ac:dyDescent="0.25">
      <c r="A22" s="23">
        <v>276</v>
      </c>
      <c r="B22" s="17" t="s">
        <v>52</v>
      </c>
      <c r="C22" s="18" t="s">
        <v>46</v>
      </c>
      <c r="D22" s="4" t="s">
        <v>50</v>
      </c>
      <c r="E22" s="6">
        <v>41962</v>
      </c>
      <c r="F22" s="37" t="s">
        <v>48</v>
      </c>
      <c r="G22" s="13">
        <v>12.5</v>
      </c>
      <c r="H22" s="13">
        <v>15.6</v>
      </c>
      <c r="I22" s="13">
        <v>38.4</v>
      </c>
      <c r="J22" s="13">
        <v>40.299999999999997</v>
      </c>
      <c r="K22" s="13">
        <v>68.5</v>
      </c>
      <c r="L22" s="13">
        <v>92.5</v>
      </c>
      <c r="M22" s="13">
        <v>83</v>
      </c>
      <c r="N22" s="13">
        <v>135</v>
      </c>
      <c r="O22" s="13">
        <v>257</v>
      </c>
      <c r="P22" s="13">
        <v>91.6</v>
      </c>
      <c r="Q22" s="13">
        <v>30</v>
      </c>
      <c r="R22" s="13">
        <v>29.5</v>
      </c>
      <c r="S22" s="13">
        <v>32.9</v>
      </c>
      <c r="T22" s="14">
        <v>59</v>
      </c>
      <c r="U22" s="26">
        <v>39.03</v>
      </c>
      <c r="V22" s="26">
        <v>27</v>
      </c>
      <c r="W22" s="16">
        <v>0.91</v>
      </c>
      <c r="X22" s="15">
        <v>23</v>
      </c>
      <c r="Y22" s="15">
        <v>7.6</v>
      </c>
      <c r="Z22" s="15">
        <v>252.74725274725273</v>
      </c>
      <c r="AA22" s="15">
        <v>83.516483516483518</v>
      </c>
      <c r="AB22" s="15">
        <v>33</v>
      </c>
      <c r="AC22" s="15">
        <v>24</v>
      </c>
      <c r="AD22" s="15">
        <v>3</v>
      </c>
      <c r="AE22" s="7">
        <v>27</v>
      </c>
      <c r="AF22" s="7">
        <v>65</v>
      </c>
      <c r="AG22" s="7">
        <v>3</v>
      </c>
      <c r="AH22" s="7">
        <v>1</v>
      </c>
      <c r="AI22" s="7">
        <v>4</v>
      </c>
      <c r="AJ22" s="7">
        <v>7</v>
      </c>
      <c r="AK22" s="7">
        <v>2.5</v>
      </c>
      <c r="AL22" s="7">
        <f>AJ22-AK22</f>
        <v>4.5</v>
      </c>
      <c r="AM22" s="7">
        <f>AK22/AL22</f>
        <v>0.55555555555555558</v>
      </c>
      <c r="AN22" s="7">
        <v>105</v>
      </c>
      <c r="AO22" s="7">
        <v>136</v>
      </c>
      <c r="AP22" s="7">
        <v>5.3</v>
      </c>
      <c r="AQ22" s="7">
        <v>46</v>
      </c>
      <c r="AR22" s="15">
        <v>1381</v>
      </c>
    </row>
    <row r="23" spans="1:44" x14ac:dyDescent="0.25">
      <c r="A23" s="9">
        <v>108</v>
      </c>
      <c r="B23" s="4" t="s">
        <v>52</v>
      </c>
      <c r="C23" s="11" t="s">
        <v>46</v>
      </c>
      <c r="D23" s="4" t="s">
        <v>50</v>
      </c>
      <c r="E23" s="6">
        <v>41962</v>
      </c>
      <c r="F23" s="37" t="s">
        <v>48</v>
      </c>
      <c r="G23" s="13">
        <v>9.5</v>
      </c>
      <c r="H23" s="13">
        <v>11.5</v>
      </c>
      <c r="I23" s="13">
        <v>29</v>
      </c>
      <c r="J23" s="13">
        <v>33</v>
      </c>
      <c r="K23" s="13">
        <v>56.5</v>
      </c>
      <c r="L23" s="13">
        <v>66.5</v>
      </c>
      <c r="M23" s="13">
        <v>68</v>
      </c>
      <c r="N23" s="13">
        <v>119</v>
      </c>
      <c r="O23" s="13">
        <v>223.5</v>
      </c>
      <c r="P23" s="13">
        <v>49.6</v>
      </c>
      <c r="Q23" s="13">
        <v>30</v>
      </c>
      <c r="R23" s="13">
        <v>29.5</v>
      </c>
      <c r="S23" s="13">
        <v>32.6</v>
      </c>
      <c r="T23" s="14">
        <v>68</v>
      </c>
      <c r="U23" s="26">
        <v>39.03</v>
      </c>
      <c r="V23" s="26">
        <v>27</v>
      </c>
      <c r="W23" s="15">
        <v>0.56499999999999995</v>
      </c>
      <c r="X23" s="15">
        <v>21</v>
      </c>
      <c r="Y23" s="15">
        <v>6.3</v>
      </c>
      <c r="Z23" s="15">
        <v>371.68141592920358</v>
      </c>
      <c r="AA23" s="15">
        <v>111.50442477876108</v>
      </c>
      <c r="AB23" s="15">
        <v>30</v>
      </c>
      <c r="AC23" s="15">
        <v>18</v>
      </c>
      <c r="AD23" s="15">
        <v>4.55</v>
      </c>
      <c r="AE23" s="7">
        <v>13</v>
      </c>
      <c r="AF23" s="7">
        <v>79</v>
      </c>
      <c r="AG23" s="7">
        <v>2</v>
      </c>
      <c r="AH23" s="7">
        <v>0</v>
      </c>
      <c r="AI23" s="7">
        <v>6</v>
      </c>
      <c r="AJ23" s="7">
        <v>6.1</v>
      </c>
      <c r="AK23" s="7">
        <v>2.2999999999999998</v>
      </c>
      <c r="AL23" s="7">
        <f>AJ23-AK23</f>
        <v>3.8</v>
      </c>
      <c r="AM23" s="7">
        <f>AK23/AL23</f>
        <v>0.60526315789473684</v>
      </c>
      <c r="AN23" s="7">
        <v>138</v>
      </c>
      <c r="AO23" s="7">
        <v>129</v>
      </c>
      <c r="AP23" s="7">
        <v>2.8</v>
      </c>
      <c r="AQ23" s="7">
        <v>57</v>
      </c>
      <c r="AR23" s="35"/>
    </row>
    <row r="24" spans="1:44" x14ac:dyDescent="0.25">
      <c r="A24" s="23">
        <v>56</v>
      </c>
      <c r="B24" s="17" t="s">
        <v>52</v>
      </c>
      <c r="C24" s="18" t="s">
        <v>46</v>
      </c>
      <c r="D24" s="4" t="s">
        <v>50</v>
      </c>
      <c r="E24" s="6">
        <v>41962</v>
      </c>
      <c r="F24" s="37" t="s">
        <v>48</v>
      </c>
      <c r="G24" s="13">
        <v>9</v>
      </c>
      <c r="H24" s="13">
        <v>11</v>
      </c>
      <c r="I24" s="13">
        <v>29</v>
      </c>
      <c r="J24" s="13">
        <v>32</v>
      </c>
      <c r="K24" s="13">
        <v>53</v>
      </c>
      <c r="L24" s="7">
        <v>64</v>
      </c>
      <c r="M24" s="7">
        <v>61</v>
      </c>
      <c r="N24" s="13">
        <v>117</v>
      </c>
      <c r="O24" s="13">
        <v>211</v>
      </c>
      <c r="P24" s="13">
        <v>41</v>
      </c>
      <c r="Q24" s="13">
        <v>30.9</v>
      </c>
      <c r="R24" s="13">
        <v>27.8</v>
      </c>
      <c r="S24" s="13">
        <v>34.5</v>
      </c>
      <c r="T24" s="14">
        <v>65</v>
      </c>
      <c r="U24" s="26">
        <v>39.03</v>
      </c>
      <c r="V24" s="26">
        <v>27</v>
      </c>
      <c r="W24" s="15">
        <v>0.52</v>
      </c>
      <c r="X24" s="16">
        <v>19</v>
      </c>
      <c r="Y24" s="15">
        <v>6.8</v>
      </c>
      <c r="Z24" s="15">
        <v>365.38461538461536</v>
      </c>
      <c r="AA24" s="15">
        <v>130.76923076923077</v>
      </c>
      <c r="AB24" s="15">
        <v>36</v>
      </c>
      <c r="AC24" s="15">
        <v>5</v>
      </c>
      <c r="AD24" s="15">
        <v>7.3</v>
      </c>
      <c r="AE24" s="7">
        <v>14</v>
      </c>
      <c r="AF24" s="7">
        <v>77</v>
      </c>
      <c r="AG24" s="7">
        <v>1</v>
      </c>
      <c r="AH24" s="7">
        <v>3</v>
      </c>
      <c r="AI24" s="7">
        <v>5</v>
      </c>
      <c r="AJ24" s="7">
        <v>6.9</v>
      </c>
      <c r="AK24" s="7">
        <v>2.8</v>
      </c>
      <c r="AL24" s="7">
        <v>4.0999999999999996</v>
      </c>
      <c r="AM24" s="7">
        <f>AK24/AL24</f>
        <v>0.68292682926829273</v>
      </c>
      <c r="AN24" s="7">
        <v>122</v>
      </c>
      <c r="AO24" s="7">
        <v>194</v>
      </c>
      <c r="AP24" s="7">
        <v>4.4000000000000004</v>
      </c>
      <c r="AQ24" s="7">
        <v>38</v>
      </c>
      <c r="AR24" s="7">
        <v>784</v>
      </c>
    </row>
    <row r="25" spans="1:44" x14ac:dyDescent="0.25">
      <c r="A25" s="9">
        <v>133</v>
      </c>
      <c r="B25" s="4" t="s">
        <v>52</v>
      </c>
      <c r="C25" s="11" t="s">
        <v>46</v>
      </c>
      <c r="D25" s="4" t="s">
        <v>50</v>
      </c>
      <c r="E25" s="6">
        <v>41962</v>
      </c>
      <c r="F25" s="37" t="s">
        <v>48</v>
      </c>
      <c r="G25" s="13">
        <v>8.5</v>
      </c>
      <c r="H25" s="13">
        <v>10.4</v>
      </c>
      <c r="I25" s="13">
        <v>27.5</v>
      </c>
      <c r="J25" s="13">
        <v>31.6</v>
      </c>
      <c r="K25" s="13">
        <v>43</v>
      </c>
      <c r="L25" s="7">
        <v>54.5</v>
      </c>
      <c r="M25" s="7">
        <v>46.5</v>
      </c>
      <c r="N25" s="13">
        <v>113.7</v>
      </c>
      <c r="O25" s="13">
        <v>206.7</v>
      </c>
      <c r="P25" s="13">
        <v>27</v>
      </c>
      <c r="Q25" s="13">
        <v>28</v>
      </c>
      <c r="R25" s="13">
        <v>27.8</v>
      </c>
      <c r="S25" s="13">
        <v>29.5</v>
      </c>
      <c r="T25" s="14">
        <v>77</v>
      </c>
      <c r="U25" s="26">
        <v>39.03</v>
      </c>
      <c r="V25" s="26">
        <v>27</v>
      </c>
      <c r="W25" s="15">
        <v>0.56499999999999995</v>
      </c>
      <c r="X25" s="15">
        <v>28</v>
      </c>
      <c r="Y25" s="15">
        <v>8.8000000000000007</v>
      </c>
      <c r="Z25" s="15">
        <v>495.57522123893813</v>
      </c>
      <c r="AA25" s="15">
        <v>155.75221238938053</v>
      </c>
      <c r="AB25" s="15">
        <v>31</v>
      </c>
      <c r="AC25" s="15">
        <v>9</v>
      </c>
      <c r="AD25" s="15">
        <v>5.3</v>
      </c>
      <c r="AE25" s="7">
        <v>44</v>
      </c>
      <c r="AF25" s="7">
        <v>50</v>
      </c>
      <c r="AG25" s="7">
        <v>2</v>
      </c>
      <c r="AH25" s="7">
        <v>1</v>
      </c>
      <c r="AI25" s="7">
        <v>3</v>
      </c>
      <c r="AJ25" s="7">
        <v>6.4</v>
      </c>
      <c r="AK25" s="7">
        <v>3.4</v>
      </c>
      <c r="AL25" s="7">
        <f>AJ25-AK25</f>
        <v>3.0000000000000004</v>
      </c>
      <c r="AM25" s="7">
        <f>AK25/AL25</f>
        <v>1.1333333333333331</v>
      </c>
      <c r="AN25" s="7">
        <v>107</v>
      </c>
      <c r="AO25" s="7">
        <v>142</v>
      </c>
      <c r="AP25" s="7">
        <v>3.9</v>
      </c>
      <c r="AQ25" s="7">
        <v>48</v>
      </c>
      <c r="AR25" s="7">
        <v>456</v>
      </c>
    </row>
    <row r="26" spans="1:44" x14ac:dyDescent="0.25">
      <c r="A26" s="9" t="s">
        <v>53</v>
      </c>
      <c r="B26" s="4" t="s">
        <v>52</v>
      </c>
      <c r="C26" s="5" t="s">
        <v>46</v>
      </c>
      <c r="D26" s="4" t="s">
        <v>47</v>
      </c>
      <c r="E26" s="6">
        <v>42192</v>
      </c>
      <c r="F26" s="5" t="s">
        <v>48</v>
      </c>
      <c r="G26" s="7">
        <v>10</v>
      </c>
      <c r="H26" s="7">
        <v>12</v>
      </c>
      <c r="I26" s="7">
        <v>11.3</v>
      </c>
      <c r="J26" s="7">
        <v>37</v>
      </c>
      <c r="K26" s="7">
        <v>76</v>
      </c>
      <c r="L26" s="7">
        <v>88</v>
      </c>
      <c r="M26" s="7">
        <v>82.5</v>
      </c>
      <c r="N26" s="7">
        <v>134</v>
      </c>
      <c r="O26" s="7">
        <v>251</v>
      </c>
      <c r="P26" s="7">
        <v>81</v>
      </c>
      <c r="Q26" s="7">
        <v>28.8</v>
      </c>
      <c r="R26" s="8"/>
      <c r="S26" s="7">
        <v>30.7</v>
      </c>
      <c r="T26" s="7">
        <v>73</v>
      </c>
      <c r="U26" s="26">
        <v>26.24</v>
      </c>
      <c r="V26" s="26">
        <v>28.3</v>
      </c>
      <c r="W26" s="7">
        <v>0.81</v>
      </c>
      <c r="X26" s="7">
        <v>22</v>
      </c>
      <c r="Y26" s="7">
        <v>7.4</v>
      </c>
      <c r="Z26" s="7">
        <f>(X26*10)/W26</f>
        <v>271.60493827160491</v>
      </c>
      <c r="AA26" s="7">
        <f>(Y26*10)/W26</f>
        <v>91.358024691358025</v>
      </c>
      <c r="AB26" s="7">
        <f>(Y26*100)/X26</f>
        <v>33.636363636363633</v>
      </c>
      <c r="AC26" s="7">
        <v>6</v>
      </c>
      <c r="AD26" s="7">
        <v>4.8499999999999996</v>
      </c>
      <c r="AE26" s="7">
        <v>20</v>
      </c>
      <c r="AF26" s="7">
        <v>73</v>
      </c>
      <c r="AG26" s="7">
        <v>3</v>
      </c>
      <c r="AH26" s="7">
        <v>4</v>
      </c>
      <c r="AI26" s="7">
        <v>0</v>
      </c>
      <c r="AJ26" s="7">
        <v>5.5</v>
      </c>
      <c r="AK26" s="7">
        <v>2.2000000000000002</v>
      </c>
      <c r="AL26" s="7">
        <v>3.3</v>
      </c>
      <c r="AM26" s="7">
        <v>0.66666666666666674</v>
      </c>
      <c r="AN26" s="7">
        <v>112</v>
      </c>
      <c r="AO26" s="7">
        <v>177</v>
      </c>
      <c r="AP26" s="7">
        <v>1.8</v>
      </c>
      <c r="AQ26" s="7">
        <v>51</v>
      </c>
      <c r="AR26" s="7">
        <v>2823</v>
      </c>
    </row>
    <row r="27" spans="1:44" x14ac:dyDescent="0.25">
      <c r="A27" s="9">
        <v>3</v>
      </c>
      <c r="B27" s="4" t="s">
        <v>52</v>
      </c>
      <c r="C27" s="11" t="s">
        <v>46</v>
      </c>
      <c r="D27" s="4" t="s">
        <v>50</v>
      </c>
      <c r="E27" s="6">
        <v>42080</v>
      </c>
      <c r="F27" s="37" t="s">
        <v>55</v>
      </c>
      <c r="G27" s="12"/>
      <c r="H27" s="12"/>
      <c r="I27" s="12"/>
      <c r="J27" s="13">
        <v>37</v>
      </c>
      <c r="K27" s="13">
        <v>63</v>
      </c>
      <c r="L27" s="13">
        <v>82</v>
      </c>
      <c r="M27" s="13">
        <v>68</v>
      </c>
      <c r="N27" s="13">
        <v>132</v>
      </c>
      <c r="O27" s="13">
        <v>248</v>
      </c>
      <c r="P27" s="13">
        <v>66.400000000000006</v>
      </c>
      <c r="Q27" s="13">
        <v>28.7</v>
      </c>
      <c r="R27" s="13">
        <v>24.5</v>
      </c>
      <c r="S27" s="13">
        <v>33.1</v>
      </c>
      <c r="T27" s="13">
        <v>34</v>
      </c>
      <c r="U27" s="26">
        <v>9.5500000000000007</v>
      </c>
      <c r="V27" s="26">
        <v>29.28</v>
      </c>
      <c r="W27" s="7">
        <v>0.54</v>
      </c>
      <c r="X27" s="7">
        <v>25</v>
      </c>
      <c r="Y27" s="7">
        <v>7.3</v>
      </c>
      <c r="Z27" s="7">
        <v>462.96296296296293</v>
      </c>
      <c r="AA27" s="7">
        <v>135.18518518518519</v>
      </c>
      <c r="AB27" s="7">
        <v>29</v>
      </c>
      <c r="AC27" s="7">
        <v>17</v>
      </c>
      <c r="AD27" s="7">
        <v>6.5</v>
      </c>
      <c r="AE27" s="7">
        <v>14</v>
      </c>
      <c r="AF27" s="7">
        <v>66</v>
      </c>
      <c r="AG27" s="7">
        <v>10</v>
      </c>
      <c r="AH27" s="7">
        <v>3</v>
      </c>
      <c r="AI27" s="7">
        <v>7</v>
      </c>
      <c r="AJ27" s="7">
        <v>8.5</v>
      </c>
      <c r="AK27" s="7">
        <v>2.8</v>
      </c>
      <c r="AL27" s="7">
        <f>AJ27-AK27</f>
        <v>5.7</v>
      </c>
      <c r="AM27" s="7">
        <f>AK27/AL27</f>
        <v>0.49122807017543857</v>
      </c>
      <c r="AN27" s="7">
        <v>86</v>
      </c>
      <c r="AO27" s="7">
        <v>178</v>
      </c>
      <c r="AP27" s="7">
        <v>4.2</v>
      </c>
      <c r="AQ27" s="7">
        <v>75</v>
      </c>
      <c r="AR27" s="7">
        <v>1364</v>
      </c>
    </row>
    <row r="28" spans="1:44" x14ac:dyDescent="0.25">
      <c r="A28" s="9">
        <v>4</v>
      </c>
      <c r="B28" s="4" t="s">
        <v>52</v>
      </c>
      <c r="C28" s="11" t="s">
        <v>46</v>
      </c>
      <c r="D28" s="4" t="s">
        <v>50</v>
      </c>
      <c r="E28" s="6">
        <v>42080</v>
      </c>
      <c r="F28" s="37" t="s">
        <v>55</v>
      </c>
      <c r="G28" s="12"/>
      <c r="H28" s="12"/>
      <c r="I28" s="12"/>
      <c r="J28" s="13">
        <v>35</v>
      </c>
      <c r="K28" s="13">
        <v>60</v>
      </c>
      <c r="L28" s="13">
        <v>74.5</v>
      </c>
      <c r="M28" s="13">
        <v>62</v>
      </c>
      <c r="N28" s="13">
        <v>121</v>
      </c>
      <c r="O28" s="13">
        <v>227</v>
      </c>
      <c r="P28" s="13">
        <v>52.3</v>
      </c>
      <c r="Q28" s="13">
        <v>27.3</v>
      </c>
      <c r="R28" s="13">
        <v>24.5</v>
      </c>
      <c r="S28" s="13">
        <v>34.5</v>
      </c>
      <c r="T28" s="13">
        <v>31</v>
      </c>
      <c r="U28" s="26">
        <v>9.5500000000000007</v>
      </c>
      <c r="V28" s="26">
        <v>29.28</v>
      </c>
      <c r="W28" s="7">
        <v>0.83</v>
      </c>
      <c r="X28" s="7">
        <v>26</v>
      </c>
      <c r="Y28" s="7">
        <v>7.8</v>
      </c>
      <c r="Z28" s="7">
        <v>313.25301204819277</v>
      </c>
      <c r="AA28" s="7">
        <v>93.975903614457835</v>
      </c>
      <c r="AB28" s="7">
        <v>30</v>
      </c>
      <c r="AC28" s="7">
        <v>28</v>
      </c>
      <c r="AD28" s="7">
        <v>9.3000000000000007</v>
      </c>
      <c r="AE28" s="7">
        <v>19</v>
      </c>
      <c r="AF28" s="7">
        <v>68</v>
      </c>
      <c r="AG28" s="7">
        <v>5</v>
      </c>
      <c r="AH28" s="7">
        <v>2</v>
      </c>
      <c r="AI28" s="7">
        <v>6</v>
      </c>
      <c r="AJ28" s="7">
        <v>7.1</v>
      </c>
      <c r="AK28" s="7">
        <v>2.7</v>
      </c>
      <c r="AL28" s="7">
        <f>AJ28-AK28</f>
        <v>4.3999999999999995</v>
      </c>
      <c r="AM28" s="7">
        <f>AK28/AL28</f>
        <v>0.61363636363636376</v>
      </c>
      <c r="AN28" s="7">
        <v>75</v>
      </c>
      <c r="AO28" s="7">
        <v>293</v>
      </c>
      <c r="AP28" s="7">
        <v>3.8</v>
      </c>
      <c r="AQ28" s="7">
        <v>39</v>
      </c>
      <c r="AR28" s="7">
        <v>1076</v>
      </c>
    </row>
    <row r="29" spans="1:44" x14ac:dyDescent="0.25">
      <c r="A29" s="9">
        <v>218</v>
      </c>
      <c r="B29" s="4" t="s">
        <v>52</v>
      </c>
      <c r="C29" s="11" t="s">
        <v>46</v>
      </c>
      <c r="D29" s="4" t="s">
        <v>50</v>
      </c>
      <c r="E29" s="6">
        <v>42080</v>
      </c>
      <c r="F29" s="37" t="s">
        <v>55</v>
      </c>
      <c r="G29" s="12"/>
      <c r="H29" s="12"/>
      <c r="I29" s="12"/>
      <c r="J29" s="13">
        <v>32</v>
      </c>
      <c r="K29" s="13">
        <v>55</v>
      </c>
      <c r="L29" s="13">
        <v>71.5</v>
      </c>
      <c r="M29" s="13">
        <v>57</v>
      </c>
      <c r="N29" s="13">
        <v>117</v>
      </c>
      <c r="O29" s="13">
        <v>215</v>
      </c>
      <c r="P29" s="13">
        <v>41.4</v>
      </c>
      <c r="Q29" s="12"/>
      <c r="R29" s="12"/>
      <c r="S29" s="13">
        <v>36.9</v>
      </c>
      <c r="T29" s="13">
        <v>30</v>
      </c>
      <c r="U29" s="26">
        <v>9.5500000000000007</v>
      </c>
      <c r="V29" s="26">
        <v>29.28</v>
      </c>
      <c r="W29" s="7">
        <v>0.68500000000000005</v>
      </c>
      <c r="X29" s="7">
        <v>27</v>
      </c>
      <c r="Y29" s="7">
        <v>7.9</v>
      </c>
      <c r="Z29" s="7">
        <v>394.16058394160581</v>
      </c>
      <c r="AA29" s="7">
        <v>115.32846715328466</v>
      </c>
      <c r="AB29" s="7">
        <v>29</v>
      </c>
      <c r="AC29" s="7">
        <v>9</v>
      </c>
      <c r="AD29" s="7">
        <v>8.9499999999999993</v>
      </c>
      <c r="AE29" s="7">
        <v>20</v>
      </c>
      <c r="AF29" s="7">
        <v>65</v>
      </c>
      <c r="AG29" s="7">
        <v>6</v>
      </c>
      <c r="AH29" s="7">
        <v>2</v>
      </c>
      <c r="AI29" s="7">
        <v>7</v>
      </c>
      <c r="AJ29" s="7">
        <v>8.4</v>
      </c>
      <c r="AK29" s="7">
        <v>2.9</v>
      </c>
      <c r="AL29" s="7">
        <f>AJ29-AK29</f>
        <v>5.5</v>
      </c>
      <c r="AM29" s="7">
        <f>AK29/AL29</f>
        <v>0.52727272727272723</v>
      </c>
      <c r="AN29" s="7">
        <v>91</v>
      </c>
      <c r="AO29" s="7">
        <v>150</v>
      </c>
      <c r="AP29" s="7">
        <v>6.1</v>
      </c>
      <c r="AQ29" s="7">
        <v>52</v>
      </c>
      <c r="AR29" s="7">
        <v>1358</v>
      </c>
    </row>
    <row r="30" spans="1:44" x14ac:dyDescent="0.25">
      <c r="A30" s="9">
        <v>2</v>
      </c>
      <c r="B30" s="4" t="s">
        <v>52</v>
      </c>
      <c r="C30" s="11" t="s">
        <v>46</v>
      </c>
      <c r="D30" s="4" t="s">
        <v>50</v>
      </c>
      <c r="E30" s="6">
        <v>42080</v>
      </c>
      <c r="F30" s="37" t="s">
        <v>55</v>
      </c>
      <c r="G30" s="12"/>
      <c r="H30" s="12"/>
      <c r="I30" s="12"/>
      <c r="J30" s="13">
        <v>31</v>
      </c>
      <c r="K30" s="13">
        <v>54</v>
      </c>
      <c r="L30" s="13">
        <v>64</v>
      </c>
      <c r="M30" s="13">
        <v>58.5</v>
      </c>
      <c r="N30" s="13">
        <v>109</v>
      </c>
      <c r="O30" s="13">
        <v>209</v>
      </c>
      <c r="P30" s="13">
        <v>38.200000000000003</v>
      </c>
      <c r="Q30" s="13">
        <v>27</v>
      </c>
      <c r="R30" s="13">
        <v>24.3</v>
      </c>
      <c r="S30" s="13">
        <v>34.9</v>
      </c>
      <c r="T30" s="13">
        <v>37</v>
      </c>
      <c r="U30" s="26">
        <v>9.5500000000000007</v>
      </c>
      <c r="V30" s="26">
        <v>29.28</v>
      </c>
      <c r="W30" s="7">
        <v>0.63</v>
      </c>
      <c r="X30" s="7">
        <v>23</v>
      </c>
      <c r="Y30" s="7">
        <v>6.6</v>
      </c>
      <c r="Z30" s="7">
        <v>365.07936507936506</v>
      </c>
      <c r="AA30" s="7">
        <v>104.76190476190476</v>
      </c>
      <c r="AB30" s="7">
        <v>29</v>
      </c>
      <c r="AC30" s="7">
        <v>0</v>
      </c>
      <c r="AD30" s="7">
        <v>13.15</v>
      </c>
      <c r="AE30" s="7">
        <v>17</v>
      </c>
      <c r="AF30" s="7">
        <v>64</v>
      </c>
      <c r="AG30" s="7">
        <v>7</v>
      </c>
      <c r="AH30" s="7">
        <v>3</v>
      </c>
      <c r="AI30" s="7">
        <v>9</v>
      </c>
      <c r="AJ30" s="7">
        <v>8.6</v>
      </c>
      <c r="AK30" s="7">
        <v>3</v>
      </c>
      <c r="AL30" s="7">
        <f>AJ30-AK30</f>
        <v>5.6</v>
      </c>
      <c r="AM30" s="7">
        <f>AK30/AL30</f>
        <v>0.5357142857142857</v>
      </c>
      <c r="AN30" s="7">
        <v>79</v>
      </c>
      <c r="AO30" s="7">
        <v>125</v>
      </c>
      <c r="AP30" s="7">
        <v>5.5</v>
      </c>
      <c r="AQ30" s="7">
        <v>43</v>
      </c>
      <c r="AR30" s="7">
        <v>222</v>
      </c>
    </row>
    <row r="31" spans="1:44" x14ac:dyDescent="0.25">
      <c r="A31" s="9">
        <v>367</v>
      </c>
      <c r="B31" s="4" t="s">
        <v>52</v>
      </c>
      <c r="C31" s="11" t="s">
        <v>51</v>
      </c>
      <c r="D31" s="4" t="s">
        <v>47</v>
      </c>
      <c r="E31" s="6">
        <v>41829</v>
      </c>
      <c r="F31" s="37" t="s">
        <v>48</v>
      </c>
      <c r="G31" s="13">
        <v>8</v>
      </c>
      <c r="H31" s="13">
        <v>9</v>
      </c>
      <c r="I31" s="13">
        <v>25.5</v>
      </c>
      <c r="J31" s="13">
        <v>31</v>
      </c>
      <c r="K31" s="13">
        <v>46.5</v>
      </c>
      <c r="L31" s="13">
        <v>53.5</v>
      </c>
      <c r="M31" s="13">
        <v>49.5</v>
      </c>
      <c r="N31" s="13">
        <v>106</v>
      </c>
      <c r="O31" s="13">
        <v>191</v>
      </c>
      <c r="P31" s="13">
        <v>24.5</v>
      </c>
      <c r="Q31" s="13">
        <v>29.6</v>
      </c>
      <c r="R31" s="13">
        <v>27.8</v>
      </c>
      <c r="S31" s="13">
        <v>32.1</v>
      </c>
      <c r="T31" s="14">
        <v>67</v>
      </c>
      <c r="U31" s="26">
        <v>26.24</v>
      </c>
      <c r="V31" s="26">
        <v>28.3</v>
      </c>
      <c r="W31" s="15">
        <v>0.94</v>
      </c>
      <c r="X31" s="15">
        <v>23</v>
      </c>
      <c r="Y31" s="15">
        <v>7.2</v>
      </c>
      <c r="Z31" s="15">
        <v>244.68085106382981</v>
      </c>
      <c r="AA31" s="15">
        <v>76.59574468085107</v>
      </c>
      <c r="AB31" s="15">
        <v>31</v>
      </c>
      <c r="AC31" s="15">
        <v>14</v>
      </c>
      <c r="AD31" s="15">
        <v>7.7</v>
      </c>
      <c r="AE31" s="7">
        <v>13</v>
      </c>
      <c r="AF31" s="7">
        <v>80</v>
      </c>
      <c r="AG31" s="7">
        <v>0</v>
      </c>
      <c r="AH31" s="7">
        <v>4</v>
      </c>
      <c r="AI31" s="7">
        <v>3</v>
      </c>
      <c r="AJ31" s="7">
        <v>5.7</v>
      </c>
      <c r="AK31" s="7">
        <v>2.5</v>
      </c>
      <c r="AL31" s="7">
        <f>AJ31-AK31</f>
        <v>3.2</v>
      </c>
      <c r="AM31" s="7">
        <f>AK31/AL31</f>
        <v>0.78125</v>
      </c>
      <c r="AN31" s="7">
        <v>152</v>
      </c>
      <c r="AO31" s="7">
        <v>190</v>
      </c>
      <c r="AP31" s="7">
        <v>2.5</v>
      </c>
      <c r="AQ31" s="7">
        <v>68</v>
      </c>
      <c r="AR31" s="16"/>
    </row>
    <row r="32" spans="1:44" x14ac:dyDescent="0.25">
      <c r="A32" s="9">
        <v>100</v>
      </c>
      <c r="B32" s="4" t="s">
        <v>52</v>
      </c>
      <c r="C32" s="11" t="s">
        <v>51</v>
      </c>
      <c r="D32" s="4" t="s">
        <v>50</v>
      </c>
      <c r="E32" s="6">
        <v>41961</v>
      </c>
      <c r="F32" s="37" t="s">
        <v>48</v>
      </c>
      <c r="G32" s="13">
        <v>8.5</v>
      </c>
      <c r="H32" s="13">
        <v>11</v>
      </c>
      <c r="I32" s="13">
        <v>27</v>
      </c>
      <c r="J32" s="13">
        <v>31</v>
      </c>
      <c r="K32" s="13">
        <v>46.5</v>
      </c>
      <c r="L32" s="13">
        <v>55.5</v>
      </c>
      <c r="M32" s="13">
        <v>50.5</v>
      </c>
      <c r="N32" s="13">
        <v>107.5</v>
      </c>
      <c r="O32" s="13">
        <v>196.5</v>
      </c>
      <c r="P32" s="13">
        <v>28</v>
      </c>
      <c r="Q32" s="13">
        <v>30.1</v>
      </c>
      <c r="R32" s="13">
        <v>27.8</v>
      </c>
      <c r="S32" s="13">
        <v>31.4</v>
      </c>
      <c r="T32" s="14">
        <v>68</v>
      </c>
      <c r="U32" s="26">
        <v>39.03</v>
      </c>
      <c r="V32" s="26">
        <v>27</v>
      </c>
      <c r="W32" s="15">
        <v>0.55000000000000004</v>
      </c>
      <c r="X32" s="15">
        <v>23</v>
      </c>
      <c r="Y32" s="15">
        <v>7.3</v>
      </c>
      <c r="Z32" s="15">
        <v>418.18181818181813</v>
      </c>
      <c r="AA32" s="15">
        <v>132.72727272727272</v>
      </c>
      <c r="AB32" s="15">
        <v>32</v>
      </c>
      <c r="AC32" s="15">
        <v>4</v>
      </c>
      <c r="AD32" s="15">
        <v>5.0999999999999996</v>
      </c>
      <c r="AE32" s="7">
        <v>26</v>
      </c>
      <c r="AF32" s="7">
        <v>67</v>
      </c>
      <c r="AG32" s="7">
        <v>2</v>
      </c>
      <c r="AH32" s="7">
        <v>1</v>
      </c>
      <c r="AI32" s="7">
        <v>4</v>
      </c>
      <c r="AJ32" s="7">
        <v>5.4</v>
      </c>
      <c r="AK32" s="7">
        <v>2.6</v>
      </c>
      <c r="AL32" s="7">
        <f>AJ32-AK32</f>
        <v>2.8000000000000003</v>
      </c>
      <c r="AM32" s="7">
        <f>AK32/AL32</f>
        <v>0.92857142857142849</v>
      </c>
      <c r="AN32" s="7">
        <v>100</v>
      </c>
      <c r="AO32" s="7">
        <v>162</v>
      </c>
      <c r="AP32" s="7">
        <v>4.9000000000000004</v>
      </c>
      <c r="AQ32" s="7">
        <v>34</v>
      </c>
      <c r="AR32" s="7">
        <v>702</v>
      </c>
    </row>
    <row r="33" spans="1:44" x14ac:dyDescent="0.25">
      <c r="A33" s="23">
        <v>119</v>
      </c>
      <c r="B33" s="17" t="s">
        <v>52</v>
      </c>
      <c r="C33" s="18" t="s">
        <v>51</v>
      </c>
      <c r="D33" s="4" t="s">
        <v>50</v>
      </c>
      <c r="E33" s="6">
        <v>41961</v>
      </c>
      <c r="F33" s="37" t="s">
        <v>48</v>
      </c>
      <c r="G33" s="13">
        <v>7.5</v>
      </c>
      <c r="H33" s="13">
        <v>9</v>
      </c>
      <c r="I33" s="13">
        <v>30</v>
      </c>
      <c r="J33" s="13">
        <v>25.5</v>
      </c>
      <c r="K33" s="13">
        <v>39.5</v>
      </c>
      <c r="L33" s="13">
        <v>55.5</v>
      </c>
      <c r="M33" s="13">
        <v>45.5</v>
      </c>
      <c r="N33" s="13">
        <v>106</v>
      </c>
      <c r="O33" s="13">
        <v>191.5</v>
      </c>
      <c r="P33" s="13">
        <v>27.5</v>
      </c>
      <c r="Q33" s="13">
        <v>31.6</v>
      </c>
      <c r="R33" s="13">
        <v>29.8</v>
      </c>
      <c r="S33" s="13">
        <v>32.5</v>
      </c>
      <c r="T33" s="14">
        <v>63</v>
      </c>
      <c r="U33" s="26">
        <v>39.03</v>
      </c>
      <c r="V33" s="26">
        <v>27</v>
      </c>
      <c r="W33" s="15">
        <v>0.68500000000000005</v>
      </c>
      <c r="X33" s="15">
        <v>26</v>
      </c>
      <c r="Y33" s="15">
        <v>7.6</v>
      </c>
      <c r="Z33" s="15">
        <v>379.56204379562041</v>
      </c>
      <c r="AA33" s="15">
        <v>110.94890510948905</v>
      </c>
      <c r="AB33" s="15">
        <v>29</v>
      </c>
      <c r="AC33" s="15">
        <v>11</v>
      </c>
      <c r="AD33" s="15">
        <v>4.25</v>
      </c>
      <c r="AE33" s="7">
        <v>25</v>
      </c>
      <c r="AF33" s="7">
        <v>64</v>
      </c>
      <c r="AG33" s="7">
        <v>7</v>
      </c>
      <c r="AH33" s="7">
        <v>2</v>
      </c>
      <c r="AI33" s="7">
        <v>2</v>
      </c>
      <c r="AJ33" s="7">
        <v>7.2</v>
      </c>
      <c r="AK33" s="7">
        <v>2.9</v>
      </c>
      <c r="AL33" s="7">
        <f>AJ33-AK33</f>
        <v>4.3000000000000007</v>
      </c>
      <c r="AM33" s="7">
        <f>AK33/AL33</f>
        <v>0.67441860465116266</v>
      </c>
      <c r="AN33" s="16">
        <v>46</v>
      </c>
      <c r="AO33" s="7">
        <v>204</v>
      </c>
      <c r="AP33" s="7">
        <v>5.3</v>
      </c>
      <c r="AQ33" s="16">
        <v>160</v>
      </c>
      <c r="AR33" s="7">
        <v>1119</v>
      </c>
    </row>
    <row r="34" spans="1:44" x14ac:dyDescent="0.25">
      <c r="A34" s="9">
        <v>701</v>
      </c>
      <c r="B34" s="4" t="s">
        <v>52</v>
      </c>
      <c r="C34" s="11" t="s">
        <v>51</v>
      </c>
      <c r="D34" s="4" t="s">
        <v>50</v>
      </c>
      <c r="E34" s="6">
        <v>41961</v>
      </c>
      <c r="F34" s="37" t="s">
        <v>48</v>
      </c>
      <c r="G34" s="13">
        <v>8.5</v>
      </c>
      <c r="H34" s="13">
        <v>9.5</v>
      </c>
      <c r="I34" s="13">
        <v>27.5</v>
      </c>
      <c r="J34" s="13">
        <v>29</v>
      </c>
      <c r="K34" s="13">
        <v>51</v>
      </c>
      <c r="L34" s="13">
        <v>68</v>
      </c>
      <c r="M34" s="13">
        <v>53</v>
      </c>
      <c r="N34" s="13">
        <v>106</v>
      </c>
      <c r="O34" s="13">
        <v>191</v>
      </c>
      <c r="P34" s="13">
        <v>30</v>
      </c>
      <c r="Q34" s="13">
        <v>29.7</v>
      </c>
      <c r="R34" s="13">
        <v>28.2</v>
      </c>
      <c r="S34" s="13">
        <v>31.5</v>
      </c>
      <c r="T34" s="14">
        <v>68</v>
      </c>
      <c r="U34" s="26">
        <v>39.03</v>
      </c>
      <c r="V34" s="26">
        <v>27</v>
      </c>
      <c r="W34" s="15">
        <v>0.85</v>
      </c>
      <c r="X34" s="15">
        <v>20</v>
      </c>
      <c r="Y34" s="16">
        <v>5.8</v>
      </c>
      <c r="Z34" s="15">
        <v>235.29411764705884</v>
      </c>
      <c r="AA34" s="15">
        <v>68.235294117647058</v>
      </c>
      <c r="AB34" s="15">
        <v>29</v>
      </c>
      <c r="AC34" s="15">
        <v>0</v>
      </c>
      <c r="AD34" s="15">
        <v>12.7</v>
      </c>
      <c r="AE34" s="7">
        <v>33</v>
      </c>
      <c r="AF34" s="7">
        <v>47</v>
      </c>
      <c r="AG34" s="7">
        <v>17</v>
      </c>
      <c r="AH34" s="7">
        <v>0</v>
      </c>
      <c r="AI34" s="7">
        <v>3</v>
      </c>
      <c r="AJ34" s="7">
        <v>5.5</v>
      </c>
      <c r="AK34" s="7">
        <v>2.2999999999999998</v>
      </c>
      <c r="AL34" s="7">
        <v>3.2</v>
      </c>
      <c r="AM34" s="7">
        <f>AK34/AL34</f>
        <v>0.71874999999999989</v>
      </c>
      <c r="AN34" s="7">
        <v>95</v>
      </c>
      <c r="AO34" s="7">
        <v>175</v>
      </c>
      <c r="AP34" s="7">
        <v>5.0999999999999996</v>
      </c>
      <c r="AQ34" s="7">
        <v>64</v>
      </c>
      <c r="AR34" s="7">
        <v>635</v>
      </c>
    </row>
    <row r="35" spans="1:44" x14ac:dyDescent="0.25">
      <c r="A35" s="23">
        <v>63</v>
      </c>
      <c r="B35" s="17" t="s">
        <v>52</v>
      </c>
      <c r="C35" s="18" t="s">
        <v>51</v>
      </c>
      <c r="D35" s="4" t="s">
        <v>50</v>
      </c>
      <c r="E35" s="6">
        <v>41962</v>
      </c>
      <c r="F35" s="37" t="s">
        <v>48</v>
      </c>
      <c r="G35" s="13">
        <v>8</v>
      </c>
      <c r="H35" s="13">
        <v>9.8000000000000007</v>
      </c>
      <c r="I35" s="13">
        <v>27.5</v>
      </c>
      <c r="J35" s="13">
        <v>32.6</v>
      </c>
      <c r="K35" s="13">
        <v>48.6</v>
      </c>
      <c r="L35" s="13">
        <v>59.5</v>
      </c>
      <c r="M35" s="13">
        <v>53</v>
      </c>
      <c r="N35" s="13">
        <v>106.5</v>
      </c>
      <c r="O35" s="13">
        <v>198.1</v>
      </c>
      <c r="P35" s="13">
        <v>34.299999999999997</v>
      </c>
      <c r="Q35" s="13">
        <v>29.5</v>
      </c>
      <c r="R35" s="13">
        <v>28.5</v>
      </c>
      <c r="S35" s="13">
        <v>30.8</v>
      </c>
      <c r="T35" s="14">
        <v>62</v>
      </c>
      <c r="U35" s="26">
        <v>39.03</v>
      </c>
      <c r="V35" s="26">
        <v>27</v>
      </c>
      <c r="W35" s="15">
        <v>0.56999999999999995</v>
      </c>
      <c r="X35" s="15">
        <v>25</v>
      </c>
      <c r="Y35" s="15">
        <v>7.4</v>
      </c>
      <c r="Z35" s="15">
        <v>438.59649122807019</v>
      </c>
      <c r="AA35" s="15">
        <v>129.8245614035088</v>
      </c>
      <c r="AB35" s="15">
        <v>30</v>
      </c>
      <c r="AC35" s="15">
        <v>4</v>
      </c>
      <c r="AD35" s="15">
        <v>4.3</v>
      </c>
      <c r="AE35" s="7">
        <v>14</v>
      </c>
      <c r="AF35" s="7">
        <v>78</v>
      </c>
      <c r="AG35" s="7">
        <v>2</v>
      </c>
      <c r="AH35" s="7">
        <v>3</v>
      </c>
      <c r="AI35" s="7">
        <v>3</v>
      </c>
      <c r="AJ35" s="7">
        <v>6.6</v>
      </c>
      <c r="AK35" s="7">
        <v>2.7</v>
      </c>
      <c r="AL35" s="7">
        <v>3.9</v>
      </c>
      <c r="AM35" s="7">
        <f>AK35/AL35</f>
        <v>0.6923076923076924</v>
      </c>
      <c r="AN35" s="7">
        <v>166</v>
      </c>
      <c r="AO35" s="7">
        <v>127</v>
      </c>
      <c r="AP35" s="7">
        <v>3.6</v>
      </c>
      <c r="AQ35" s="16">
        <v>99</v>
      </c>
      <c r="AR35" s="16">
        <v>5549</v>
      </c>
    </row>
    <row r="36" spans="1:44" x14ac:dyDescent="0.25">
      <c r="A36" s="23" t="s">
        <v>54</v>
      </c>
      <c r="B36" s="17" t="s">
        <v>52</v>
      </c>
      <c r="C36" s="18" t="s">
        <v>51</v>
      </c>
      <c r="D36" s="4" t="s">
        <v>47</v>
      </c>
      <c r="E36" s="6">
        <v>42192</v>
      </c>
      <c r="F36" s="5" t="s">
        <v>48</v>
      </c>
      <c r="G36" s="7">
        <v>8</v>
      </c>
      <c r="H36" s="7">
        <v>9</v>
      </c>
      <c r="I36" s="7">
        <v>26</v>
      </c>
      <c r="J36" s="7">
        <v>30</v>
      </c>
      <c r="K36" s="7">
        <v>49</v>
      </c>
      <c r="L36" s="7">
        <v>38</v>
      </c>
      <c r="M36" s="7">
        <v>54</v>
      </c>
      <c r="N36" s="7">
        <v>102</v>
      </c>
      <c r="O36" s="7">
        <v>196</v>
      </c>
      <c r="P36" s="7">
        <v>37.299999999999997</v>
      </c>
      <c r="Q36" s="7">
        <v>29.1</v>
      </c>
      <c r="R36" s="8"/>
      <c r="S36" s="7">
        <v>29.9</v>
      </c>
      <c r="T36" s="7">
        <v>74</v>
      </c>
      <c r="U36" s="26">
        <v>26.24</v>
      </c>
      <c r="V36" s="26">
        <v>28.3</v>
      </c>
      <c r="W36" s="7">
        <v>0.58499999999999996</v>
      </c>
      <c r="X36" s="7">
        <v>24</v>
      </c>
      <c r="Y36" s="7">
        <v>8</v>
      </c>
      <c r="Z36" s="7">
        <f>(X36*10)/W36</f>
        <v>410.25641025641028</v>
      </c>
      <c r="AA36" s="7">
        <f>(Y36*10)/W36</f>
        <v>136.75213675213675</v>
      </c>
      <c r="AB36" s="7">
        <f>(Y36*100)/X36</f>
        <v>33.333333333333336</v>
      </c>
      <c r="AC36" s="7">
        <v>4</v>
      </c>
      <c r="AD36" s="7">
        <v>4.0999999999999996</v>
      </c>
      <c r="AE36" s="7">
        <v>23</v>
      </c>
      <c r="AF36" s="7">
        <v>67</v>
      </c>
      <c r="AG36" s="7">
        <v>4</v>
      </c>
      <c r="AH36" s="7">
        <v>0</v>
      </c>
      <c r="AI36" s="7">
        <v>6</v>
      </c>
      <c r="AJ36" s="16">
        <v>9.6</v>
      </c>
      <c r="AK36" s="7">
        <v>3.5</v>
      </c>
      <c r="AL36" s="7">
        <v>6.1</v>
      </c>
      <c r="AM36" s="7">
        <v>0.57377049180327877</v>
      </c>
      <c r="AN36" s="7">
        <v>124</v>
      </c>
      <c r="AO36" s="7">
        <v>172</v>
      </c>
      <c r="AP36" s="7">
        <v>8.9</v>
      </c>
      <c r="AQ36" s="7">
        <v>81</v>
      </c>
      <c r="AR36" s="7">
        <v>1421</v>
      </c>
    </row>
    <row r="37" spans="1:44" x14ac:dyDescent="0.25">
      <c r="A37" s="23"/>
      <c r="B37" s="28" t="s">
        <v>52</v>
      </c>
      <c r="C37" s="29"/>
      <c r="D37" s="28" t="s">
        <v>50</v>
      </c>
      <c r="E37" s="6">
        <v>42080</v>
      </c>
      <c r="F37" s="37" t="s">
        <v>55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26">
        <v>9.5500000000000007</v>
      </c>
      <c r="V37" s="26">
        <v>29.28</v>
      </c>
      <c r="W37" s="7">
        <v>0.71</v>
      </c>
      <c r="X37" s="7">
        <v>27</v>
      </c>
      <c r="Y37" s="7">
        <v>7.9</v>
      </c>
      <c r="Z37" s="7">
        <v>380.28169014084511</v>
      </c>
      <c r="AA37" s="7">
        <v>111.26760563380282</v>
      </c>
      <c r="AB37" s="7">
        <v>29</v>
      </c>
      <c r="AC37" s="7">
        <v>15</v>
      </c>
      <c r="AD37" s="7">
        <v>8.85</v>
      </c>
      <c r="AE37" s="7">
        <v>24</v>
      </c>
      <c r="AF37" s="7">
        <v>67</v>
      </c>
      <c r="AG37" s="7">
        <v>2</v>
      </c>
      <c r="AH37" s="7">
        <v>2</v>
      </c>
      <c r="AI37" s="7">
        <v>5</v>
      </c>
      <c r="AJ37" s="7">
        <v>6.8</v>
      </c>
      <c r="AK37" s="7">
        <v>2.5</v>
      </c>
      <c r="AL37" s="7">
        <f>AJ37-AK37</f>
        <v>4.3</v>
      </c>
      <c r="AM37" s="7">
        <f>AK37/AL37</f>
        <v>0.58139534883720934</v>
      </c>
      <c r="AN37" s="7">
        <v>58</v>
      </c>
      <c r="AO37" s="7">
        <v>176</v>
      </c>
      <c r="AP37" s="7">
        <v>3.4</v>
      </c>
      <c r="AQ37" s="7">
        <v>62</v>
      </c>
      <c r="AR37" s="7">
        <v>1241</v>
      </c>
    </row>
    <row r="38" spans="1:44" x14ac:dyDescent="0.25">
      <c r="A38" s="9">
        <v>48</v>
      </c>
      <c r="B38" s="4"/>
      <c r="C38" s="30"/>
      <c r="D38" s="31" t="s">
        <v>50</v>
      </c>
      <c r="E38" s="32">
        <v>42080</v>
      </c>
      <c r="F38" s="39" t="s">
        <v>55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26">
        <v>9.5500000000000007</v>
      </c>
      <c r="V38" s="26">
        <v>29.28</v>
      </c>
      <c r="W38" s="15">
        <v>0.70499999999999996</v>
      </c>
      <c r="X38" s="15">
        <v>29</v>
      </c>
      <c r="Y38" s="15">
        <v>8.6</v>
      </c>
      <c r="Z38" s="15">
        <v>411.34751773049646</v>
      </c>
      <c r="AA38" s="15">
        <v>121.98581560283688</v>
      </c>
      <c r="AB38" s="15">
        <v>30</v>
      </c>
      <c r="AC38" s="15">
        <v>2</v>
      </c>
      <c r="AD38" s="15">
        <v>3.6</v>
      </c>
      <c r="AE38" s="7">
        <v>39</v>
      </c>
      <c r="AF38" s="7">
        <v>52</v>
      </c>
      <c r="AG38" s="7">
        <v>3</v>
      </c>
      <c r="AH38" s="7">
        <v>1</v>
      </c>
      <c r="AI38" s="7">
        <v>5</v>
      </c>
      <c r="AJ38" s="8"/>
      <c r="AK38" s="8"/>
      <c r="AL38" s="8"/>
      <c r="AM38" s="8"/>
      <c r="AN38" s="7">
        <v>150</v>
      </c>
      <c r="AO38" s="7">
        <v>165</v>
      </c>
      <c r="AP38" s="7">
        <v>4.0999999999999996</v>
      </c>
      <c r="AQ38" s="7"/>
      <c r="AR38" s="7">
        <v>689</v>
      </c>
    </row>
    <row r="39" spans="1:44" x14ac:dyDescent="0.25">
      <c r="A39" s="9">
        <v>53</v>
      </c>
      <c r="B39" s="4"/>
      <c r="C39" s="30"/>
      <c r="D39" s="31" t="s">
        <v>50</v>
      </c>
      <c r="E39" s="32">
        <v>42080</v>
      </c>
      <c r="F39" s="39" t="s">
        <v>55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26">
        <v>9.5500000000000007</v>
      </c>
      <c r="V39" s="26">
        <v>29.28</v>
      </c>
      <c r="W39" s="15">
        <v>0.63</v>
      </c>
      <c r="X39" s="15">
        <v>28</v>
      </c>
      <c r="Y39" s="15">
        <v>10.3</v>
      </c>
      <c r="Z39" s="15">
        <v>444.44444444444446</v>
      </c>
      <c r="AA39" s="15">
        <v>163.49206349206349</v>
      </c>
      <c r="AB39" s="7">
        <v>37</v>
      </c>
      <c r="AC39" s="15">
        <v>13</v>
      </c>
      <c r="AD39" s="15">
        <v>3.7</v>
      </c>
      <c r="AE39" s="7">
        <v>26</v>
      </c>
      <c r="AF39" s="7">
        <v>69</v>
      </c>
      <c r="AG39" s="7">
        <v>2</v>
      </c>
      <c r="AH39" s="7">
        <v>0</v>
      </c>
      <c r="AI39" s="7">
        <v>3</v>
      </c>
      <c r="AJ39" s="15">
        <v>6.9</v>
      </c>
      <c r="AK39" s="15">
        <v>3</v>
      </c>
      <c r="AL39" s="15">
        <f>AJ39-AK39</f>
        <v>3.9000000000000004</v>
      </c>
      <c r="AM39" s="15">
        <f>AK39/AL39</f>
        <v>0.76923076923076916</v>
      </c>
      <c r="AN39" s="15">
        <v>153</v>
      </c>
      <c r="AO39" s="15">
        <v>258</v>
      </c>
      <c r="AP39" s="15">
        <v>7.8</v>
      </c>
      <c r="AQ39" s="15">
        <v>72</v>
      </c>
      <c r="AR39" s="34"/>
    </row>
    <row r="40" spans="1:44" x14ac:dyDescent="0.25">
      <c r="A40" s="9">
        <v>77</v>
      </c>
      <c r="B40" s="4"/>
      <c r="C40" s="30"/>
      <c r="D40" s="31" t="s">
        <v>50</v>
      </c>
      <c r="E40" s="32">
        <v>42080</v>
      </c>
      <c r="F40" s="39" t="s">
        <v>55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33"/>
      <c r="U40" s="26">
        <v>9.5500000000000007</v>
      </c>
      <c r="V40" s="26">
        <v>29.28</v>
      </c>
      <c r="W40" s="15">
        <v>0.62</v>
      </c>
      <c r="X40" s="16">
        <v>19</v>
      </c>
      <c r="Y40" s="15">
        <v>7.6</v>
      </c>
      <c r="Z40" s="15">
        <v>306.45161290322579</v>
      </c>
      <c r="AA40" s="15">
        <v>122.58064516129032</v>
      </c>
      <c r="AB40" s="15">
        <v>33</v>
      </c>
      <c r="AC40" s="15">
        <v>15</v>
      </c>
      <c r="AD40" s="15">
        <v>10.9</v>
      </c>
      <c r="AE40" s="7">
        <v>20</v>
      </c>
      <c r="AF40" s="7">
        <v>72</v>
      </c>
      <c r="AG40" s="7">
        <v>0</v>
      </c>
      <c r="AH40" s="7">
        <v>0</v>
      </c>
      <c r="AI40" s="7">
        <v>8</v>
      </c>
      <c r="AJ40" s="7">
        <v>6.6</v>
      </c>
      <c r="AK40" s="7">
        <v>3.1</v>
      </c>
      <c r="AL40" s="7">
        <f>AJ40-AK40</f>
        <v>3.4999999999999996</v>
      </c>
      <c r="AM40" s="7">
        <f>AK40/AL40</f>
        <v>0.8857142857142859</v>
      </c>
      <c r="AN40" s="7">
        <v>129</v>
      </c>
      <c r="AO40" s="7">
        <v>139</v>
      </c>
      <c r="AP40" s="7">
        <v>4.5</v>
      </c>
      <c r="AQ40" s="7">
        <v>46</v>
      </c>
      <c r="AR40" s="15">
        <v>807</v>
      </c>
    </row>
  </sheetData>
  <sortState ref="A2:AR40">
    <sortCondition ref="B2:B40"/>
    <sortCondition ref="C2:C40"/>
    <sortCondition ref="F2:F40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B11" sqref="B11"/>
    </sheetView>
  </sheetViews>
  <sheetFormatPr baseColWidth="10" defaultRowHeight="15" x14ac:dyDescent="0.25"/>
  <cols>
    <col min="1" max="1" width="15.42578125" style="40" bestFit="1" customWidth="1"/>
    <col min="2" max="2" width="22.140625" style="40" bestFit="1" customWidth="1"/>
    <col min="3" max="10" width="7.7109375" style="40" bestFit="1" customWidth="1"/>
    <col min="11" max="13" width="9" style="40" bestFit="1" customWidth="1"/>
    <col min="14" max="14" width="7.7109375" style="40" bestFit="1" customWidth="1"/>
    <col min="15" max="15" width="11.5703125" style="40" bestFit="1" customWidth="1"/>
    <col min="16" max="16384" width="11.42578125" style="40"/>
  </cols>
  <sheetData>
    <row r="1" spans="1:15" ht="15.75" x14ac:dyDescent="0.3">
      <c r="A1" s="44" t="s">
        <v>56</v>
      </c>
      <c r="B1" s="45" t="s">
        <v>80</v>
      </c>
      <c r="C1" s="45" t="s">
        <v>57</v>
      </c>
      <c r="D1" s="45" t="s">
        <v>58</v>
      </c>
      <c r="E1" s="45" t="s">
        <v>59</v>
      </c>
      <c r="F1" s="45" t="s">
        <v>60</v>
      </c>
      <c r="G1" s="45" t="s">
        <v>61</v>
      </c>
      <c r="H1" s="45" t="s">
        <v>62</v>
      </c>
      <c r="I1" s="45" t="s">
        <v>63</v>
      </c>
      <c r="J1" s="45" t="s">
        <v>64</v>
      </c>
      <c r="K1" s="45" t="s">
        <v>65</v>
      </c>
      <c r="L1" s="45" t="s">
        <v>66</v>
      </c>
      <c r="M1" s="45" t="s">
        <v>67</v>
      </c>
      <c r="N1" s="45" t="s">
        <v>68</v>
      </c>
      <c r="O1" s="46" t="s">
        <v>69</v>
      </c>
    </row>
    <row r="2" spans="1:15" x14ac:dyDescent="0.25">
      <c r="A2" s="41" t="s">
        <v>70</v>
      </c>
      <c r="B2" s="41" t="s">
        <v>71</v>
      </c>
      <c r="C2" s="42">
        <v>20.28</v>
      </c>
      <c r="D2" s="42">
        <v>14.01</v>
      </c>
      <c r="E2" s="42">
        <v>9.5545454545454547</v>
      </c>
      <c r="F2" s="42">
        <v>8.8818181818181827</v>
      </c>
      <c r="G2" s="42">
        <v>15.763636363636364</v>
      </c>
      <c r="H2" s="42">
        <v>28.663636363636364</v>
      </c>
      <c r="I2" s="42">
        <v>26.24</v>
      </c>
      <c r="J2" s="42">
        <v>30.52</v>
      </c>
      <c r="K2" s="42">
        <v>58.140000000000008</v>
      </c>
      <c r="L2" s="42">
        <v>96.86</v>
      </c>
      <c r="M2" s="42">
        <v>39.03</v>
      </c>
      <c r="N2" s="42">
        <v>22.75</v>
      </c>
      <c r="O2" s="43">
        <f>AVERAGE(C2:N2)</f>
        <v>30.891136363636367</v>
      </c>
    </row>
    <row r="3" spans="1:15" x14ac:dyDescent="0.25">
      <c r="A3" s="41" t="s">
        <v>70</v>
      </c>
      <c r="B3" s="41" t="s">
        <v>82</v>
      </c>
      <c r="C3" s="42">
        <v>30.469999999999992</v>
      </c>
      <c r="D3" s="42">
        <v>17.03</v>
      </c>
      <c r="E3" s="42">
        <v>12.972727272727274</v>
      </c>
      <c r="F3" s="42">
        <v>11.454545454545455</v>
      </c>
      <c r="G3" s="42">
        <v>71.172727272727286</v>
      </c>
      <c r="H3" s="42">
        <v>72.809090909090912</v>
      </c>
      <c r="I3" s="42">
        <v>45.97</v>
      </c>
      <c r="J3" s="42">
        <v>81.700000000000017</v>
      </c>
      <c r="K3" s="42">
        <v>227.67999999999998</v>
      </c>
      <c r="L3" s="42">
        <v>360.90999999999997</v>
      </c>
      <c r="M3" s="42">
        <v>132.89999999999998</v>
      </c>
      <c r="N3" s="42">
        <v>32.980000000000004</v>
      </c>
      <c r="O3" s="43">
        <f t="shared" ref="O3:O10" si="0">AVERAGE(C3:N3)</f>
        <v>91.504090909090905</v>
      </c>
    </row>
    <row r="4" spans="1:15" x14ac:dyDescent="0.25">
      <c r="A4" s="41" t="s">
        <v>70</v>
      </c>
      <c r="B4" s="41" t="s">
        <v>83</v>
      </c>
      <c r="C4" s="42">
        <v>15.780000000000001</v>
      </c>
      <c r="D4" s="42">
        <v>11.979999999999999</v>
      </c>
      <c r="E4" s="42">
        <v>8.9818181818181824</v>
      </c>
      <c r="F4" s="42">
        <v>7.8636363636363624</v>
      </c>
      <c r="G4" s="42">
        <v>8.1</v>
      </c>
      <c r="H4" s="42">
        <v>15.636363636363637</v>
      </c>
      <c r="I4" s="42">
        <v>19.46</v>
      </c>
      <c r="J4" s="42">
        <v>18.479999999999997</v>
      </c>
      <c r="K4" s="42">
        <v>25.619999999999997</v>
      </c>
      <c r="L4" s="42">
        <v>34.090000000000003</v>
      </c>
      <c r="M4" s="42">
        <v>22.660000000000004</v>
      </c>
      <c r="N4" s="42">
        <v>18.919999999999998</v>
      </c>
      <c r="O4" s="43">
        <f t="shared" si="0"/>
        <v>17.297651515151514</v>
      </c>
    </row>
    <row r="5" spans="1:15" x14ac:dyDescent="0.25">
      <c r="A5" s="41" t="s">
        <v>72</v>
      </c>
      <c r="B5" s="41" t="s">
        <v>73</v>
      </c>
      <c r="C5" s="42">
        <v>28</v>
      </c>
      <c r="D5" s="42">
        <v>28.7</v>
      </c>
      <c r="E5" s="42">
        <v>29.3</v>
      </c>
      <c r="F5" s="42">
        <v>30.1</v>
      </c>
      <c r="G5" s="42">
        <v>29.3</v>
      </c>
      <c r="H5" s="42">
        <v>28.3</v>
      </c>
      <c r="I5" s="42">
        <v>28.2</v>
      </c>
      <c r="J5" s="42">
        <v>28</v>
      </c>
      <c r="K5" s="42">
        <v>27.6</v>
      </c>
      <c r="L5" s="42">
        <v>27.3</v>
      </c>
      <c r="M5" s="42">
        <v>27.2</v>
      </c>
      <c r="N5" s="42">
        <v>27.7</v>
      </c>
      <c r="O5" s="43">
        <f t="shared" si="0"/>
        <v>28.308333333333334</v>
      </c>
    </row>
    <row r="6" spans="1:15" x14ac:dyDescent="0.25">
      <c r="A6" s="41" t="s">
        <v>72</v>
      </c>
      <c r="B6" s="41" t="s">
        <v>74</v>
      </c>
      <c r="C6" s="42">
        <v>31.5</v>
      </c>
      <c r="D6" s="42">
        <v>32.6</v>
      </c>
      <c r="E6" s="42">
        <v>33.6</v>
      </c>
      <c r="F6" s="42">
        <v>34.700000000000003</v>
      </c>
      <c r="G6" s="42">
        <v>34</v>
      </c>
      <c r="H6" s="42">
        <v>32.4</v>
      </c>
      <c r="I6" s="42">
        <v>32.299999999999997</v>
      </c>
      <c r="J6" s="42">
        <v>32.6</v>
      </c>
      <c r="K6" s="42">
        <v>32.299999999999997</v>
      </c>
      <c r="L6" s="42">
        <v>31.6</v>
      </c>
      <c r="M6" s="42">
        <v>31.2</v>
      </c>
      <c r="N6" s="42">
        <v>31.4</v>
      </c>
      <c r="O6" s="43">
        <f t="shared" si="0"/>
        <v>32.516666666666666</v>
      </c>
    </row>
    <row r="7" spans="1:15" x14ac:dyDescent="0.25">
      <c r="A7" s="41" t="s">
        <v>72</v>
      </c>
      <c r="B7" s="41" t="s">
        <v>75</v>
      </c>
      <c r="C7" s="42">
        <v>24.5</v>
      </c>
      <c r="D7" s="42">
        <v>24.8</v>
      </c>
      <c r="E7" s="42">
        <v>25</v>
      </c>
      <c r="F7" s="42">
        <v>25.4</v>
      </c>
      <c r="G7" s="42">
        <v>24.5</v>
      </c>
      <c r="H7" s="42">
        <v>24.1</v>
      </c>
      <c r="I7" s="42">
        <v>24.1</v>
      </c>
      <c r="J7" s="42">
        <v>23.5</v>
      </c>
      <c r="K7" s="42">
        <v>22.8</v>
      </c>
      <c r="L7" s="42">
        <v>22.9</v>
      </c>
      <c r="M7" s="42">
        <v>23.2</v>
      </c>
      <c r="N7" s="42">
        <v>23.9</v>
      </c>
      <c r="O7" s="43">
        <f t="shared" si="0"/>
        <v>24.058333333333334</v>
      </c>
    </row>
    <row r="8" spans="1:15" x14ac:dyDescent="0.25">
      <c r="A8" s="41" t="s">
        <v>76</v>
      </c>
      <c r="B8" s="41" t="s">
        <v>77</v>
      </c>
      <c r="C8" s="42">
        <v>28.11</v>
      </c>
      <c r="D8" s="42">
        <v>28.49</v>
      </c>
      <c r="E8" s="42">
        <v>29.26</v>
      </c>
      <c r="F8" s="42">
        <v>30.04</v>
      </c>
      <c r="G8" s="42">
        <v>29.92</v>
      </c>
      <c r="H8" s="42">
        <v>29.01</v>
      </c>
      <c r="I8" s="42">
        <v>28.4</v>
      </c>
      <c r="J8" s="42">
        <v>26.29</v>
      </c>
      <c r="K8" s="42">
        <v>25.31</v>
      </c>
      <c r="L8" s="42">
        <v>26.16</v>
      </c>
      <c r="M8" s="42">
        <v>26.75</v>
      </c>
      <c r="N8" s="42">
        <v>27.48</v>
      </c>
      <c r="O8" s="43">
        <f t="shared" si="0"/>
        <v>27.935000000000002</v>
      </c>
    </row>
    <row r="9" spans="1:15" x14ac:dyDescent="0.25">
      <c r="A9" s="41" t="s">
        <v>76</v>
      </c>
      <c r="B9" s="41" t="s">
        <v>78</v>
      </c>
      <c r="C9" s="42">
        <v>33.79</v>
      </c>
      <c r="D9" s="42">
        <v>35.659999999999997</v>
      </c>
      <c r="E9" s="42">
        <v>36.090000000000003</v>
      </c>
      <c r="F9" s="42">
        <v>38.17</v>
      </c>
      <c r="G9" s="42">
        <v>36.81</v>
      </c>
      <c r="H9" s="42">
        <v>36.71</v>
      </c>
      <c r="I9" s="42">
        <v>34.18</v>
      </c>
      <c r="J9" s="42">
        <v>34.94</v>
      </c>
      <c r="K9" s="42">
        <v>33.590000000000003</v>
      </c>
      <c r="L9" s="42">
        <v>33.56</v>
      </c>
      <c r="M9" s="42">
        <v>33.119999999999997</v>
      </c>
      <c r="N9" s="42">
        <v>33.83</v>
      </c>
      <c r="O9" s="43">
        <f t="shared" si="0"/>
        <v>35.037500000000001</v>
      </c>
    </row>
    <row r="10" spans="1:15" x14ac:dyDescent="0.25">
      <c r="A10" s="41" t="s">
        <v>76</v>
      </c>
      <c r="B10" s="41" t="s">
        <v>79</v>
      </c>
      <c r="C10" s="42">
        <v>23.76</v>
      </c>
      <c r="D10" s="42">
        <v>21.95</v>
      </c>
      <c r="E10" s="42">
        <v>21.42</v>
      </c>
      <c r="F10" s="42">
        <v>24.61</v>
      </c>
      <c r="G10" s="42">
        <v>23.15</v>
      </c>
      <c r="H10" s="42">
        <v>23.34</v>
      </c>
      <c r="I10" s="42">
        <v>21.39</v>
      </c>
      <c r="J10" s="42">
        <v>18.73</v>
      </c>
      <c r="K10" s="42">
        <v>19.239999999999998</v>
      </c>
      <c r="L10" s="42">
        <v>22.4</v>
      </c>
      <c r="M10" s="42">
        <v>21.96</v>
      </c>
      <c r="N10" s="42">
        <v>21.39</v>
      </c>
      <c r="O10" s="43">
        <f t="shared" si="0"/>
        <v>21.945000000000004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"/>
  <sheetViews>
    <sheetView workbookViewId="0">
      <selection activeCell="P15" sqref="P15"/>
    </sheetView>
  </sheetViews>
  <sheetFormatPr baseColWidth="10" defaultRowHeight="15" x14ac:dyDescent="0.25"/>
  <cols>
    <col min="1" max="1" width="4.42578125" bestFit="1" customWidth="1"/>
    <col min="2" max="2" width="5.5703125" bestFit="1" customWidth="1"/>
    <col min="3" max="3" width="12.42578125" bestFit="1" customWidth="1"/>
    <col min="4" max="4" width="6.7109375" bestFit="1" customWidth="1"/>
    <col min="5" max="5" width="12.42578125" bestFit="1" customWidth="1"/>
    <col min="6" max="6" width="10.140625" bestFit="1" customWidth="1"/>
    <col min="7" max="7" width="5.5703125" bestFit="1" customWidth="1"/>
    <col min="8" max="13" width="6.7109375" bestFit="1" customWidth="1"/>
    <col min="14" max="15" width="7.85546875" bestFit="1" customWidth="1"/>
    <col min="16" max="16" width="6.7109375" bestFit="1" customWidth="1"/>
    <col min="17" max="17" width="7.85546875" bestFit="1" customWidth="1"/>
    <col min="18" max="20" width="6.7109375" bestFit="1" customWidth="1"/>
    <col min="21" max="21" width="7.85546875" bestFit="1" customWidth="1"/>
    <col min="22" max="22" width="6.7109375" customWidth="1"/>
    <col min="23" max="23" width="5.5703125" bestFit="1" customWidth="1"/>
    <col min="24" max="25" width="13.5703125" bestFit="1" customWidth="1"/>
    <col min="26" max="27" width="7.85546875" bestFit="1" customWidth="1"/>
    <col min="28" max="28" width="6.7109375" bestFit="1" customWidth="1"/>
    <col min="29" max="29" width="13.5703125" bestFit="1" customWidth="1"/>
    <col min="30" max="30" width="5.5703125" bestFit="1" customWidth="1"/>
    <col min="31" max="31" width="13.5703125" bestFit="1" customWidth="1"/>
    <col min="32" max="32" width="12.42578125" bestFit="1" customWidth="1"/>
    <col min="33" max="34" width="11.28515625" bestFit="1" customWidth="1"/>
    <col min="35" max="35" width="13.5703125" bestFit="1" customWidth="1"/>
    <col min="36" max="36" width="20.5703125" bestFit="1" customWidth="1"/>
    <col min="37" max="37" width="10.140625" bestFit="1" customWidth="1"/>
    <col min="38" max="38" width="11.28515625" bestFit="1" customWidth="1"/>
    <col min="39" max="39" width="5.5703125" bestFit="1" customWidth="1"/>
    <col min="40" max="40" width="9" bestFit="1" customWidth="1"/>
    <col min="41" max="41" width="12.42578125" bestFit="1" customWidth="1"/>
    <col min="42" max="42" width="13.5703125" bestFit="1" customWidth="1"/>
    <col min="43" max="43" width="6.7109375" bestFit="1" customWidth="1"/>
    <col min="44" max="44" width="9" bestFit="1" customWidth="1"/>
  </cols>
  <sheetData>
    <row r="1" spans="1:44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2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</row>
    <row r="2" spans="1:44" x14ac:dyDescent="0.25">
      <c r="A2" s="47">
        <v>24</v>
      </c>
      <c r="B2" s="48" t="s">
        <v>52</v>
      </c>
      <c r="C2" s="5" t="s">
        <v>46</v>
      </c>
      <c r="D2" s="48" t="s">
        <v>50</v>
      </c>
      <c r="E2" s="6">
        <v>42080</v>
      </c>
      <c r="F2" s="37" t="s">
        <v>55</v>
      </c>
      <c r="G2" s="13"/>
      <c r="H2" s="13"/>
      <c r="I2" s="13"/>
      <c r="J2" s="13">
        <v>40</v>
      </c>
      <c r="K2" s="13">
        <v>68</v>
      </c>
      <c r="L2" s="13">
        <v>75</v>
      </c>
      <c r="M2" s="13">
        <v>65.5</v>
      </c>
      <c r="N2" s="13">
        <v>102</v>
      </c>
      <c r="O2" s="13">
        <v>212</v>
      </c>
      <c r="P2" s="13">
        <v>67.8</v>
      </c>
      <c r="Q2" s="13">
        <v>26.2</v>
      </c>
      <c r="R2" s="13">
        <v>24.5</v>
      </c>
      <c r="S2" s="13">
        <v>33.799999999999997</v>
      </c>
      <c r="T2" s="13">
        <v>39</v>
      </c>
      <c r="U2" s="26">
        <v>9.5500000000000007</v>
      </c>
      <c r="V2" s="26">
        <v>29.28</v>
      </c>
      <c r="W2" s="7">
        <v>0.505</v>
      </c>
      <c r="X2" s="7">
        <v>11</v>
      </c>
      <c r="Y2" s="7">
        <v>3.6</v>
      </c>
      <c r="Z2" s="7">
        <v>217.82178217821783</v>
      </c>
      <c r="AA2" s="7">
        <v>71.287128712871294</v>
      </c>
      <c r="AB2" s="7">
        <v>33</v>
      </c>
      <c r="AC2" s="7">
        <v>18</v>
      </c>
      <c r="AD2" s="7">
        <v>5.05</v>
      </c>
      <c r="AE2" s="7">
        <v>10</v>
      </c>
      <c r="AF2" s="7">
        <v>80</v>
      </c>
      <c r="AG2" s="7">
        <v>8</v>
      </c>
      <c r="AH2" s="7">
        <v>0</v>
      </c>
      <c r="AI2" s="7">
        <v>2</v>
      </c>
      <c r="AJ2" s="7">
        <v>6.6</v>
      </c>
      <c r="AK2" s="7">
        <v>2.2999999999999998</v>
      </c>
      <c r="AL2" s="7">
        <f>AJ2-AK2</f>
        <v>4.3</v>
      </c>
      <c r="AM2" s="7">
        <f>AK2/AL2</f>
        <v>0.53488372093023251</v>
      </c>
      <c r="AN2" s="7">
        <v>79</v>
      </c>
      <c r="AO2" s="7">
        <v>220</v>
      </c>
      <c r="AP2" s="7">
        <v>3.4</v>
      </c>
      <c r="AQ2" s="7">
        <v>35</v>
      </c>
      <c r="AR2" s="7">
        <v>468</v>
      </c>
    </row>
    <row r="3" spans="1:44" x14ac:dyDescent="0.25">
      <c r="A3" s="47">
        <v>106</v>
      </c>
      <c r="B3" s="48" t="s">
        <v>45</v>
      </c>
      <c r="C3" s="5" t="s">
        <v>46</v>
      </c>
      <c r="D3" s="48" t="s">
        <v>50</v>
      </c>
      <c r="E3" s="6">
        <v>41962</v>
      </c>
      <c r="F3" s="37" t="s">
        <v>48</v>
      </c>
      <c r="G3" s="13">
        <v>7.6</v>
      </c>
      <c r="H3" s="13">
        <v>10.5</v>
      </c>
      <c r="I3" s="13">
        <v>27.7</v>
      </c>
      <c r="J3" s="13">
        <v>31.6</v>
      </c>
      <c r="K3" s="13">
        <v>46.5</v>
      </c>
      <c r="L3" s="13">
        <v>56.6</v>
      </c>
      <c r="M3" s="13">
        <v>49</v>
      </c>
      <c r="N3" s="13">
        <v>114.5</v>
      </c>
      <c r="O3" s="13">
        <v>207.8</v>
      </c>
      <c r="P3" s="13">
        <v>36.6</v>
      </c>
      <c r="Q3" s="13">
        <v>29.7</v>
      </c>
      <c r="R3" s="13">
        <v>29.5</v>
      </c>
      <c r="S3" s="13">
        <v>33.200000000000003</v>
      </c>
      <c r="T3" s="14">
        <v>64</v>
      </c>
      <c r="U3" s="26">
        <v>39.03</v>
      </c>
      <c r="V3" s="26">
        <v>27</v>
      </c>
      <c r="W3" s="7">
        <v>0.44500000000000001</v>
      </c>
      <c r="X3" s="7">
        <v>16</v>
      </c>
      <c r="Y3" s="7">
        <v>4.9000000000000004</v>
      </c>
      <c r="Z3" s="7">
        <v>359.55056179775278</v>
      </c>
      <c r="AA3" s="7">
        <v>110.11235955056179</v>
      </c>
      <c r="AB3" s="7">
        <v>31</v>
      </c>
      <c r="AC3" s="7">
        <v>7</v>
      </c>
      <c r="AD3" s="7">
        <v>2.0499999999999998</v>
      </c>
      <c r="AE3" s="7">
        <v>33</v>
      </c>
      <c r="AF3" s="7">
        <v>47</v>
      </c>
      <c r="AG3" s="7">
        <v>17</v>
      </c>
      <c r="AH3" s="7">
        <v>0</v>
      </c>
      <c r="AI3" s="7">
        <v>3</v>
      </c>
      <c r="AJ3" s="7">
        <v>7.3</v>
      </c>
      <c r="AK3" s="7">
        <v>3.1</v>
      </c>
      <c r="AL3" s="7">
        <f>AJ3-AK3</f>
        <v>4.1999999999999993</v>
      </c>
      <c r="AM3" s="7">
        <f>AK3/AL3</f>
        <v>0.73809523809523825</v>
      </c>
      <c r="AN3" s="7">
        <v>152</v>
      </c>
      <c r="AO3" s="7">
        <v>449</v>
      </c>
      <c r="AP3" s="7">
        <v>3.3</v>
      </c>
      <c r="AQ3" s="7">
        <v>89</v>
      </c>
      <c r="AR3" s="7">
        <v>639</v>
      </c>
    </row>
    <row r="4" spans="1:44" x14ac:dyDescent="0.25">
      <c r="A4" s="47" t="s">
        <v>81</v>
      </c>
      <c r="B4" s="48" t="s">
        <v>52</v>
      </c>
      <c r="C4" s="5" t="s">
        <v>51</v>
      </c>
      <c r="D4" s="48" t="s">
        <v>47</v>
      </c>
      <c r="E4" s="6">
        <v>42192</v>
      </c>
      <c r="F4" s="37" t="s">
        <v>48</v>
      </c>
      <c r="G4" s="7">
        <v>7.5</v>
      </c>
      <c r="H4" s="7">
        <v>8.5</v>
      </c>
      <c r="I4" s="7">
        <v>24</v>
      </c>
      <c r="J4" s="7">
        <v>27</v>
      </c>
      <c r="K4" s="7">
        <v>52</v>
      </c>
      <c r="L4" s="7">
        <v>57</v>
      </c>
      <c r="M4" s="7">
        <v>54</v>
      </c>
      <c r="N4" s="7">
        <v>99</v>
      </c>
      <c r="O4" s="7">
        <v>181</v>
      </c>
      <c r="P4" s="7">
        <v>34</v>
      </c>
      <c r="Q4" s="7">
        <v>28.7</v>
      </c>
      <c r="R4" s="7"/>
      <c r="S4" s="7">
        <v>29.5</v>
      </c>
      <c r="T4" s="7">
        <v>74</v>
      </c>
      <c r="U4" s="26">
        <v>39.03</v>
      </c>
      <c r="V4" s="26">
        <v>27</v>
      </c>
      <c r="W4" s="7">
        <v>0.48499999999999999</v>
      </c>
      <c r="X4" s="7">
        <v>25</v>
      </c>
      <c r="Y4" s="7">
        <v>7.8</v>
      </c>
      <c r="Z4" s="7">
        <f>(X4*10)/W4</f>
        <v>515.46391752577324</v>
      </c>
      <c r="AA4" s="7">
        <f>(Y4*10)/W4</f>
        <v>160.82474226804123</v>
      </c>
      <c r="AB4" s="7">
        <f>(Y4*100)/X4</f>
        <v>31.2</v>
      </c>
      <c r="AC4" s="7">
        <v>5</v>
      </c>
      <c r="AD4" s="7">
        <v>2.75</v>
      </c>
      <c r="AE4" s="7">
        <v>13</v>
      </c>
      <c r="AF4" s="7">
        <v>79</v>
      </c>
      <c r="AG4" s="7">
        <v>2</v>
      </c>
      <c r="AH4" s="7">
        <v>0</v>
      </c>
      <c r="AI4" s="7">
        <v>6</v>
      </c>
      <c r="AJ4" s="7">
        <v>2.5</v>
      </c>
      <c r="AK4" s="7">
        <v>1.1000000000000001</v>
      </c>
      <c r="AL4" s="7">
        <v>1.4</v>
      </c>
      <c r="AM4" s="7">
        <v>0.78571428571428581</v>
      </c>
      <c r="AN4" s="7">
        <v>43</v>
      </c>
      <c r="AO4" s="7">
        <v>85</v>
      </c>
      <c r="AP4" s="7">
        <v>1.9</v>
      </c>
      <c r="AQ4" s="7">
        <v>36</v>
      </c>
      <c r="AR4" s="7">
        <v>2076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BDT</vt:lpstr>
      <vt:lpstr>BDA</vt:lpstr>
      <vt:lpstr>OUT</vt:lpstr>
    </vt:vector>
  </TitlesOfParts>
  <Manager>José Fernando Aguilera González</Manager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Base de datos crudos</dc:title>
  <dc:subject/>
  <dc:creator>José Fernando Aguilera González</dc:creator>
  <cp:keywords>Crocodylus acutus, hematolgía, condición corporal</cp:keywords>
  <cp:lastModifiedBy>Jose Fernando Aguilera González</cp:lastModifiedBy>
  <dcterms:created xsi:type="dcterms:W3CDTF">2017-03-26T23:02:23Z</dcterms:created>
  <dcterms:modified xsi:type="dcterms:W3CDTF">2017-03-26T23:54:15Z</dcterms:modified>
  <cp:category>Tesis MSc Medicina de la Conservación</cp:category>
  <cp:contentStatus>En revisión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yecto">
    <vt:lpwstr>Tesis MSc Medicina de la Conservación</vt:lpwstr>
  </property>
  <property fmtid="{D5CDD505-2E9C-101B-9397-08002B2CF9AE}" pid="3" name="Alto de correo">
    <vt:lpwstr>mvzferglez@gmail.com</vt:lpwstr>
  </property>
  <property fmtid="{D5CDD505-2E9C-101B-9397-08002B2CF9AE}" pid="4" name="Elaborado por">
    <vt:lpwstr>José Fernando Aguilera González</vt:lpwstr>
  </property>
</Properties>
</file>