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Duke Fintech\522 - Asset Pricing &amp; Risk Management\Midterm Data\Individual HW Answers\"/>
    </mc:Choice>
  </mc:AlternateContent>
  <xr:revisionPtr revIDLastSave="0" documentId="13_ncr:1_{37575D40-89F9-4DE3-BC65-C75E96BF5A41}" xr6:coauthVersionLast="47" xr6:coauthVersionMax="47" xr10:uidLastSave="{00000000-0000-0000-0000-000000000000}"/>
  <bookViews>
    <workbookView xWindow="51396" yWindow="3180" windowWidth="36384" windowHeight="21876" activeTab="2" xr2:uid="{00000000-000D-0000-FFFF-FFFF00000000}"/>
  </bookViews>
  <sheets>
    <sheet name="Intro" sheetId="4" r:id="rId1"/>
    <sheet name="Problem 1" sheetId="2" r:id="rId2"/>
    <sheet name="Problem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3" i="5" l="1"/>
  <c r="F134" i="5"/>
  <c r="E134" i="5"/>
  <c r="E97" i="5" a="1"/>
  <c r="E97" i="5" s="1"/>
  <c r="E96" i="5" a="1"/>
  <c r="E96" i="5" s="1"/>
  <c r="E102" i="5" a="1"/>
  <c r="E102" i="5" s="1"/>
  <c r="D101" i="5"/>
  <c r="F133" i="5"/>
  <c r="E133" i="5"/>
  <c r="D97" i="5"/>
  <c r="D95" i="5"/>
  <c r="C40" i="5"/>
  <c r="C39" i="5"/>
  <c r="B28" i="5"/>
  <c r="B19" i="5" a="1"/>
  <c r="B19" i="5" s="1"/>
  <c r="L6" i="5"/>
  <c r="G16" i="5" l="1"/>
  <c r="D19" i="5" a="1"/>
  <c r="D19" i="5" s="1"/>
  <c r="B30" i="5"/>
  <c r="B29" i="5"/>
  <c r="B14" i="5"/>
  <c r="G94" i="5" a="1"/>
  <c r="G94" i="5" s="1"/>
  <c r="I103" i="5" a="1"/>
  <c r="I10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/>
  <c r="I101" i="5" a="1"/>
  <c r="I101" i="5" s="1"/>
  <c r="I102" i="5" a="1"/>
  <c r="I102" i="5" s="1"/>
  <c r="I93" i="5" a="1"/>
  <c r="I93" i="5" s="1"/>
  <c r="F94" i="5"/>
  <c r="H94" i="5"/>
  <c r="H95" i="5"/>
  <c r="H96" i="5"/>
  <c r="H97" i="5"/>
  <c r="H98" i="5"/>
  <c r="H99" i="5"/>
  <c r="H100" i="5"/>
  <c r="H101" i="5"/>
  <c r="H102" i="5"/>
  <c r="H103" i="5"/>
  <c r="H93" i="5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/>
  <c r="G101" i="5" a="1"/>
  <c r="G101" i="5" s="1"/>
  <c r="G102" i="5" a="1"/>
  <c r="G102" i="5" s="1"/>
  <c r="G103" i="5" a="1"/>
  <c r="G103" i="5" s="1"/>
  <c r="G93" i="5" a="1"/>
  <c r="G93" i="5" s="1"/>
  <c r="F96" i="5"/>
  <c r="F95" i="5"/>
  <c r="F97" i="5"/>
  <c r="F98" i="5"/>
  <c r="F99" i="5"/>
  <c r="F100" i="5"/>
  <c r="F101" i="5"/>
  <c r="F102" i="5"/>
  <c r="F103" i="5"/>
  <c r="F93" i="5"/>
  <c r="L33" i="2"/>
  <c r="M32" i="2"/>
  <c r="L32" i="2"/>
  <c r="N32" i="2"/>
  <c r="O32" i="2"/>
  <c r="P32" i="2"/>
  <c r="M33" i="2"/>
  <c r="N33" i="2"/>
  <c r="O33" i="2"/>
  <c r="P33" i="2"/>
  <c r="M31" i="2" l="1"/>
  <c r="N31" i="2"/>
  <c r="O31" i="2"/>
  <c r="P31" i="2"/>
  <c r="L31" i="2"/>
  <c r="I31" i="2"/>
  <c r="AB82" i="2"/>
  <c r="AA82" i="2"/>
  <c r="Y82" i="2"/>
  <c r="X82" i="2"/>
  <c r="AB43" i="2"/>
  <c r="AA43" i="2"/>
  <c r="Z43" i="2"/>
  <c r="Z82" i="2" s="1"/>
  <c r="Y43" i="2"/>
  <c r="X43" i="2"/>
  <c r="AD5" i="2"/>
  <c r="AD43" i="2" s="1"/>
  <c r="AD82" i="2" s="1"/>
  <c r="AC5" i="2"/>
  <c r="AC43" i="2" s="1"/>
  <c r="AC82" i="2" s="1"/>
  <c r="Z5" i="2"/>
  <c r="Y5" i="2"/>
  <c r="X5" i="2"/>
  <c r="C93" i="5" l="1"/>
  <c r="C95" i="5"/>
  <c r="C96" i="5"/>
  <c r="C97" i="5"/>
  <c r="C98" i="5"/>
  <c r="C99" i="5"/>
  <c r="C100" i="5"/>
  <c r="C101" i="5"/>
  <c r="C102" i="5"/>
  <c r="C103" i="5"/>
  <c r="C94" i="5"/>
  <c r="B55" i="5" l="1" a="1"/>
  <c r="B55" i="5" s="1"/>
  <c r="B47" i="5" a="1"/>
  <c r="B39" i="5" a="1"/>
  <c r="L7" i="5"/>
  <c r="M6" i="5"/>
  <c r="N6" i="5"/>
  <c r="O6" i="5"/>
  <c r="P6" i="5"/>
  <c r="Q6" i="5"/>
  <c r="M7" i="5"/>
  <c r="N7" i="5"/>
  <c r="O7" i="5"/>
  <c r="P7" i="5"/>
  <c r="Q7" i="5"/>
  <c r="L8" i="5"/>
  <c r="M8" i="5"/>
  <c r="N8" i="5"/>
  <c r="O8" i="5"/>
  <c r="P8" i="5"/>
  <c r="Q8" i="5"/>
  <c r="L9" i="5"/>
  <c r="M9" i="5"/>
  <c r="N9" i="5"/>
  <c r="O9" i="5"/>
  <c r="P9" i="5"/>
  <c r="Q9" i="5"/>
  <c r="L10" i="5"/>
  <c r="M10" i="5"/>
  <c r="N10" i="5"/>
  <c r="O10" i="5"/>
  <c r="P10" i="5"/>
  <c r="Q10" i="5"/>
  <c r="L11" i="5"/>
  <c r="M11" i="5"/>
  <c r="N11" i="5"/>
  <c r="O11" i="5"/>
  <c r="P11" i="5"/>
  <c r="Q11" i="5"/>
  <c r="L12" i="5"/>
  <c r="M12" i="5"/>
  <c r="N12" i="5"/>
  <c r="O12" i="5"/>
  <c r="P12" i="5"/>
  <c r="Q12" i="5"/>
  <c r="L13" i="5"/>
  <c r="M13" i="5"/>
  <c r="N13" i="5"/>
  <c r="O13" i="5"/>
  <c r="P13" i="5"/>
  <c r="Q13" i="5"/>
  <c r="L14" i="5"/>
  <c r="M14" i="5"/>
  <c r="N14" i="5"/>
  <c r="O14" i="5"/>
  <c r="P14" i="5"/>
  <c r="Q14" i="5"/>
  <c r="L15" i="5"/>
  <c r="M15" i="5"/>
  <c r="N15" i="5"/>
  <c r="O15" i="5"/>
  <c r="P15" i="5"/>
  <c r="Q15" i="5"/>
  <c r="L16" i="5"/>
  <c r="M16" i="5"/>
  <c r="N16" i="5"/>
  <c r="O16" i="5"/>
  <c r="P16" i="5"/>
  <c r="Q16" i="5"/>
  <c r="L17" i="5"/>
  <c r="M17" i="5"/>
  <c r="N17" i="5"/>
  <c r="O17" i="5"/>
  <c r="P17" i="5"/>
  <c r="Q17" i="5"/>
  <c r="L18" i="5"/>
  <c r="M18" i="5"/>
  <c r="N18" i="5"/>
  <c r="O18" i="5"/>
  <c r="P18" i="5"/>
  <c r="Q18" i="5"/>
  <c r="L19" i="5"/>
  <c r="M19" i="5"/>
  <c r="N19" i="5"/>
  <c r="O19" i="5"/>
  <c r="P19" i="5"/>
  <c r="Q19" i="5"/>
  <c r="L20" i="5"/>
  <c r="M20" i="5"/>
  <c r="N20" i="5"/>
  <c r="O20" i="5"/>
  <c r="P20" i="5"/>
  <c r="Q20" i="5"/>
  <c r="L21" i="5"/>
  <c r="M21" i="5"/>
  <c r="N21" i="5"/>
  <c r="O21" i="5"/>
  <c r="P21" i="5"/>
  <c r="Q21" i="5"/>
  <c r="L22" i="5"/>
  <c r="M22" i="5"/>
  <c r="N22" i="5"/>
  <c r="O22" i="5"/>
  <c r="P22" i="5"/>
  <c r="Q22" i="5"/>
  <c r="L23" i="5"/>
  <c r="M23" i="5"/>
  <c r="N23" i="5"/>
  <c r="O23" i="5"/>
  <c r="P23" i="5"/>
  <c r="Q23" i="5"/>
  <c r="L24" i="5"/>
  <c r="M24" i="5"/>
  <c r="N24" i="5"/>
  <c r="O24" i="5"/>
  <c r="P24" i="5"/>
  <c r="Q24" i="5"/>
  <c r="L25" i="5"/>
  <c r="M25" i="5"/>
  <c r="N25" i="5"/>
  <c r="O25" i="5"/>
  <c r="P25" i="5"/>
  <c r="Q25" i="5"/>
  <c r="L26" i="5"/>
  <c r="M26" i="5"/>
  <c r="N26" i="5"/>
  <c r="O26" i="5"/>
  <c r="P26" i="5"/>
  <c r="Q26" i="5"/>
  <c r="L27" i="5"/>
  <c r="M27" i="5"/>
  <c r="N27" i="5"/>
  <c r="O27" i="5"/>
  <c r="P27" i="5"/>
  <c r="Q27" i="5"/>
  <c r="L28" i="5"/>
  <c r="M28" i="5"/>
  <c r="N28" i="5"/>
  <c r="O28" i="5"/>
  <c r="P28" i="5"/>
  <c r="Q28" i="5"/>
  <c r="L29" i="5"/>
  <c r="M29" i="5"/>
  <c r="N29" i="5"/>
  <c r="O29" i="5"/>
  <c r="P29" i="5"/>
  <c r="Q29" i="5"/>
  <c r="L30" i="5"/>
  <c r="M30" i="5"/>
  <c r="N30" i="5"/>
  <c r="O30" i="5"/>
  <c r="P30" i="5"/>
  <c r="Q30" i="5"/>
  <c r="L31" i="5"/>
  <c r="M31" i="5"/>
  <c r="N31" i="5"/>
  <c r="O31" i="5"/>
  <c r="P31" i="5"/>
  <c r="Q31" i="5"/>
  <c r="L32" i="5"/>
  <c r="M32" i="5"/>
  <c r="N32" i="5"/>
  <c r="O32" i="5"/>
  <c r="P32" i="5"/>
  <c r="Q32" i="5"/>
  <c r="L33" i="5"/>
  <c r="M33" i="5"/>
  <c r="N33" i="5"/>
  <c r="O33" i="5"/>
  <c r="P33" i="5"/>
  <c r="Q33" i="5"/>
  <c r="L34" i="5"/>
  <c r="M34" i="5"/>
  <c r="N34" i="5"/>
  <c r="O34" i="5"/>
  <c r="P34" i="5"/>
  <c r="Q34" i="5"/>
  <c r="L35" i="5"/>
  <c r="M35" i="5"/>
  <c r="N35" i="5"/>
  <c r="O35" i="5"/>
  <c r="P35" i="5"/>
  <c r="Q35" i="5"/>
  <c r="L36" i="5"/>
  <c r="M36" i="5"/>
  <c r="N36" i="5"/>
  <c r="O36" i="5"/>
  <c r="P36" i="5"/>
  <c r="Q36" i="5"/>
  <c r="L37" i="5"/>
  <c r="M37" i="5"/>
  <c r="N37" i="5"/>
  <c r="O37" i="5"/>
  <c r="P37" i="5"/>
  <c r="Q37" i="5"/>
  <c r="L38" i="5"/>
  <c r="M38" i="5"/>
  <c r="N38" i="5"/>
  <c r="O38" i="5"/>
  <c r="P38" i="5"/>
  <c r="Q38" i="5"/>
  <c r="L39" i="5"/>
  <c r="M39" i="5"/>
  <c r="N39" i="5"/>
  <c r="O39" i="5"/>
  <c r="P39" i="5"/>
  <c r="Q39" i="5"/>
  <c r="L40" i="5"/>
  <c r="M40" i="5"/>
  <c r="N40" i="5"/>
  <c r="O40" i="5"/>
  <c r="P40" i="5"/>
  <c r="Q40" i="5"/>
  <c r="L41" i="5"/>
  <c r="M41" i="5"/>
  <c r="N41" i="5"/>
  <c r="O41" i="5"/>
  <c r="P41" i="5"/>
  <c r="Q41" i="5"/>
  <c r="L42" i="5"/>
  <c r="M42" i="5"/>
  <c r="N42" i="5"/>
  <c r="O42" i="5"/>
  <c r="P42" i="5"/>
  <c r="Q42" i="5"/>
  <c r="L43" i="5"/>
  <c r="M43" i="5"/>
  <c r="N43" i="5"/>
  <c r="O43" i="5"/>
  <c r="P43" i="5"/>
  <c r="Q43" i="5"/>
  <c r="L44" i="5"/>
  <c r="M44" i="5"/>
  <c r="N44" i="5"/>
  <c r="O44" i="5"/>
  <c r="P44" i="5"/>
  <c r="Q44" i="5"/>
  <c r="L45" i="5"/>
  <c r="M45" i="5"/>
  <c r="N45" i="5"/>
  <c r="O45" i="5"/>
  <c r="P45" i="5"/>
  <c r="Q45" i="5"/>
  <c r="L46" i="5"/>
  <c r="M46" i="5"/>
  <c r="N46" i="5"/>
  <c r="O46" i="5"/>
  <c r="P46" i="5"/>
  <c r="Q46" i="5"/>
  <c r="L47" i="5"/>
  <c r="M47" i="5"/>
  <c r="N47" i="5"/>
  <c r="O47" i="5"/>
  <c r="P47" i="5"/>
  <c r="Q47" i="5"/>
  <c r="L48" i="5"/>
  <c r="M48" i="5"/>
  <c r="N48" i="5"/>
  <c r="O48" i="5"/>
  <c r="P48" i="5"/>
  <c r="Q48" i="5"/>
  <c r="L49" i="5"/>
  <c r="M49" i="5"/>
  <c r="N49" i="5"/>
  <c r="O49" i="5"/>
  <c r="P49" i="5"/>
  <c r="Q49" i="5"/>
  <c r="L50" i="5"/>
  <c r="M50" i="5"/>
  <c r="N50" i="5"/>
  <c r="O50" i="5"/>
  <c r="P50" i="5"/>
  <c r="Q50" i="5"/>
  <c r="L51" i="5"/>
  <c r="M51" i="5"/>
  <c r="N51" i="5"/>
  <c r="O51" i="5"/>
  <c r="P51" i="5"/>
  <c r="Q51" i="5"/>
  <c r="L52" i="5"/>
  <c r="M52" i="5"/>
  <c r="N52" i="5"/>
  <c r="O52" i="5"/>
  <c r="P52" i="5"/>
  <c r="Q52" i="5"/>
  <c r="L53" i="5"/>
  <c r="M53" i="5"/>
  <c r="N53" i="5"/>
  <c r="O53" i="5"/>
  <c r="P53" i="5"/>
  <c r="Q53" i="5"/>
  <c r="L54" i="5"/>
  <c r="M54" i="5"/>
  <c r="N54" i="5"/>
  <c r="O54" i="5"/>
  <c r="P54" i="5"/>
  <c r="Q54" i="5"/>
  <c r="L55" i="5"/>
  <c r="M55" i="5"/>
  <c r="N55" i="5"/>
  <c r="O55" i="5"/>
  <c r="P55" i="5"/>
  <c r="Q55" i="5"/>
  <c r="L56" i="5"/>
  <c r="M56" i="5"/>
  <c r="N56" i="5"/>
  <c r="O56" i="5"/>
  <c r="P56" i="5"/>
  <c r="Q56" i="5"/>
  <c r="L57" i="5"/>
  <c r="M57" i="5"/>
  <c r="N57" i="5"/>
  <c r="O57" i="5"/>
  <c r="P57" i="5"/>
  <c r="Q57" i="5"/>
  <c r="L58" i="5"/>
  <c r="M58" i="5"/>
  <c r="N58" i="5"/>
  <c r="O58" i="5"/>
  <c r="P58" i="5"/>
  <c r="Q58" i="5"/>
  <c r="L59" i="5"/>
  <c r="M59" i="5"/>
  <c r="N59" i="5"/>
  <c r="O59" i="5"/>
  <c r="P59" i="5"/>
  <c r="Q59" i="5"/>
  <c r="L60" i="5"/>
  <c r="M60" i="5"/>
  <c r="N60" i="5"/>
  <c r="O60" i="5"/>
  <c r="P60" i="5"/>
  <c r="Q60" i="5"/>
  <c r="L61" i="5"/>
  <c r="M61" i="5"/>
  <c r="N61" i="5"/>
  <c r="O61" i="5"/>
  <c r="P61" i="5"/>
  <c r="Q61" i="5"/>
  <c r="L62" i="5"/>
  <c r="M62" i="5"/>
  <c r="N62" i="5"/>
  <c r="O62" i="5"/>
  <c r="P62" i="5"/>
  <c r="Q62" i="5"/>
  <c r="L63" i="5"/>
  <c r="M63" i="5"/>
  <c r="N63" i="5"/>
  <c r="O63" i="5"/>
  <c r="P63" i="5"/>
  <c r="Q63" i="5"/>
  <c r="L64" i="5"/>
  <c r="M64" i="5"/>
  <c r="N64" i="5"/>
  <c r="O64" i="5"/>
  <c r="P64" i="5"/>
  <c r="Q64" i="5"/>
  <c r="L65" i="5"/>
  <c r="M65" i="5"/>
  <c r="N65" i="5"/>
  <c r="O65" i="5"/>
  <c r="P65" i="5"/>
  <c r="Q65" i="5"/>
  <c r="L66" i="5"/>
  <c r="M66" i="5"/>
  <c r="N66" i="5"/>
  <c r="O66" i="5"/>
  <c r="P66" i="5"/>
  <c r="Q66" i="5"/>
  <c r="L67" i="5"/>
  <c r="M67" i="5"/>
  <c r="N67" i="5"/>
  <c r="O67" i="5"/>
  <c r="P67" i="5"/>
  <c r="Q67" i="5"/>
  <c r="L68" i="5"/>
  <c r="M68" i="5"/>
  <c r="N68" i="5"/>
  <c r="O68" i="5"/>
  <c r="P68" i="5"/>
  <c r="Q68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L72" i="5"/>
  <c r="M72" i="5"/>
  <c r="N72" i="5"/>
  <c r="O72" i="5"/>
  <c r="P72" i="5"/>
  <c r="Q72" i="5"/>
  <c r="L73" i="5"/>
  <c r="M73" i="5"/>
  <c r="N73" i="5"/>
  <c r="O73" i="5"/>
  <c r="P73" i="5"/>
  <c r="Q73" i="5"/>
  <c r="L74" i="5"/>
  <c r="M74" i="5"/>
  <c r="N74" i="5"/>
  <c r="O74" i="5"/>
  <c r="P74" i="5"/>
  <c r="Q74" i="5"/>
  <c r="L75" i="5"/>
  <c r="M75" i="5"/>
  <c r="N75" i="5"/>
  <c r="O75" i="5"/>
  <c r="P75" i="5"/>
  <c r="Q75" i="5"/>
  <c r="L76" i="5"/>
  <c r="M76" i="5"/>
  <c r="N76" i="5"/>
  <c r="O76" i="5"/>
  <c r="P76" i="5"/>
  <c r="Q76" i="5"/>
  <c r="L77" i="5"/>
  <c r="M77" i="5"/>
  <c r="N77" i="5"/>
  <c r="O77" i="5"/>
  <c r="P77" i="5"/>
  <c r="Q77" i="5"/>
  <c r="L78" i="5"/>
  <c r="M78" i="5"/>
  <c r="N78" i="5"/>
  <c r="O78" i="5"/>
  <c r="P78" i="5"/>
  <c r="Q78" i="5"/>
  <c r="L79" i="5"/>
  <c r="M79" i="5"/>
  <c r="N79" i="5"/>
  <c r="O79" i="5"/>
  <c r="P79" i="5"/>
  <c r="Q79" i="5"/>
  <c r="L80" i="5"/>
  <c r="M80" i="5"/>
  <c r="N80" i="5"/>
  <c r="O80" i="5"/>
  <c r="P80" i="5"/>
  <c r="Q80" i="5"/>
  <c r="L81" i="5"/>
  <c r="M81" i="5"/>
  <c r="N81" i="5"/>
  <c r="O81" i="5"/>
  <c r="P81" i="5"/>
  <c r="Q81" i="5"/>
  <c r="L82" i="5"/>
  <c r="M82" i="5"/>
  <c r="N82" i="5"/>
  <c r="O82" i="5"/>
  <c r="P82" i="5"/>
  <c r="Q82" i="5"/>
  <c r="L83" i="5"/>
  <c r="M83" i="5"/>
  <c r="N83" i="5"/>
  <c r="O83" i="5"/>
  <c r="P83" i="5"/>
  <c r="Q83" i="5"/>
  <c r="L84" i="5"/>
  <c r="M84" i="5"/>
  <c r="N84" i="5"/>
  <c r="O84" i="5"/>
  <c r="P84" i="5"/>
  <c r="Q84" i="5"/>
  <c r="L85" i="5"/>
  <c r="M85" i="5"/>
  <c r="N85" i="5"/>
  <c r="O85" i="5"/>
  <c r="P85" i="5"/>
  <c r="Q85" i="5"/>
  <c r="L86" i="5"/>
  <c r="M86" i="5"/>
  <c r="N86" i="5"/>
  <c r="O86" i="5"/>
  <c r="P86" i="5"/>
  <c r="Q86" i="5"/>
  <c r="L87" i="5"/>
  <c r="M87" i="5"/>
  <c r="N87" i="5"/>
  <c r="O87" i="5"/>
  <c r="P87" i="5"/>
  <c r="Q87" i="5"/>
  <c r="L88" i="5"/>
  <c r="M88" i="5"/>
  <c r="N88" i="5"/>
  <c r="O88" i="5"/>
  <c r="P88" i="5"/>
  <c r="Q88" i="5"/>
  <c r="L89" i="5"/>
  <c r="M89" i="5"/>
  <c r="N89" i="5"/>
  <c r="O89" i="5"/>
  <c r="P89" i="5"/>
  <c r="Q89" i="5"/>
  <c r="L90" i="5"/>
  <c r="M90" i="5"/>
  <c r="N90" i="5"/>
  <c r="O90" i="5"/>
  <c r="P90" i="5"/>
  <c r="Q90" i="5"/>
  <c r="L91" i="5"/>
  <c r="M91" i="5"/>
  <c r="N91" i="5"/>
  <c r="O91" i="5"/>
  <c r="P91" i="5"/>
  <c r="Q91" i="5"/>
  <c r="L92" i="5"/>
  <c r="M92" i="5"/>
  <c r="N92" i="5"/>
  <c r="O92" i="5"/>
  <c r="P92" i="5"/>
  <c r="Q92" i="5"/>
  <c r="L93" i="5"/>
  <c r="M93" i="5"/>
  <c r="N93" i="5"/>
  <c r="O93" i="5"/>
  <c r="P93" i="5"/>
  <c r="Q93" i="5"/>
  <c r="L94" i="5"/>
  <c r="M94" i="5"/>
  <c r="N94" i="5"/>
  <c r="O94" i="5"/>
  <c r="P94" i="5"/>
  <c r="Q94" i="5"/>
  <c r="L95" i="5"/>
  <c r="M95" i="5"/>
  <c r="N95" i="5"/>
  <c r="O95" i="5"/>
  <c r="P95" i="5"/>
  <c r="Q95" i="5"/>
  <c r="L96" i="5"/>
  <c r="M96" i="5"/>
  <c r="N96" i="5"/>
  <c r="O96" i="5"/>
  <c r="P96" i="5"/>
  <c r="Q96" i="5"/>
  <c r="L97" i="5"/>
  <c r="M97" i="5"/>
  <c r="N97" i="5"/>
  <c r="O97" i="5"/>
  <c r="P97" i="5"/>
  <c r="Q97" i="5"/>
  <c r="L98" i="5"/>
  <c r="M98" i="5"/>
  <c r="N98" i="5"/>
  <c r="O98" i="5"/>
  <c r="P98" i="5"/>
  <c r="Q98" i="5"/>
  <c r="L99" i="5"/>
  <c r="M99" i="5"/>
  <c r="N99" i="5"/>
  <c r="O99" i="5"/>
  <c r="P99" i="5"/>
  <c r="Q99" i="5"/>
  <c r="L100" i="5"/>
  <c r="M100" i="5"/>
  <c r="N100" i="5"/>
  <c r="O100" i="5"/>
  <c r="P100" i="5"/>
  <c r="Q100" i="5"/>
  <c r="L101" i="5"/>
  <c r="M101" i="5"/>
  <c r="N101" i="5"/>
  <c r="O101" i="5"/>
  <c r="P101" i="5"/>
  <c r="Q101" i="5"/>
  <c r="L102" i="5"/>
  <c r="M102" i="5"/>
  <c r="N102" i="5"/>
  <c r="O102" i="5"/>
  <c r="P102" i="5"/>
  <c r="Q102" i="5"/>
  <c r="L103" i="5"/>
  <c r="M103" i="5"/>
  <c r="N103" i="5"/>
  <c r="O103" i="5"/>
  <c r="P103" i="5"/>
  <c r="Q103" i="5"/>
  <c r="L104" i="5"/>
  <c r="M104" i="5"/>
  <c r="N104" i="5"/>
  <c r="O104" i="5"/>
  <c r="P104" i="5"/>
  <c r="Q104" i="5"/>
  <c r="L105" i="5"/>
  <c r="M105" i="5"/>
  <c r="N105" i="5"/>
  <c r="O105" i="5"/>
  <c r="P105" i="5"/>
  <c r="Q105" i="5"/>
  <c r="L106" i="5"/>
  <c r="M106" i="5"/>
  <c r="N106" i="5"/>
  <c r="O106" i="5"/>
  <c r="P106" i="5"/>
  <c r="Q106" i="5"/>
  <c r="L107" i="5"/>
  <c r="M107" i="5"/>
  <c r="N107" i="5"/>
  <c r="O107" i="5"/>
  <c r="P107" i="5"/>
  <c r="Q107" i="5"/>
  <c r="L108" i="5"/>
  <c r="M108" i="5"/>
  <c r="N108" i="5"/>
  <c r="O108" i="5"/>
  <c r="P108" i="5"/>
  <c r="Q108" i="5"/>
  <c r="L109" i="5"/>
  <c r="M109" i="5"/>
  <c r="N109" i="5"/>
  <c r="O109" i="5"/>
  <c r="P109" i="5"/>
  <c r="Q109" i="5"/>
  <c r="L110" i="5"/>
  <c r="M110" i="5"/>
  <c r="N110" i="5"/>
  <c r="O110" i="5"/>
  <c r="P110" i="5"/>
  <c r="Q110" i="5"/>
  <c r="L111" i="5"/>
  <c r="M111" i="5"/>
  <c r="N111" i="5"/>
  <c r="O111" i="5"/>
  <c r="P111" i="5"/>
  <c r="Q111" i="5"/>
  <c r="L112" i="5"/>
  <c r="M112" i="5"/>
  <c r="N112" i="5"/>
  <c r="O112" i="5"/>
  <c r="P112" i="5"/>
  <c r="Q112" i="5"/>
  <c r="L113" i="5"/>
  <c r="M113" i="5"/>
  <c r="N113" i="5"/>
  <c r="O113" i="5"/>
  <c r="P113" i="5"/>
  <c r="Q113" i="5"/>
  <c r="L114" i="5"/>
  <c r="M114" i="5"/>
  <c r="N114" i="5"/>
  <c r="O114" i="5"/>
  <c r="P114" i="5"/>
  <c r="Q114" i="5"/>
  <c r="L115" i="5"/>
  <c r="M115" i="5"/>
  <c r="N115" i="5"/>
  <c r="O115" i="5"/>
  <c r="P115" i="5"/>
  <c r="Q115" i="5"/>
  <c r="L116" i="5"/>
  <c r="M116" i="5"/>
  <c r="N116" i="5"/>
  <c r="O116" i="5"/>
  <c r="P116" i="5"/>
  <c r="Q116" i="5"/>
  <c r="L117" i="5"/>
  <c r="M117" i="5"/>
  <c r="N117" i="5"/>
  <c r="O117" i="5"/>
  <c r="P117" i="5"/>
  <c r="Q117" i="5"/>
  <c r="L118" i="5"/>
  <c r="M118" i="5"/>
  <c r="N118" i="5"/>
  <c r="O118" i="5"/>
  <c r="P118" i="5"/>
  <c r="Q118" i="5"/>
  <c r="L119" i="5"/>
  <c r="M119" i="5"/>
  <c r="N119" i="5"/>
  <c r="O119" i="5"/>
  <c r="P119" i="5"/>
  <c r="Q119" i="5"/>
  <c r="L120" i="5"/>
  <c r="M120" i="5"/>
  <c r="N120" i="5"/>
  <c r="O120" i="5"/>
  <c r="P120" i="5"/>
  <c r="Q120" i="5"/>
  <c r="L121" i="5"/>
  <c r="M121" i="5"/>
  <c r="N121" i="5"/>
  <c r="O121" i="5"/>
  <c r="P121" i="5"/>
  <c r="Q121" i="5"/>
  <c r="L122" i="5"/>
  <c r="M122" i="5"/>
  <c r="N122" i="5"/>
  <c r="O122" i="5"/>
  <c r="P122" i="5"/>
  <c r="Q122" i="5"/>
  <c r="L123" i="5"/>
  <c r="M123" i="5"/>
  <c r="N123" i="5"/>
  <c r="O123" i="5"/>
  <c r="P123" i="5"/>
  <c r="Q123" i="5"/>
  <c r="L124" i="5"/>
  <c r="M124" i="5"/>
  <c r="N124" i="5"/>
  <c r="O124" i="5"/>
  <c r="P124" i="5"/>
  <c r="Q124" i="5"/>
  <c r="L125" i="5"/>
  <c r="M125" i="5"/>
  <c r="N125" i="5"/>
  <c r="O125" i="5"/>
  <c r="P125" i="5"/>
  <c r="Q125" i="5"/>
  <c r="L126" i="5"/>
  <c r="M126" i="5"/>
  <c r="N126" i="5"/>
  <c r="O126" i="5"/>
  <c r="P126" i="5"/>
  <c r="Q126" i="5"/>
  <c r="L127" i="5"/>
  <c r="M127" i="5"/>
  <c r="N127" i="5"/>
  <c r="O127" i="5"/>
  <c r="P127" i="5"/>
  <c r="Q127" i="5"/>
  <c r="L128" i="5"/>
  <c r="M128" i="5"/>
  <c r="N128" i="5"/>
  <c r="O128" i="5"/>
  <c r="P128" i="5"/>
  <c r="Q128" i="5"/>
  <c r="L129" i="5"/>
  <c r="M129" i="5"/>
  <c r="N129" i="5"/>
  <c r="O129" i="5"/>
  <c r="P129" i="5"/>
  <c r="Q129" i="5"/>
  <c r="L130" i="5"/>
  <c r="M130" i="5"/>
  <c r="N130" i="5"/>
  <c r="O130" i="5"/>
  <c r="P130" i="5"/>
  <c r="Q130" i="5"/>
  <c r="L131" i="5"/>
  <c r="M131" i="5"/>
  <c r="N131" i="5"/>
  <c r="O131" i="5"/>
  <c r="P131" i="5"/>
  <c r="Q131" i="5"/>
  <c r="L132" i="5"/>
  <c r="M132" i="5"/>
  <c r="N132" i="5"/>
  <c r="O132" i="5"/>
  <c r="P132" i="5"/>
  <c r="Q132" i="5"/>
  <c r="L133" i="5"/>
  <c r="M133" i="5"/>
  <c r="N133" i="5"/>
  <c r="O133" i="5"/>
  <c r="P133" i="5"/>
  <c r="Q133" i="5"/>
  <c r="L134" i="5"/>
  <c r="M134" i="5"/>
  <c r="N134" i="5"/>
  <c r="O134" i="5"/>
  <c r="P134" i="5"/>
  <c r="Q134" i="5"/>
  <c r="L135" i="5"/>
  <c r="M135" i="5"/>
  <c r="N135" i="5"/>
  <c r="O135" i="5"/>
  <c r="P135" i="5"/>
  <c r="Q135" i="5"/>
  <c r="L136" i="5"/>
  <c r="M136" i="5"/>
  <c r="N136" i="5"/>
  <c r="O136" i="5"/>
  <c r="P136" i="5"/>
  <c r="Q136" i="5"/>
  <c r="L137" i="5"/>
  <c r="M137" i="5"/>
  <c r="N137" i="5"/>
  <c r="O137" i="5"/>
  <c r="P137" i="5"/>
  <c r="Q137" i="5"/>
  <c r="L138" i="5"/>
  <c r="M138" i="5"/>
  <c r="N138" i="5"/>
  <c r="O138" i="5"/>
  <c r="P138" i="5"/>
  <c r="Q138" i="5"/>
  <c r="L139" i="5"/>
  <c r="M139" i="5"/>
  <c r="N139" i="5"/>
  <c r="O139" i="5"/>
  <c r="P139" i="5"/>
  <c r="Q139" i="5"/>
  <c r="L140" i="5"/>
  <c r="M140" i="5"/>
  <c r="N140" i="5"/>
  <c r="O140" i="5"/>
  <c r="P140" i="5"/>
  <c r="Q140" i="5"/>
  <c r="L141" i="5"/>
  <c r="M141" i="5"/>
  <c r="N141" i="5"/>
  <c r="O141" i="5"/>
  <c r="P141" i="5"/>
  <c r="Q141" i="5"/>
  <c r="L142" i="5"/>
  <c r="M142" i="5"/>
  <c r="N142" i="5"/>
  <c r="O142" i="5"/>
  <c r="P142" i="5"/>
  <c r="Q142" i="5"/>
  <c r="L143" i="5"/>
  <c r="M143" i="5"/>
  <c r="N143" i="5"/>
  <c r="O143" i="5"/>
  <c r="P143" i="5"/>
  <c r="Q143" i="5"/>
  <c r="L144" i="5"/>
  <c r="M144" i="5"/>
  <c r="N144" i="5"/>
  <c r="O144" i="5"/>
  <c r="P144" i="5"/>
  <c r="Q144" i="5"/>
  <c r="L145" i="5"/>
  <c r="M145" i="5"/>
  <c r="N145" i="5"/>
  <c r="O145" i="5"/>
  <c r="P145" i="5"/>
  <c r="Q145" i="5"/>
  <c r="L146" i="5"/>
  <c r="M146" i="5"/>
  <c r="N146" i="5"/>
  <c r="O146" i="5"/>
  <c r="P146" i="5"/>
  <c r="Q146" i="5"/>
  <c r="L147" i="5"/>
  <c r="M147" i="5"/>
  <c r="N147" i="5"/>
  <c r="O147" i="5"/>
  <c r="P147" i="5"/>
  <c r="Q147" i="5"/>
  <c r="L148" i="5"/>
  <c r="M148" i="5"/>
  <c r="N148" i="5"/>
  <c r="O148" i="5"/>
  <c r="P148" i="5"/>
  <c r="Q148" i="5"/>
  <c r="L149" i="5"/>
  <c r="M149" i="5"/>
  <c r="N149" i="5"/>
  <c r="O149" i="5"/>
  <c r="P149" i="5"/>
  <c r="Q149" i="5"/>
  <c r="L150" i="5"/>
  <c r="M150" i="5"/>
  <c r="N150" i="5"/>
  <c r="O150" i="5"/>
  <c r="P150" i="5"/>
  <c r="Q150" i="5"/>
  <c r="L151" i="5"/>
  <c r="M151" i="5"/>
  <c r="N151" i="5"/>
  <c r="O151" i="5"/>
  <c r="P151" i="5"/>
  <c r="Q151" i="5"/>
  <c r="L152" i="5"/>
  <c r="M152" i="5"/>
  <c r="N152" i="5"/>
  <c r="O152" i="5"/>
  <c r="P152" i="5"/>
  <c r="Q152" i="5"/>
  <c r="L153" i="5"/>
  <c r="M153" i="5"/>
  <c r="N153" i="5"/>
  <c r="O153" i="5"/>
  <c r="P153" i="5"/>
  <c r="Q153" i="5"/>
  <c r="L154" i="5"/>
  <c r="M154" i="5"/>
  <c r="N154" i="5"/>
  <c r="O154" i="5"/>
  <c r="P154" i="5"/>
  <c r="Q154" i="5"/>
  <c r="L155" i="5"/>
  <c r="M155" i="5"/>
  <c r="N155" i="5"/>
  <c r="O155" i="5"/>
  <c r="P155" i="5"/>
  <c r="Q155" i="5"/>
  <c r="L156" i="5"/>
  <c r="M156" i="5"/>
  <c r="N156" i="5"/>
  <c r="O156" i="5"/>
  <c r="P156" i="5"/>
  <c r="Q156" i="5"/>
  <c r="L157" i="5"/>
  <c r="M157" i="5"/>
  <c r="N157" i="5"/>
  <c r="O157" i="5"/>
  <c r="P157" i="5"/>
  <c r="Q157" i="5"/>
  <c r="L158" i="5"/>
  <c r="M158" i="5"/>
  <c r="N158" i="5"/>
  <c r="O158" i="5"/>
  <c r="P158" i="5"/>
  <c r="Q158" i="5"/>
  <c r="L159" i="5"/>
  <c r="M159" i="5"/>
  <c r="N159" i="5"/>
  <c r="O159" i="5"/>
  <c r="P159" i="5"/>
  <c r="Q159" i="5"/>
  <c r="L160" i="5"/>
  <c r="M160" i="5"/>
  <c r="N160" i="5"/>
  <c r="O160" i="5"/>
  <c r="P160" i="5"/>
  <c r="Q160" i="5"/>
  <c r="L161" i="5"/>
  <c r="M161" i="5"/>
  <c r="N161" i="5"/>
  <c r="O161" i="5"/>
  <c r="P161" i="5"/>
  <c r="Q161" i="5"/>
  <c r="L162" i="5"/>
  <c r="M162" i="5"/>
  <c r="N162" i="5"/>
  <c r="O162" i="5"/>
  <c r="P162" i="5"/>
  <c r="Q162" i="5"/>
  <c r="L163" i="5"/>
  <c r="M163" i="5"/>
  <c r="N163" i="5"/>
  <c r="O163" i="5"/>
  <c r="P163" i="5"/>
  <c r="Q163" i="5"/>
  <c r="L164" i="5"/>
  <c r="M164" i="5"/>
  <c r="N164" i="5"/>
  <c r="O164" i="5"/>
  <c r="P164" i="5"/>
  <c r="Q164" i="5"/>
  <c r="L165" i="5"/>
  <c r="M165" i="5"/>
  <c r="N165" i="5"/>
  <c r="O165" i="5"/>
  <c r="P165" i="5"/>
  <c r="Q165" i="5"/>
  <c r="L166" i="5"/>
  <c r="M166" i="5"/>
  <c r="N166" i="5"/>
  <c r="O166" i="5"/>
  <c r="P166" i="5"/>
  <c r="Q166" i="5"/>
  <c r="L167" i="5"/>
  <c r="M167" i="5"/>
  <c r="N167" i="5"/>
  <c r="O167" i="5"/>
  <c r="P167" i="5"/>
  <c r="Q167" i="5"/>
  <c r="L168" i="5"/>
  <c r="M168" i="5"/>
  <c r="N168" i="5"/>
  <c r="O168" i="5"/>
  <c r="P168" i="5"/>
  <c r="Q168" i="5"/>
  <c r="L169" i="5"/>
  <c r="M169" i="5"/>
  <c r="N169" i="5"/>
  <c r="O169" i="5"/>
  <c r="P169" i="5"/>
  <c r="Q169" i="5"/>
  <c r="L170" i="5"/>
  <c r="M170" i="5"/>
  <c r="N170" i="5"/>
  <c r="O170" i="5"/>
  <c r="P170" i="5"/>
  <c r="Q170" i="5"/>
  <c r="L171" i="5"/>
  <c r="M171" i="5"/>
  <c r="N171" i="5"/>
  <c r="O171" i="5"/>
  <c r="P171" i="5"/>
  <c r="Q171" i="5"/>
  <c r="L172" i="5"/>
  <c r="M172" i="5"/>
  <c r="N172" i="5"/>
  <c r="O172" i="5"/>
  <c r="P172" i="5"/>
  <c r="Q172" i="5"/>
  <c r="L173" i="5"/>
  <c r="M173" i="5"/>
  <c r="N173" i="5"/>
  <c r="O173" i="5"/>
  <c r="P173" i="5"/>
  <c r="Q173" i="5"/>
  <c r="L174" i="5"/>
  <c r="M174" i="5"/>
  <c r="N174" i="5"/>
  <c r="O174" i="5"/>
  <c r="P174" i="5"/>
  <c r="Q174" i="5"/>
  <c r="L175" i="5"/>
  <c r="M175" i="5"/>
  <c r="N175" i="5"/>
  <c r="O175" i="5"/>
  <c r="P175" i="5"/>
  <c r="Q175" i="5"/>
  <c r="L176" i="5"/>
  <c r="M176" i="5"/>
  <c r="N176" i="5"/>
  <c r="O176" i="5"/>
  <c r="P176" i="5"/>
  <c r="Q176" i="5"/>
  <c r="L177" i="5"/>
  <c r="M177" i="5"/>
  <c r="N177" i="5"/>
  <c r="O177" i="5"/>
  <c r="P177" i="5"/>
  <c r="Q177" i="5"/>
  <c r="L178" i="5"/>
  <c r="M178" i="5"/>
  <c r="N178" i="5"/>
  <c r="O178" i="5"/>
  <c r="P178" i="5"/>
  <c r="Q178" i="5"/>
  <c r="L179" i="5"/>
  <c r="M179" i="5"/>
  <c r="N179" i="5"/>
  <c r="O179" i="5"/>
  <c r="P179" i="5"/>
  <c r="Q179" i="5"/>
  <c r="L180" i="5"/>
  <c r="M180" i="5"/>
  <c r="N180" i="5"/>
  <c r="O180" i="5"/>
  <c r="P180" i="5"/>
  <c r="Q180" i="5"/>
  <c r="L181" i="5"/>
  <c r="M181" i="5"/>
  <c r="N181" i="5"/>
  <c r="O181" i="5"/>
  <c r="P181" i="5"/>
  <c r="Q181" i="5"/>
  <c r="L182" i="5"/>
  <c r="M182" i="5"/>
  <c r="N182" i="5"/>
  <c r="O182" i="5"/>
  <c r="P182" i="5"/>
  <c r="Q182" i="5"/>
  <c r="L183" i="5"/>
  <c r="M183" i="5"/>
  <c r="N183" i="5"/>
  <c r="O183" i="5"/>
  <c r="P183" i="5"/>
  <c r="Q183" i="5"/>
  <c r="L184" i="5"/>
  <c r="M184" i="5"/>
  <c r="N184" i="5"/>
  <c r="O184" i="5"/>
  <c r="P184" i="5"/>
  <c r="Q184" i="5"/>
  <c r="L185" i="5"/>
  <c r="M185" i="5"/>
  <c r="N185" i="5"/>
  <c r="O185" i="5"/>
  <c r="P185" i="5"/>
  <c r="Q185" i="5"/>
  <c r="L186" i="5"/>
  <c r="M186" i="5"/>
  <c r="N186" i="5"/>
  <c r="O186" i="5"/>
  <c r="P186" i="5"/>
  <c r="Q186" i="5"/>
  <c r="L187" i="5"/>
  <c r="M187" i="5"/>
  <c r="N187" i="5"/>
  <c r="O187" i="5"/>
  <c r="P187" i="5"/>
  <c r="Q187" i="5"/>
  <c r="L188" i="5"/>
  <c r="M188" i="5"/>
  <c r="N188" i="5"/>
  <c r="O188" i="5"/>
  <c r="P188" i="5"/>
  <c r="Q188" i="5"/>
  <c r="L189" i="5"/>
  <c r="M189" i="5"/>
  <c r="N189" i="5"/>
  <c r="O189" i="5"/>
  <c r="P189" i="5"/>
  <c r="Q189" i="5"/>
  <c r="L190" i="5"/>
  <c r="M190" i="5"/>
  <c r="N190" i="5"/>
  <c r="O190" i="5"/>
  <c r="P190" i="5"/>
  <c r="Q190" i="5"/>
  <c r="L191" i="5"/>
  <c r="M191" i="5"/>
  <c r="N191" i="5"/>
  <c r="O191" i="5"/>
  <c r="P191" i="5"/>
  <c r="Q191" i="5"/>
  <c r="L192" i="5"/>
  <c r="M192" i="5"/>
  <c r="N192" i="5"/>
  <c r="O192" i="5"/>
  <c r="P192" i="5"/>
  <c r="Q192" i="5"/>
  <c r="L193" i="5"/>
  <c r="M193" i="5"/>
  <c r="N193" i="5"/>
  <c r="O193" i="5"/>
  <c r="P193" i="5"/>
  <c r="Q193" i="5"/>
  <c r="L194" i="5"/>
  <c r="M194" i="5"/>
  <c r="N194" i="5"/>
  <c r="O194" i="5"/>
  <c r="P194" i="5"/>
  <c r="Q194" i="5"/>
  <c r="L195" i="5"/>
  <c r="M195" i="5"/>
  <c r="N195" i="5"/>
  <c r="O195" i="5"/>
  <c r="P195" i="5"/>
  <c r="Q195" i="5"/>
  <c r="L196" i="5"/>
  <c r="M196" i="5"/>
  <c r="N196" i="5"/>
  <c r="O196" i="5"/>
  <c r="P196" i="5"/>
  <c r="Q196" i="5"/>
  <c r="L197" i="5"/>
  <c r="M197" i="5"/>
  <c r="N197" i="5"/>
  <c r="O197" i="5"/>
  <c r="P197" i="5"/>
  <c r="Q197" i="5"/>
  <c r="L198" i="5"/>
  <c r="M198" i="5"/>
  <c r="N198" i="5"/>
  <c r="O198" i="5"/>
  <c r="P198" i="5"/>
  <c r="Q198" i="5"/>
  <c r="L199" i="5"/>
  <c r="M199" i="5"/>
  <c r="N199" i="5"/>
  <c r="O199" i="5"/>
  <c r="P199" i="5"/>
  <c r="Q199" i="5"/>
  <c r="L200" i="5"/>
  <c r="M200" i="5"/>
  <c r="N200" i="5"/>
  <c r="O200" i="5"/>
  <c r="P200" i="5"/>
  <c r="Q200" i="5"/>
  <c r="L201" i="5"/>
  <c r="M201" i="5"/>
  <c r="N201" i="5"/>
  <c r="O201" i="5"/>
  <c r="P201" i="5"/>
  <c r="Q201" i="5"/>
  <c r="L202" i="5"/>
  <c r="M202" i="5"/>
  <c r="N202" i="5"/>
  <c r="O202" i="5"/>
  <c r="P202" i="5"/>
  <c r="Q202" i="5"/>
  <c r="L203" i="5"/>
  <c r="M203" i="5"/>
  <c r="N203" i="5"/>
  <c r="O203" i="5"/>
  <c r="P203" i="5"/>
  <c r="Q203" i="5"/>
  <c r="L204" i="5"/>
  <c r="M204" i="5"/>
  <c r="N204" i="5"/>
  <c r="O204" i="5"/>
  <c r="P204" i="5"/>
  <c r="Q204" i="5"/>
  <c r="L205" i="5"/>
  <c r="M205" i="5"/>
  <c r="N205" i="5"/>
  <c r="O205" i="5"/>
  <c r="P205" i="5"/>
  <c r="Q205" i="5"/>
  <c r="L206" i="5"/>
  <c r="M206" i="5"/>
  <c r="N206" i="5"/>
  <c r="O206" i="5"/>
  <c r="P206" i="5"/>
  <c r="Q206" i="5"/>
  <c r="L207" i="5"/>
  <c r="M207" i="5"/>
  <c r="N207" i="5"/>
  <c r="O207" i="5"/>
  <c r="P207" i="5"/>
  <c r="Q207" i="5"/>
  <c r="L208" i="5"/>
  <c r="M208" i="5"/>
  <c r="N208" i="5"/>
  <c r="O208" i="5"/>
  <c r="P208" i="5"/>
  <c r="Q208" i="5"/>
  <c r="L209" i="5"/>
  <c r="M209" i="5"/>
  <c r="N209" i="5"/>
  <c r="O209" i="5"/>
  <c r="P209" i="5"/>
  <c r="Q209" i="5"/>
  <c r="L210" i="5"/>
  <c r="M210" i="5"/>
  <c r="N210" i="5"/>
  <c r="O210" i="5"/>
  <c r="P210" i="5"/>
  <c r="Q210" i="5"/>
  <c r="L211" i="5"/>
  <c r="M211" i="5"/>
  <c r="N211" i="5"/>
  <c r="O211" i="5"/>
  <c r="P211" i="5"/>
  <c r="Q211" i="5"/>
  <c r="L212" i="5"/>
  <c r="M212" i="5"/>
  <c r="N212" i="5"/>
  <c r="O212" i="5"/>
  <c r="P212" i="5"/>
  <c r="Q212" i="5"/>
  <c r="L213" i="5"/>
  <c r="M213" i="5"/>
  <c r="N213" i="5"/>
  <c r="O213" i="5"/>
  <c r="P213" i="5"/>
  <c r="Q213" i="5"/>
  <c r="L214" i="5"/>
  <c r="M214" i="5"/>
  <c r="N214" i="5"/>
  <c r="O214" i="5"/>
  <c r="P214" i="5"/>
  <c r="Q214" i="5"/>
  <c r="L215" i="5"/>
  <c r="M215" i="5"/>
  <c r="N215" i="5"/>
  <c r="O215" i="5"/>
  <c r="P215" i="5"/>
  <c r="Q215" i="5"/>
  <c r="L216" i="5"/>
  <c r="M216" i="5"/>
  <c r="N216" i="5"/>
  <c r="O216" i="5"/>
  <c r="P216" i="5"/>
  <c r="Q216" i="5"/>
  <c r="L217" i="5"/>
  <c r="M217" i="5"/>
  <c r="N217" i="5"/>
  <c r="O217" i="5"/>
  <c r="P217" i="5"/>
  <c r="Q217" i="5"/>
  <c r="L218" i="5"/>
  <c r="M218" i="5"/>
  <c r="N218" i="5"/>
  <c r="O218" i="5"/>
  <c r="P218" i="5"/>
  <c r="Q218" i="5"/>
  <c r="L219" i="5"/>
  <c r="M219" i="5"/>
  <c r="N219" i="5"/>
  <c r="O219" i="5"/>
  <c r="P219" i="5"/>
  <c r="Q219" i="5"/>
  <c r="L220" i="5"/>
  <c r="M220" i="5"/>
  <c r="N220" i="5"/>
  <c r="O220" i="5"/>
  <c r="P220" i="5"/>
  <c r="Q220" i="5"/>
  <c r="L221" i="5"/>
  <c r="M221" i="5"/>
  <c r="N221" i="5"/>
  <c r="O221" i="5"/>
  <c r="P221" i="5"/>
  <c r="Q221" i="5"/>
  <c r="L222" i="5"/>
  <c r="M222" i="5"/>
  <c r="N222" i="5"/>
  <c r="O222" i="5"/>
  <c r="P222" i="5"/>
  <c r="Q222" i="5"/>
  <c r="L223" i="5"/>
  <c r="M223" i="5"/>
  <c r="N223" i="5"/>
  <c r="O223" i="5"/>
  <c r="P223" i="5"/>
  <c r="Q223" i="5"/>
  <c r="L224" i="5"/>
  <c r="M224" i="5"/>
  <c r="N224" i="5"/>
  <c r="O224" i="5"/>
  <c r="P224" i="5"/>
  <c r="Q224" i="5"/>
  <c r="L225" i="5"/>
  <c r="M225" i="5"/>
  <c r="N225" i="5"/>
  <c r="O225" i="5"/>
  <c r="P225" i="5"/>
  <c r="Q225" i="5"/>
  <c r="L226" i="5"/>
  <c r="M226" i="5"/>
  <c r="N226" i="5"/>
  <c r="O226" i="5"/>
  <c r="P226" i="5"/>
  <c r="Q226" i="5"/>
  <c r="L227" i="5"/>
  <c r="M227" i="5"/>
  <c r="N227" i="5"/>
  <c r="O227" i="5"/>
  <c r="P227" i="5"/>
  <c r="Q227" i="5"/>
  <c r="L228" i="5"/>
  <c r="M228" i="5"/>
  <c r="N228" i="5"/>
  <c r="O228" i="5"/>
  <c r="P228" i="5"/>
  <c r="Q228" i="5"/>
  <c r="L229" i="5"/>
  <c r="M229" i="5"/>
  <c r="N229" i="5"/>
  <c r="O229" i="5"/>
  <c r="P229" i="5"/>
  <c r="Q229" i="5"/>
  <c r="L230" i="5"/>
  <c r="M230" i="5"/>
  <c r="N230" i="5"/>
  <c r="O230" i="5"/>
  <c r="P230" i="5"/>
  <c r="Q230" i="5"/>
  <c r="L231" i="5"/>
  <c r="M231" i="5"/>
  <c r="N231" i="5"/>
  <c r="O231" i="5"/>
  <c r="P231" i="5"/>
  <c r="Q231" i="5"/>
  <c r="L232" i="5"/>
  <c r="M232" i="5"/>
  <c r="N232" i="5"/>
  <c r="O232" i="5"/>
  <c r="P232" i="5"/>
  <c r="Q232" i="5"/>
  <c r="L233" i="5"/>
  <c r="M233" i="5"/>
  <c r="N233" i="5"/>
  <c r="O233" i="5"/>
  <c r="P233" i="5"/>
  <c r="Q233" i="5"/>
  <c r="L234" i="5"/>
  <c r="M234" i="5"/>
  <c r="N234" i="5"/>
  <c r="O234" i="5"/>
  <c r="P234" i="5"/>
  <c r="Q234" i="5"/>
  <c r="L235" i="5"/>
  <c r="M235" i="5"/>
  <c r="N235" i="5"/>
  <c r="O235" i="5"/>
  <c r="P235" i="5"/>
  <c r="Q235" i="5"/>
  <c r="L236" i="5"/>
  <c r="M236" i="5"/>
  <c r="N236" i="5"/>
  <c r="O236" i="5"/>
  <c r="P236" i="5"/>
  <c r="Q236" i="5"/>
  <c r="L237" i="5"/>
  <c r="M237" i="5"/>
  <c r="N237" i="5"/>
  <c r="O237" i="5"/>
  <c r="P237" i="5"/>
  <c r="Q237" i="5"/>
  <c r="L238" i="5"/>
  <c r="M238" i="5"/>
  <c r="N238" i="5"/>
  <c r="O238" i="5"/>
  <c r="P238" i="5"/>
  <c r="Q238" i="5"/>
  <c r="L239" i="5"/>
  <c r="M239" i="5"/>
  <c r="N239" i="5"/>
  <c r="O239" i="5"/>
  <c r="P239" i="5"/>
  <c r="Q239" i="5"/>
  <c r="L240" i="5"/>
  <c r="M240" i="5"/>
  <c r="N240" i="5"/>
  <c r="O240" i="5"/>
  <c r="P240" i="5"/>
  <c r="Q240" i="5"/>
  <c r="L241" i="5"/>
  <c r="M241" i="5"/>
  <c r="N241" i="5"/>
  <c r="O241" i="5"/>
  <c r="P241" i="5"/>
  <c r="Q241" i="5"/>
  <c r="L242" i="5"/>
  <c r="M242" i="5"/>
  <c r="N242" i="5"/>
  <c r="O242" i="5"/>
  <c r="P242" i="5"/>
  <c r="Q242" i="5"/>
  <c r="L243" i="5"/>
  <c r="M243" i="5"/>
  <c r="N243" i="5"/>
  <c r="O243" i="5"/>
  <c r="P243" i="5"/>
  <c r="Q243" i="5"/>
  <c r="L244" i="5"/>
  <c r="M244" i="5"/>
  <c r="N244" i="5"/>
  <c r="O244" i="5"/>
  <c r="P244" i="5"/>
  <c r="Q244" i="5"/>
  <c r="L245" i="5"/>
  <c r="M245" i="5"/>
  <c r="N245" i="5"/>
  <c r="O245" i="5"/>
  <c r="P245" i="5"/>
  <c r="Q245" i="5"/>
  <c r="L246" i="5"/>
  <c r="M246" i="5"/>
  <c r="N246" i="5"/>
  <c r="O246" i="5"/>
  <c r="P246" i="5"/>
  <c r="Q246" i="5"/>
  <c r="L247" i="5"/>
  <c r="M247" i="5"/>
  <c r="N247" i="5"/>
  <c r="O247" i="5"/>
  <c r="P247" i="5"/>
  <c r="Q247" i="5"/>
  <c r="L248" i="5"/>
  <c r="M248" i="5"/>
  <c r="N248" i="5"/>
  <c r="O248" i="5"/>
  <c r="P248" i="5"/>
  <c r="Q248" i="5"/>
  <c r="L249" i="5"/>
  <c r="M249" i="5"/>
  <c r="N249" i="5"/>
  <c r="O249" i="5"/>
  <c r="P249" i="5"/>
  <c r="Q249" i="5"/>
  <c r="L250" i="5"/>
  <c r="M250" i="5"/>
  <c r="N250" i="5"/>
  <c r="O250" i="5"/>
  <c r="P250" i="5"/>
  <c r="Q250" i="5"/>
  <c r="L251" i="5"/>
  <c r="M251" i="5"/>
  <c r="N251" i="5"/>
  <c r="O251" i="5"/>
  <c r="P251" i="5"/>
  <c r="Q251" i="5"/>
  <c r="L252" i="5"/>
  <c r="M252" i="5"/>
  <c r="N252" i="5"/>
  <c r="O252" i="5"/>
  <c r="P252" i="5"/>
  <c r="Q252" i="5"/>
  <c r="L253" i="5"/>
  <c r="M253" i="5"/>
  <c r="N253" i="5"/>
  <c r="O253" i="5"/>
  <c r="P253" i="5"/>
  <c r="Q253" i="5"/>
  <c r="L254" i="5"/>
  <c r="M254" i="5"/>
  <c r="N254" i="5"/>
  <c r="O254" i="5"/>
  <c r="P254" i="5"/>
  <c r="Q254" i="5"/>
  <c r="L255" i="5"/>
  <c r="M255" i="5"/>
  <c r="N255" i="5"/>
  <c r="O255" i="5"/>
  <c r="P255" i="5"/>
  <c r="Q255" i="5"/>
  <c r="L256" i="5"/>
  <c r="M256" i="5"/>
  <c r="N256" i="5"/>
  <c r="O256" i="5"/>
  <c r="P256" i="5"/>
  <c r="Q256" i="5"/>
  <c r="L257" i="5"/>
  <c r="M257" i="5"/>
  <c r="N257" i="5"/>
  <c r="O257" i="5"/>
  <c r="P257" i="5"/>
  <c r="Q257" i="5"/>
  <c r="L258" i="5"/>
  <c r="M258" i="5"/>
  <c r="N258" i="5"/>
  <c r="O258" i="5"/>
  <c r="P258" i="5"/>
  <c r="Q258" i="5"/>
  <c r="L259" i="5"/>
  <c r="M259" i="5"/>
  <c r="N259" i="5"/>
  <c r="O259" i="5"/>
  <c r="P259" i="5"/>
  <c r="Q259" i="5"/>
  <c r="L260" i="5"/>
  <c r="M260" i="5"/>
  <c r="N260" i="5"/>
  <c r="O260" i="5"/>
  <c r="P260" i="5"/>
  <c r="Q260" i="5"/>
  <c r="L261" i="5"/>
  <c r="M261" i="5"/>
  <c r="N261" i="5"/>
  <c r="O261" i="5"/>
  <c r="P261" i="5"/>
  <c r="Q261" i="5"/>
  <c r="L262" i="5"/>
  <c r="M262" i="5"/>
  <c r="N262" i="5"/>
  <c r="O262" i="5"/>
  <c r="P262" i="5"/>
  <c r="Q262" i="5"/>
  <c r="L263" i="5"/>
  <c r="M263" i="5"/>
  <c r="N263" i="5"/>
  <c r="O263" i="5"/>
  <c r="P263" i="5"/>
  <c r="Q263" i="5"/>
  <c r="L264" i="5"/>
  <c r="M264" i="5"/>
  <c r="N264" i="5"/>
  <c r="O264" i="5"/>
  <c r="P264" i="5"/>
  <c r="Q264" i="5"/>
  <c r="L265" i="5"/>
  <c r="M265" i="5"/>
  <c r="N265" i="5"/>
  <c r="O265" i="5"/>
  <c r="P265" i="5"/>
  <c r="Q265" i="5"/>
  <c r="L266" i="5"/>
  <c r="M266" i="5"/>
  <c r="N266" i="5"/>
  <c r="O266" i="5"/>
  <c r="P266" i="5"/>
  <c r="Q266" i="5"/>
  <c r="L267" i="5"/>
  <c r="M267" i="5"/>
  <c r="N267" i="5"/>
  <c r="O267" i="5"/>
  <c r="P267" i="5"/>
  <c r="Q267" i="5"/>
  <c r="L268" i="5"/>
  <c r="M268" i="5"/>
  <c r="N268" i="5"/>
  <c r="O268" i="5"/>
  <c r="P268" i="5"/>
  <c r="Q268" i="5"/>
  <c r="L269" i="5"/>
  <c r="M269" i="5"/>
  <c r="N269" i="5"/>
  <c r="O269" i="5"/>
  <c r="P269" i="5"/>
  <c r="Q269" i="5"/>
  <c r="L270" i="5"/>
  <c r="M270" i="5"/>
  <c r="N270" i="5"/>
  <c r="O270" i="5"/>
  <c r="P270" i="5"/>
  <c r="Q270" i="5"/>
  <c r="L271" i="5"/>
  <c r="M271" i="5"/>
  <c r="N271" i="5"/>
  <c r="O271" i="5"/>
  <c r="P271" i="5"/>
  <c r="Q271" i="5"/>
  <c r="L272" i="5"/>
  <c r="M272" i="5"/>
  <c r="N272" i="5"/>
  <c r="O272" i="5"/>
  <c r="P272" i="5"/>
  <c r="Q272" i="5"/>
  <c r="L273" i="5"/>
  <c r="M273" i="5"/>
  <c r="N273" i="5"/>
  <c r="O273" i="5"/>
  <c r="P273" i="5"/>
  <c r="Q273" i="5"/>
  <c r="L274" i="5"/>
  <c r="M274" i="5"/>
  <c r="N274" i="5"/>
  <c r="O274" i="5"/>
  <c r="P274" i="5"/>
  <c r="Q274" i="5"/>
  <c r="L275" i="5"/>
  <c r="M275" i="5"/>
  <c r="N275" i="5"/>
  <c r="O275" i="5"/>
  <c r="P275" i="5"/>
  <c r="Q275" i="5"/>
  <c r="L276" i="5"/>
  <c r="M276" i="5"/>
  <c r="N276" i="5"/>
  <c r="O276" i="5"/>
  <c r="P276" i="5"/>
  <c r="Q276" i="5"/>
  <c r="L277" i="5"/>
  <c r="M277" i="5"/>
  <c r="N277" i="5"/>
  <c r="O277" i="5"/>
  <c r="P277" i="5"/>
  <c r="Q277" i="5"/>
  <c r="L278" i="5"/>
  <c r="M278" i="5"/>
  <c r="N278" i="5"/>
  <c r="O278" i="5"/>
  <c r="P278" i="5"/>
  <c r="Q278" i="5"/>
  <c r="L279" i="5"/>
  <c r="M279" i="5"/>
  <c r="N279" i="5"/>
  <c r="O279" i="5"/>
  <c r="P279" i="5"/>
  <c r="Q279" i="5"/>
  <c r="L280" i="5"/>
  <c r="M280" i="5"/>
  <c r="N280" i="5"/>
  <c r="O280" i="5"/>
  <c r="P280" i="5"/>
  <c r="Q280" i="5"/>
  <c r="L281" i="5"/>
  <c r="M281" i="5"/>
  <c r="N281" i="5"/>
  <c r="O281" i="5"/>
  <c r="P281" i="5"/>
  <c r="Q281" i="5"/>
  <c r="L282" i="5"/>
  <c r="M282" i="5"/>
  <c r="N282" i="5"/>
  <c r="O282" i="5"/>
  <c r="P282" i="5"/>
  <c r="Q282" i="5"/>
  <c r="L283" i="5"/>
  <c r="M283" i="5"/>
  <c r="N283" i="5"/>
  <c r="O283" i="5"/>
  <c r="P283" i="5"/>
  <c r="Q283" i="5"/>
  <c r="L284" i="5"/>
  <c r="M284" i="5"/>
  <c r="N284" i="5"/>
  <c r="O284" i="5"/>
  <c r="P284" i="5"/>
  <c r="Q284" i="5"/>
  <c r="L285" i="5"/>
  <c r="M285" i="5"/>
  <c r="N285" i="5"/>
  <c r="O285" i="5"/>
  <c r="P285" i="5"/>
  <c r="Q285" i="5"/>
  <c r="L286" i="5"/>
  <c r="M286" i="5"/>
  <c r="N286" i="5"/>
  <c r="O286" i="5"/>
  <c r="P286" i="5"/>
  <c r="Q286" i="5"/>
  <c r="L287" i="5"/>
  <c r="M287" i="5"/>
  <c r="N287" i="5"/>
  <c r="O287" i="5"/>
  <c r="P287" i="5"/>
  <c r="Q287" i="5"/>
  <c r="L288" i="5"/>
  <c r="M288" i="5"/>
  <c r="N288" i="5"/>
  <c r="O288" i="5"/>
  <c r="P288" i="5"/>
  <c r="Q288" i="5"/>
  <c r="L289" i="5"/>
  <c r="M289" i="5"/>
  <c r="N289" i="5"/>
  <c r="O289" i="5"/>
  <c r="P289" i="5"/>
  <c r="Q289" i="5"/>
  <c r="L290" i="5"/>
  <c r="M290" i="5"/>
  <c r="N290" i="5"/>
  <c r="O290" i="5"/>
  <c r="P290" i="5"/>
  <c r="Q290" i="5"/>
  <c r="L291" i="5"/>
  <c r="M291" i="5"/>
  <c r="N291" i="5"/>
  <c r="O291" i="5"/>
  <c r="P291" i="5"/>
  <c r="Q291" i="5"/>
  <c r="L292" i="5"/>
  <c r="M292" i="5"/>
  <c r="N292" i="5"/>
  <c r="O292" i="5"/>
  <c r="P292" i="5"/>
  <c r="Q292" i="5"/>
  <c r="L293" i="5"/>
  <c r="M293" i="5"/>
  <c r="N293" i="5"/>
  <c r="O293" i="5"/>
  <c r="P293" i="5"/>
  <c r="Q293" i="5"/>
  <c r="L294" i="5"/>
  <c r="M294" i="5"/>
  <c r="N294" i="5"/>
  <c r="O294" i="5"/>
  <c r="P294" i="5"/>
  <c r="Q294" i="5"/>
  <c r="L295" i="5"/>
  <c r="M295" i="5"/>
  <c r="N295" i="5"/>
  <c r="O295" i="5"/>
  <c r="P295" i="5"/>
  <c r="Q295" i="5"/>
  <c r="L296" i="5"/>
  <c r="M296" i="5"/>
  <c r="N296" i="5"/>
  <c r="O296" i="5"/>
  <c r="P296" i="5"/>
  <c r="Q296" i="5"/>
  <c r="L297" i="5"/>
  <c r="M297" i="5"/>
  <c r="N297" i="5"/>
  <c r="O297" i="5"/>
  <c r="P297" i="5"/>
  <c r="Q297" i="5"/>
  <c r="L298" i="5"/>
  <c r="M298" i="5"/>
  <c r="N298" i="5"/>
  <c r="O298" i="5"/>
  <c r="P298" i="5"/>
  <c r="Q298" i="5"/>
  <c r="L299" i="5"/>
  <c r="M299" i="5"/>
  <c r="N299" i="5"/>
  <c r="O299" i="5"/>
  <c r="P299" i="5"/>
  <c r="Q299" i="5"/>
  <c r="L300" i="5"/>
  <c r="M300" i="5"/>
  <c r="N300" i="5"/>
  <c r="O300" i="5"/>
  <c r="P300" i="5"/>
  <c r="Q300" i="5"/>
  <c r="L301" i="5"/>
  <c r="M301" i="5"/>
  <c r="N301" i="5"/>
  <c r="O301" i="5"/>
  <c r="P301" i="5"/>
  <c r="Q301" i="5"/>
  <c r="L302" i="5"/>
  <c r="M302" i="5"/>
  <c r="N302" i="5"/>
  <c r="O302" i="5"/>
  <c r="P302" i="5"/>
  <c r="Q302" i="5"/>
  <c r="L303" i="5"/>
  <c r="M303" i="5"/>
  <c r="N303" i="5"/>
  <c r="O303" i="5"/>
  <c r="P303" i="5"/>
  <c r="Q303" i="5"/>
  <c r="L304" i="5"/>
  <c r="M304" i="5"/>
  <c r="N304" i="5"/>
  <c r="O304" i="5"/>
  <c r="P304" i="5"/>
  <c r="Q304" i="5"/>
  <c r="L305" i="5"/>
  <c r="M305" i="5"/>
  <c r="N305" i="5"/>
  <c r="O305" i="5"/>
  <c r="P305" i="5"/>
  <c r="Q305" i="5"/>
  <c r="L306" i="5"/>
  <c r="M306" i="5"/>
  <c r="N306" i="5"/>
  <c r="O306" i="5"/>
  <c r="P306" i="5"/>
  <c r="Q306" i="5"/>
  <c r="L307" i="5"/>
  <c r="M307" i="5"/>
  <c r="N307" i="5"/>
  <c r="O307" i="5"/>
  <c r="P307" i="5"/>
  <c r="Q307" i="5"/>
  <c r="L308" i="5"/>
  <c r="M308" i="5"/>
  <c r="N308" i="5"/>
  <c r="O308" i="5"/>
  <c r="P308" i="5"/>
  <c r="Q308" i="5"/>
  <c r="L309" i="5"/>
  <c r="M309" i="5"/>
  <c r="N309" i="5"/>
  <c r="O309" i="5"/>
  <c r="P309" i="5"/>
  <c r="Q309" i="5"/>
  <c r="L310" i="5"/>
  <c r="M310" i="5"/>
  <c r="N310" i="5"/>
  <c r="O310" i="5"/>
  <c r="P310" i="5"/>
  <c r="Q310" i="5"/>
  <c r="L311" i="5"/>
  <c r="M311" i="5"/>
  <c r="N311" i="5"/>
  <c r="O311" i="5"/>
  <c r="P311" i="5"/>
  <c r="Q311" i="5"/>
  <c r="L312" i="5"/>
  <c r="M312" i="5"/>
  <c r="N312" i="5"/>
  <c r="O312" i="5"/>
  <c r="P312" i="5"/>
  <c r="Q312" i="5"/>
  <c r="L313" i="5"/>
  <c r="M313" i="5"/>
  <c r="N313" i="5"/>
  <c r="O313" i="5"/>
  <c r="P313" i="5"/>
  <c r="Q313" i="5"/>
  <c r="L314" i="5"/>
  <c r="M314" i="5"/>
  <c r="N314" i="5"/>
  <c r="O314" i="5"/>
  <c r="P314" i="5"/>
  <c r="Q314" i="5"/>
  <c r="L315" i="5"/>
  <c r="M315" i="5"/>
  <c r="N315" i="5"/>
  <c r="O315" i="5"/>
  <c r="P315" i="5"/>
  <c r="Q315" i="5"/>
  <c r="L316" i="5"/>
  <c r="M316" i="5"/>
  <c r="N316" i="5"/>
  <c r="O316" i="5"/>
  <c r="P316" i="5"/>
  <c r="Q316" i="5"/>
  <c r="L317" i="5"/>
  <c r="M317" i="5"/>
  <c r="N317" i="5"/>
  <c r="O317" i="5"/>
  <c r="P317" i="5"/>
  <c r="Q317" i="5"/>
  <c r="L318" i="5"/>
  <c r="M318" i="5"/>
  <c r="N318" i="5"/>
  <c r="O318" i="5"/>
  <c r="P318" i="5"/>
  <c r="Q318" i="5"/>
  <c r="L319" i="5"/>
  <c r="M319" i="5"/>
  <c r="N319" i="5"/>
  <c r="O319" i="5"/>
  <c r="P319" i="5"/>
  <c r="Q319" i="5"/>
  <c r="L320" i="5"/>
  <c r="M320" i="5"/>
  <c r="N320" i="5"/>
  <c r="O320" i="5"/>
  <c r="P320" i="5"/>
  <c r="Q320" i="5"/>
  <c r="L321" i="5"/>
  <c r="M321" i="5"/>
  <c r="N321" i="5"/>
  <c r="O321" i="5"/>
  <c r="P321" i="5"/>
  <c r="Q321" i="5"/>
  <c r="L322" i="5"/>
  <c r="M322" i="5"/>
  <c r="N322" i="5"/>
  <c r="O322" i="5"/>
  <c r="P322" i="5"/>
  <c r="Q322" i="5"/>
  <c r="L323" i="5"/>
  <c r="M323" i="5"/>
  <c r="N323" i="5"/>
  <c r="O323" i="5"/>
  <c r="P323" i="5"/>
  <c r="Q323" i="5"/>
  <c r="L324" i="5"/>
  <c r="M324" i="5"/>
  <c r="N324" i="5"/>
  <c r="O324" i="5"/>
  <c r="P324" i="5"/>
  <c r="Q324" i="5"/>
  <c r="L325" i="5"/>
  <c r="M325" i="5"/>
  <c r="N325" i="5"/>
  <c r="O325" i="5"/>
  <c r="P325" i="5"/>
  <c r="Q325" i="5"/>
  <c r="L326" i="5"/>
  <c r="M326" i="5"/>
  <c r="N326" i="5"/>
  <c r="O326" i="5"/>
  <c r="P326" i="5"/>
  <c r="Q326" i="5"/>
  <c r="L327" i="5"/>
  <c r="M327" i="5"/>
  <c r="N327" i="5"/>
  <c r="O327" i="5"/>
  <c r="P327" i="5"/>
  <c r="Q327" i="5"/>
  <c r="L328" i="5"/>
  <c r="M328" i="5"/>
  <c r="N328" i="5"/>
  <c r="O328" i="5"/>
  <c r="P328" i="5"/>
  <c r="Q328" i="5"/>
  <c r="L329" i="5"/>
  <c r="M329" i="5"/>
  <c r="N329" i="5"/>
  <c r="O329" i="5"/>
  <c r="P329" i="5"/>
  <c r="Q329" i="5"/>
  <c r="L330" i="5"/>
  <c r="M330" i="5"/>
  <c r="N330" i="5"/>
  <c r="O330" i="5"/>
  <c r="P330" i="5"/>
  <c r="Q330" i="5"/>
  <c r="L331" i="5"/>
  <c r="M331" i="5"/>
  <c r="N331" i="5"/>
  <c r="O331" i="5"/>
  <c r="P331" i="5"/>
  <c r="Q331" i="5"/>
  <c r="L332" i="5"/>
  <c r="M332" i="5"/>
  <c r="N332" i="5"/>
  <c r="O332" i="5"/>
  <c r="P332" i="5"/>
  <c r="Q332" i="5"/>
  <c r="L333" i="5"/>
  <c r="M333" i="5"/>
  <c r="N333" i="5"/>
  <c r="O333" i="5"/>
  <c r="P333" i="5"/>
  <c r="Q333" i="5"/>
  <c r="L334" i="5"/>
  <c r="M334" i="5"/>
  <c r="N334" i="5"/>
  <c r="O334" i="5"/>
  <c r="P334" i="5"/>
  <c r="Q334" i="5"/>
  <c r="L335" i="5"/>
  <c r="M335" i="5"/>
  <c r="N335" i="5"/>
  <c r="O335" i="5"/>
  <c r="P335" i="5"/>
  <c r="Q335" i="5"/>
  <c r="L336" i="5"/>
  <c r="M336" i="5"/>
  <c r="N336" i="5"/>
  <c r="O336" i="5"/>
  <c r="P336" i="5"/>
  <c r="Q336" i="5"/>
  <c r="L337" i="5"/>
  <c r="M337" i="5"/>
  <c r="N337" i="5"/>
  <c r="O337" i="5"/>
  <c r="P337" i="5"/>
  <c r="Q337" i="5"/>
  <c r="L338" i="5"/>
  <c r="M338" i="5"/>
  <c r="N338" i="5"/>
  <c r="O338" i="5"/>
  <c r="P338" i="5"/>
  <c r="Q338" i="5"/>
  <c r="L339" i="5"/>
  <c r="M339" i="5"/>
  <c r="N339" i="5"/>
  <c r="O339" i="5"/>
  <c r="P339" i="5"/>
  <c r="Q339" i="5"/>
  <c r="L340" i="5"/>
  <c r="M340" i="5"/>
  <c r="N340" i="5"/>
  <c r="O340" i="5"/>
  <c r="P340" i="5"/>
  <c r="Q340" i="5"/>
  <c r="L341" i="5"/>
  <c r="M341" i="5"/>
  <c r="N341" i="5"/>
  <c r="O341" i="5"/>
  <c r="P341" i="5"/>
  <c r="Q341" i="5"/>
  <c r="L342" i="5"/>
  <c r="M342" i="5"/>
  <c r="N342" i="5"/>
  <c r="O342" i="5"/>
  <c r="P342" i="5"/>
  <c r="Q342" i="5"/>
  <c r="L343" i="5"/>
  <c r="M343" i="5"/>
  <c r="N343" i="5"/>
  <c r="O343" i="5"/>
  <c r="P343" i="5"/>
  <c r="Q343" i="5"/>
  <c r="L344" i="5"/>
  <c r="M344" i="5"/>
  <c r="N344" i="5"/>
  <c r="O344" i="5"/>
  <c r="P344" i="5"/>
  <c r="Q344" i="5"/>
  <c r="L345" i="5"/>
  <c r="M345" i="5"/>
  <c r="N345" i="5"/>
  <c r="O345" i="5"/>
  <c r="P345" i="5"/>
  <c r="Q345" i="5"/>
  <c r="L346" i="5"/>
  <c r="M346" i="5"/>
  <c r="N346" i="5"/>
  <c r="O346" i="5"/>
  <c r="P346" i="5"/>
  <c r="Q346" i="5"/>
  <c r="L347" i="5"/>
  <c r="M347" i="5"/>
  <c r="N347" i="5"/>
  <c r="O347" i="5"/>
  <c r="P347" i="5"/>
  <c r="Q347" i="5"/>
  <c r="L348" i="5"/>
  <c r="M348" i="5"/>
  <c r="N348" i="5"/>
  <c r="O348" i="5"/>
  <c r="P348" i="5"/>
  <c r="Q348" i="5"/>
  <c r="L349" i="5"/>
  <c r="M349" i="5"/>
  <c r="N349" i="5"/>
  <c r="O349" i="5"/>
  <c r="P349" i="5"/>
  <c r="Q349" i="5"/>
  <c r="L350" i="5"/>
  <c r="M350" i="5"/>
  <c r="N350" i="5"/>
  <c r="O350" i="5"/>
  <c r="P350" i="5"/>
  <c r="Q350" i="5"/>
  <c r="L351" i="5"/>
  <c r="M351" i="5"/>
  <c r="N351" i="5"/>
  <c r="O351" i="5"/>
  <c r="P351" i="5"/>
  <c r="Q351" i="5"/>
  <c r="L352" i="5"/>
  <c r="M352" i="5"/>
  <c r="N352" i="5"/>
  <c r="O352" i="5"/>
  <c r="P352" i="5"/>
  <c r="Q352" i="5"/>
  <c r="L353" i="5"/>
  <c r="M353" i="5"/>
  <c r="N353" i="5"/>
  <c r="O353" i="5"/>
  <c r="P353" i="5"/>
  <c r="Q353" i="5"/>
  <c r="L354" i="5"/>
  <c r="M354" i="5"/>
  <c r="N354" i="5"/>
  <c r="O354" i="5"/>
  <c r="P354" i="5"/>
  <c r="Q354" i="5"/>
  <c r="L355" i="5"/>
  <c r="M355" i="5"/>
  <c r="N355" i="5"/>
  <c r="O355" i="5"/>
  <c r="P355" i="5"/>
  <c r="Q355" i="5"/>
  <c r="L356" i="5"/>
  <c r="M356" i="5"/>
  <c r="N356" i="5"/>
  <c r="O356" i="5"/>
  <c r="P356" i="5"/>
  <c r="Q356" i="5"/>
  <c r="L357" i="5"/>
  <c r="M357" i="5"/>
  <c r="N357" i="5"/>
  <c r="O357" i="5"/>
  <c r="P357" i="5"/>
  <c r="Q357" i="5"/>
  <c r="L358" i="5"/>
  <c r="M358" i="5"/>
  <c r="N358" i="5"/>
  <c r="O358" i="5"/>
  <c r="P358" i="5"/>
  <c r="Q358" i="5"/>
  <c r="L359" i="5"/>
  <c r="M359" i="5"/>
  <c r="N359" i="5"/>
  <c r="O359" i="5"/>
  <c r="P359" i="5"/>
  <c r="Q359" i="5"/>
  <c r="L360" i="5"/>
  <c r="M360" i="5"/>
  <c r="N360" i="5"/>
  <c r="O360" i="5"/>
  <c r="P360" i="5"/>
  <c r="Q360" i="5"/>
  <c r="L361" i="5"/>
  <c r="M361" i="5"/>
  <c r="N361" i="5"/>
  <c r="O361" i="5"/>
  <c r="P361" i="5"/>
  <c r="Q361" i="5"/>
  <c r="L362" i="5"/>
  <c r="M362" i="5"/>
  <c r="N362" i="5"/>
  <c r="O362" i="5"/>
  <c r="P362" i="5"/>
  <c r="Q362" i="5"/>
  <c r="L363" i="5"/>
  <c r="M363" i="5"/>
  <c r="N363" i="5"/>
  <c r="O363" i="5"/>
  <c r="P363" i="5"/>
  <c r="Q363" i="5"/>
  <c r="L364" i="5"/>
  <c r="M364" i="5"/>
  <c r="N364" i="5"/>
  <c r="O364" i="5"/>
  <c r="P364" i="5"/>
  <c r="Q364" i="5"/>
  <c r="L365" i="5"/>
  <c r="M365" i="5"/>
  <c r="N365" i="5"/>
  <c r="O365" i="5"/>
  <c r="P365" i="5"/>
  <c r="Q365" i="5"/>
  <c r="L366" i="5"/>
  <c r="M366" i="5"/>
  <c r="N366" i="5"/>
  <c r="O366" i="5"/>
  <c r="P366" i="5"/>
  <c r="Q366" i="5"/>
  <c r="L367" i="5"/>
  <c r="M367" i="5"/>
  <c r="N367" i="5"/>
  <c r="O367" i="5"/>
  <c r="P367" i="5"/>
  <c r="Q367" i="5"/>
  <c r="L368" i="5"/>
  <c r="M368" i="5"/>
  <c r="N368" i="5"/>
  <c r="O368" i="5"/>
  <c r="P368" i="5"/>
  <c r="Q368" i="5"/>
  <c r="L369" i="5"/>
  <c r="M369" i="5"/>
  <c r="N369" i="5"/>
  <c r="O369" i="5"/>
  <c r="P369" i="5"/>
  <c r="Q369" i="5"/>
  <c r="L370" i="5"/>
  <c r="M370" i="5"/>
  <c r="N370" i="5"/>
  <c r="O370" i="5"/>
  <c r="P370" i="5"/>
  <c r="Q370" i="5"/>
  <c r="L371" i="5"/>
  <c r="M371" i="5"/>
  <c r="N371" i="5"/>
  <c r="O371" i="5"/>
  <c r="P371" i="5"/>
  <c r="Q371" i="5"/>
  <c r="L372" i="5"/>
  <c r="M372" i="5"/>
  <c r="N372" i="5"/>
  <c r="O372" i="5"/>
  <c r="P372" i="5"/>
  <c r="Q372" i="5"/>
  <c r="L373" i="5"/>
  <c r="M373" i="5"/>
  <c r="N373" i="5"/>
  <c r="O373" i="5"/>
  <c r="P373" i="5"/>
  <c r="Q373" i="5"/>
  <c r="L374" i="5"/>
  <c r="M374" i="5"/>
  <c r="N374" i="5"/>
  <c r="O374" i="5"/>
  <c r="P374" i="5"/>
  <c r="Q374" i="5"/>
  <c r="L375" i="5"/>
  <c r="M375" i="5"/>
  <c r="N375" i="5"/>
  <c r="O375" i="5"/>
  <c r="P375" i="5"/>
  <c r="Q375" i="5"/>
  <c r="L376" i="5"/>
  <c r="M376" i="5"/>
  <c r="N376" i="5"/>
  <c r="O376" i="5"/>
  <c r="P376" i="5"/>
  <c r="Q376" i="5"/>
  <c r="L377" i="5"/>
  <c r="M377" i="5"/>
  <c r="N377" i="5"/>
  <c r="O377" i="5"/>
  <c r="P377" i="5"/>
  <c r="Q377" i="5"/>
  <c r="L378" i="5"/>
  <c r="M378" i="5"/>
  <c r="N378" i="5"/>
  <c r="O378" i="5"/>
  <c r="P378" i="5"/>
  <c r="Q378" i="5"/>
  <c r="L379" i="5"/>
  <c r="M379" i="5"/>
  <c r="N379" i="5"/>
  <c r="O379" i="5"/>
  <c r="P379" i="5"/>
  <c r="Q379" i="5"/>
  <c r="L380" i="5"/>
  <c r="M380" i="5"/>
  <c r="N380" i="5"/>
  <c r="O380" i="5"/>
  <c r="P380" i="5"/>
  <c r="Q380" i="5"/>
  <c r="L381" i="5"/>
  <c r="M381" i="5"/>
  <c r="N381" i="5"/>
  <c r="O381" i="5"/>
  <c r="P381" i="5"/>
  <c r="Q381" i="5"/>
  <c r="L382" i="5"/>
  <c r="M382" i="5"/>
  <c r="N382" i="5"/>
  <c r="O382" i="5"/>
  <c r="P382" i="5"/>
  <c r="Q382" i="5"/>
  <c r="L383" i="5"/>
  <c r="M383" i="5"/>
  <c r="N383" i="5"/>
  <c r="O383" i="5"/>
  <c r="P383" i="5"/>
  <c r="Q383" i="5"/>
  <c r="L384" i="5"/>
  <c r="M384" i="5"/>
  <c r="N384" i="5"/>
  <c r="O384" i="5"/>
  <c r="P384" i="5"/>
  <c r="Q384" i="5"/>
  <c r="L385" i="5"/>
  <c r="M385" i="5"/>
  <c r="N385" i="5"/>
  <c r="O385" i="5"/>
  <c r="P385" i="5"/>
  <c r="Q385" i="5"/>
  <c r="L386" i="5"/>
  <c r="M386" i="5"/>
  <c r="N386" i="5"/>
  <c r="O386" i="5"/>
  <c r="P386" i="5"/>
  <c r="Q386" i="5"/>
  <c r="L387" i="5"/>
  <c r="M387" i="5"/>
  <c r="N387" i="5"/>
  <c r="O387" i="5"/>
  <c r="P387" i="5"/>
  <c r="Q387" i="5"/>
  <c r="L388" i="5"/>
  <c r="M388" i="5"/>
  <c r="N388" i="5"/>
  <c r="O388" i="5"/>
  <c r="P388" i="5"/>
  <c r="Q388" i="5"/>
  <c r="L389" i="5"/>
  <c r="M389" i="5"/>
  <c r="N389" i="5"/>
  <c r="O389" i="5"/>
  <c r="P389" i="5"/>
  <c r="Q389" i="5"/>
  <c r="L390" i="5"/>
  <c r="M390" i="5"/>
  <c r="N390" i="5"/>
  <c r="O390" i="5"/>
  <c r="P390" i="5"/>
  <c r="Q390" i="5"/>
  <c r="L391" i="5"/>
  <c r="M391" i="5"/>
  <c r="N391" i="5"/>
  <c r="O391" i="5"/>
  <c r="P391" i="5"/>
  <c r="Q391" i="5"/>
  <c r="L392" i="5"/>
  <c r="M392" i="5"/>
  <c r="N392" i="5"/>
  <c r="O392" i="5"/>
  <c r="P392" i="5"/>
  <c r="Q392" i="5"/>
  <c r="L393" i="5"/>
  <c r="M393" i="5"/>
  <c r="N393" i="5"/>
  <c r="O393" i="5"/>
  <c r="P393" i="5"/>
  <c r="Q393" i="5"/>
  <c r="L394" i="5"/>
  <c r="M394" i="5"/>
  <c r="N394" i="5"/>
  <c r="O394" i="5"/>
  <c r="P394" i="5"/>
  <c r="Q394" i="5"/>
  <c r="L395" i="5"/>
  <c r="M395" i="5"/>
  <c r="N395" i="5"/>
  <c r="O395" i="5"/>
  <c r="P395" i="5"/>
  <c r="Q395" i="5"/>
  <c r="L396" i="5"/>
  <c r="M396" i="5"/>
  <c r="N396" i="5"/>
  <c r="O396" i="5"/>
  <c r="P396" i="5"/>
  <c r="Q396" i="5"/>
  <c r="L397" i="5"/>
  <c r="M397" i="5"/>
  <c r="N397" i="5"/>
  <c r="O397" i="5"/>
  <c r="P397" i="5"/>
  <c r="Q397" i="5"/>
  <c r="L398" i="5"/>
  <c r="M398" i="5"/>
  <c r="N398" i="5"/>
  <c r="O398" i="5"/>
  <c r="P398" i="5"/>
  <c r="Q398" i="5"/>
  <c r="L399" i="5"/>
  <c r="M399" i="5"/>
  <c r="N399" i="5"/>
  <c r="O399" i="5"/>
  <c r="P399" i="5"/>
  <c r="Q399" i="5"/>
  <c r="L400" i="5"/>
  <c r="M400" i="5"/>
  <c r="N400" i="5"/>
  <c r="O400" i="5"/>
  <c r="P400" i="5"/>
  <c r="Q400" i="5"/>
  <c r="L401" i="5"/>
  <c r="M401" i="5"/>
  <c r="N401" i="5"/>
  <c r="O401" i="5"/>
  <c r="P401" i="5"/>
  <c r="Q401" i="5"/>
  <c r="L402" i="5"/>
  <c r="M402" i="5"/>
  <c r="N402" i="5"/>
  <c r="O402" i="5"/>
  <c r="P402" i="5"/>
  <c r="Q402" i="5"/>
  <c r="L403" i="5"/>
  <c r="M403" i="5"/>
  <c r="N403" i="5"/>
  <c r="O403" i="5"/>
  <c r="P403" i="5"/>
  <c r="Q403" i="5"/>
  <c r="L404" i="5"/>
  <c r="M404" i="5"/>
  <c r="N404" i="5"/>
  <c r="O404" i="5"/>
  <c r="P404" i="5"/>
  <c r="Q404" i="5"/>
  <c r="L405" i="5"/>
  <c r="M405" i="5"/>
  <c r="N405" i="5"/>
  <c r="O405" i="5"/>
  <c r="P405" i="5"/>
  <c r="Q405" i="5"/>
  <c r="L406" i="5"/>
  <c r="M406" i="5"/>
  <c r="N406" i="5"/>
  <c r="O406" i="5"/>
  <c r="P406" i="5"/>
  <c r="Q406" i="5"/>
  <c r="L407" i="5"/>
  <c r="M407" i="5"/>
  <c r="N407" i="5"/>
  <c r="O407" i="5"/>
  <c r="P407" i="5"/>
  <c r="Q407" i="5"/>
  <c r="L408" i="5"/>
  <c r="M408" i="5"/>
  <c r="N408" i="5"/>
  <c r="O408" i="5"/>
  <c r="P408" i="5"/>
  <c r="Q408" i="5"/>
  <c r="L409" i="5"/>
  <c r="M409" i="5"/>
  <c r="N409" i="5"/>
  <c r="O409" i="5"/>
  <c r="P409" i="5"/>
  <c r="Q409" i="5"/>
  <c r="L410" i="5"/>
  <c r="M410" i="5"/>
  <c r="N410" i="5"/>
  <c r="O410" i="5"/>
  <c r="P410" i="5"/>
  <c r="Q410" i="5"/>
  <c r="L411" i="5"/>
  <c r="M411" i="5"/>
  <c r="N411" i="5"/>
  <c r="O411" i="5"/>
  <c r="P411" i="5"/>
  <c r="Q411" i="5"/>
  <c r="L412" i="5"/>
  <c r="M412" i="5"/>
  <c r="N412" i="5"/>
  <c r="O412" i="5"/>
  <c r="P412" i="5"/>
  <c r="Q412" i="5"/>
  <c r="L413" i="5"/>
  <c r="M413" i="5"/>
  <c r="N413" i="5"/>
  <c r="O413" i="5"/>
  <c r="P413" i="5"/>
  <c r="Q413" i="5"/>
  <c r="L414" i="5"/>
  <c r="M414" i="5"/>
  <c r="N414" i="5"/>
  <c r="O414" i="5"/>
  <c r="P414" i="5"/>
  <c r="Q414" i="5"/>
  <c r="L415" i="5"/>
  <c r="M415" i="5"/>
  <c r="N415" i="5"/>
  <c r="O415" i="5"/>
  <c r="P415" i="5"/>
  <c r="Q415" i="5"/>
  <c r="L416" i="5"/>
  <c r="M416" i="5"/>
  <c r="N416" i="5"/>
  <c r="O416" i="5"/>
  <c r="P416" i="5"/>
  <c r="Q416" i="5"/>
  <c r="L417" i="5"/>
  <c r="M417" i="5"/>
  <c r="N417" i="5"/>
  <c r="O417" i="5"/>
  <c r="P417" i="5"/>
  <c r="Q417" i="5"/>
  <c r="L418" i="5"/>
  <c r="M418" i="5"/>
  <c r="N418" i="5"/>
  <c r="O418" i="5"/>
  <c r="P418" i="5"/>
  <c r="Q418" i="5"/>
  <c r="L419" i="5"/>
  <c r="M419" i="5"/>
  <c r="N419" i="5"/>
  <c r="O419" i="5"/>
  <c r="P419" i="5"/>
  <c r="Q419" i="5"/>
  <c r="L420" i="5"/>
  <c r="M420" i="5"/>
  <c r="N420" i="5"/>
  <c r="O420" i="5"/>
  <c r="P420" i="5"/>
  <c r="Q420" i="5"/>
  <c r="L421" i="5"/>
  <c r="M421" i="5"/>
  <c r="N421" i="5"/>
  <c r="O421" i="5"/>
  <c r="P421" i="5"/>
  <c r="Q421" i="5"/>
  <c r="L422" i="5"/>
  <c r="M422" i="5"/>
  <c r="N422" i="5"/>
  <c r="O422" i="5"/>
  <c r="P422" i="5"/>
  <c r="Q422" i="5"/>
  <c r="L423" i="5"/>
  <c r="M423" i="5"/>
  <c r="N423" i="5"/>
  <c r="O423" i="5"/>
  <c r="P423" i="5"/>
  <c r="Q423" i="5"/>
  <c r="L424" i="5"/>
  <c r="M424" i="5"/>
  <c r="N424" i="5"/>
  <c r="O424" i="5"/>
  <c r="P424" i="5"/>
  <c r="Q424" i="5"/>
  <c r="L425" i="5"/>
  <c r="M425" i="5"/>
  <c r="N425" i="5"/>
  <c r="O425" i="5"/>
  <c r="P425" i="5"/>
  <c r="Q425" i="5"/>
  <c r="L426" i="5"/>
  <c r="M426" i="5"/>
  <c r="N426" i="5"/>
  <c r="O426" i="5"/>
  <c r="P426" i="5"/>
  <c r="Q426" i="5"/>
  <c r="L427" i="5"/>
  <c r="M427" i="5"/>
  <c r="N427" i="5"/>
  <c r="O427" i="5"/>
  <c r="P427" i="5"/>
  <c r="Q427" i="5"/>
  <c r="L428" i="5"/>
  <c r="M428" i="5"/>
  <c r="N428" i="5"/>
  <c r="O428" i="5"/>
  <c r="P428" i="5"/>
  <c r="Q428" i="5"/>
  <c r="L429" i="5"/>
  <c r="M429" i="5"/>
  <c r="N429" i="5"/>
  <c r="O429" i="5"/>
  <c r="P429" i="5"/>
  <c r="Q429" i="5"/>
  <c r="L430" i="5"/>
  <c r="M430" i="5"/>
  <c r="N430" i="5"/>
  <c r="O430" i="5"/>
  <c r="P430" i="5"/>
  <c r="Q430" i="5"/>
  <c r="L431" i="5"/>
  <c r="M431" i="5"/>
  <c r="N431" i="5"/>
  <c r="O431" i="5"/>
  <c r="P431" i="5"/>
  <c r="Q431" i="5"/>
  <c r="L432" i="5"/>
  <c r="M432" i="5"/>
  <c r="N432" i="5"/>
  <c r="O432" i="5"/>
  <c r="P432" i="5"/>
  <c r="Q432" i="5"/>
  <c r="L433" i="5"/>
  <c r="M433" i="5"/>
  <c r="N433" i="5"/>
  <c r="O433" i="5"/>
  <c r="P433" i="5"/>
  <c r="Q433" i="5"/>
  <c r="L434" i="5"/>
  <c r="M434" i="5"/>
  <c r="N434" i="5"/>
  <c r="O434" i="5"/>
  <c r="P434" i="5"/>
  <c r="Q434" i="5"/>
  <c r="L435" i="5"/>
  <c r="M435" i="5"/>
  <c r="N435" i="5"/>
  <c r="O435" i="5"/>
  <c r="P435" i="5"/>
  <c r="Q435" i="5"/>
  <c r="L436" i="5"/>
  <c r="M436" i="5"/>
  <c r="N436" i="5"/>
  <c r="O436" i="5"/>
  <c r="P436" i="5"/>
  <c r="Q436" i="5"/>
  <c r="L437" i="5"/>
  <c r="M437" i="5"/>
  <c r="N437" i="5"/>
  <c r="O437" i="5"/>
  <c r="P437" i="5"/>
  <c r="Q437" i="5"/>
  <c r="L438" i="5"/>
  <c r="M438" i="5"/>
  <c r="N438" i="5"/>
  <c r="O438" i="5"/>
  <c r="P438" i="5"/>
  <c r="Q438" i="5"/>
  <c r="L439" i="5"/>
  <c r="M439" i="5"/>
  <c r="N439" i="5"/>
  <c r="O439" i="5"/>
  <c r="P439" i="5"/>
  <c r="Q439" i="5"/>
  <c r="L440" i="5"/>
  <c r="M440" i="5"/>
  <c r="N440" i="5"/>
  <c r="O440" i="5"/>
  <c r="P440" i="5"/>
  <c r="Q440" i="5"/>
  <c r="L441" i="5"/>
  <c r="M441" i="5"/>
  <c r="N441" i="5"/>
  <c r="O441" i="5"/>
  <c r="P441" i="5"/>
  <c r="Q441" i="5"/>
  <c r="L442" i="5"/>
  <c r="M442" i="5"/>
  <c r="N442" i="5"/>
  <c r="O442" i="5"/>
  <c r="P442" i="5"/>
  <c r="Q442" i="5"/>
  <c r="L443" i="5"/>
  <c r="M443" i="5"/>
  <c r="N443" i="5"/>
  <c r="O443" i="5"/>
  <c r="P443" i="5"/>
  <c r="Q443" i="5"/>
  <c r="L444" i="5"/>
  <c r="M444" i="5"/>
  <c r="N444" i="5"/>
  <c r="O444" i="5"/>
  <c r="P444" i="5"/>
  <c r="Q444" i="5"/>
  <c r="L445" i="5"/>
  <c r="M445" i="5"/>
  <c r="N445" i="5"/>
  <c r="O445" i="5"/>
  <c r="P445" i="5"/>
  <c r="Q445" i="5"/>
  <c r="L446" i="5"/>
  <c r="M446" i="5"/>
  <c r="N446" i="5"/>
  <c r="O446" i="5"/>
  <c r="P446" i="5"/>
  <c r="Q446" i="5"/>
  <c r="L447" i="5"/>
  <c r="M447" i="5"/>
  <c r="N447" i="5"/>
  <c r="O447" i="5"/>
  <c r="P447" i="5"/>
  <c r="Q447" i="5"/>
  <c r="L448" i="5"/>
  <c r="M448" i="5"/>
  <c r="N448" i="5"/>
  <c r="O448" i="5"/>
  <c r="P448" i="5"/>
  <c r="Q448" i="5"/>
  <c r="L449" i="5"/>
  <c r="M449" i="5"/>
  <c r="N449" i="5"/>
  <c r="O449" i="5"/>
  <c r="P449" i="5"/>
  <c r="Q449" i="5"/>
  <c r="L450" i="5"/>
  <c r="M450" i="5"/>
  <c r="N450" i="5"/>
  <c r="O450" i="5"/>
  <c r="P450" i="5"/>
  <c r="Q450" i="5"/>
  <c r="L451" i="5"/>
  <c r="M451" i="5"/>
  <c r="N451" i="5"/>
  <c r="O451" i="5"/>
  <c r="P451" i="5"/>
  <c r="Q451" i="5"/>
  <c r="L452" i="5"/>
  <c r="M452" i="5"/>
  <c r="N452" i="5"/>
  <c r="O452" i="5"/>
  <c r="P452" i="5"/>
  <c r="Q452" i="5"/>
  <c r="L453" i="5"/>
  <c r="M453" i="5"/>
  <c r="N453" i="5"/>
  <c r="O453" i="5"/>
  <c r="P453" i="5"/>
  <c r="Q453" i="5"/>
  <c r="L454" i="5"/>
  <c r="M454" i="5"/>
  <c r="N454" i="5"/>
  <c r="O454" i="5"/>
  <c r="P454" i="5"/>
  <c r="Q454" i="5"/>
  <c r="L455" i="5"/>
  <c r="M455" i="5"/>
  <c r="N455" i="5"/>
  <c r="O455" i="5"/>
  <c r="P455" i="5"/>
  <c r="Q455" i="5"/>
  <c r="L456" i="5"/>
  <c r="M456" i="5"/>
  <c r="N456" i="5"/>
  <c r="O456" i="5"/>
  <c r="P456" i="5"/>
  <c r="Q456" i="5"/>
  <c r="L457" i="5"/>
  <c r="M457" i="5"/>
  <c r="N457" i="5"/>
  <c r="O457" i="5"/>
  <c r="P457" i="5"/>
  <c r="Q457" i="5"/>
  <c r="L458" i="5"/>
  <c r="M458" i="5"/>
  <c r="N458" i="5"/>
  <c r="O458" i="5"/>
  <c r="P458" i="5"/>
  <c r="Q458" i="5"/>
  <c r="L459" i="5"/>
  <c r="M459" i="5"/>
  <c r="N459" i="5"/>
  <c r="O459" i="5"/>
  <c r="P459" i="5"/>
  <c r="Q459" i="5"/>
  <c r="L460" i="5"/>
  <c r="M460" i="5"/>
  <c r="N460" i="5"/>
  <c r="O460" i="5"/>
  <c r="P460" i="5"/>
  <c r="Q460" i="5"/>
  <c r="L461" i="5"/>
  <c r="M461" i="5"/>
  <c r="N461" i="5"/>
  <c r="O461" i="5"/>
  <c r="P461" i="5"/>
  <c r="Q461" i="5"/>
  <c r="L462" i="5"/>
  <c r="M462" i="5"/>
  <c r="N462" i="5"/>
  <c r="O462" i="5"/>
  <c r="P462" i="5"/>
  <c r="Q462" i="5"/>
  <c r="L463" i="5"/>
  <c r="M463" i="5"/>
  <c r="N463" i="5"/>
  <c r="O463" i="5"/>
  <c r="P463" i="5"/>
  <c r="Q463" i="5"/>
  <c r="L464" i="5"/>
  <c r="M464" i="5"/>
  <c r="N464" i="5"/>
  <c r="O464" i="5"/>
  <c r="P464" i="5"/>
  <c r="Q464" i="5"/>
  <c r="L465" i="5"/>
  <c r="M465" i="5"/>
  <c r="N465" i="5"/>
  <c r="O465" i="5"/>
  <c r="P465" i="5"/>
  <c r="Q465" i="5"/>
  <c r="L466" i="5"/>
  <c r="M466" i="5"/>
  <c r="N466" i="5"/>
  <c r="O466" i="5"/>
  <c r="P466" i="5"/>
  <c r="Q466" i="5"/>
  <c r="L467" i="5"/>
  <c r="M467" i="5"/>
  <c r="N467" i="5"/>
  <c r="O467" i="5"/>
  <c r="P467" i="5"/>
  <c r="Q467" i="5"/>
  <c r="L468" i="5"/>
  <c r="M468" i="5"/>
  <c r="N468" i="5"/>
  <c r="O468" i="5"/>
  <c r="P468" i="5"/>
  <c r="Q468" i="5"/>
  <c r="L469" i="5"/>
  <c r="M469" i="5"/>
  <c r="N469" i="5"/>
  <c r="O469" i="5"/>
  <c r="P469" i="5"/>
  <c r="Q469" i="5"/>
  <c r="L470" i="5"/>
  <c r="M470" i="5"/>
  <c r="N470" i="5"/>
  <c r="O470" i="5"/>
  <c r="P470" i="5"/>
  <c r="Q470" i="5"/>
  <c r="L471" i="5"/>
  <c r="M471" i="5"/>
  <c r="N471" i="5"/>
  <c r="O471" i="5"/>
  <c r="P471" i="5"/>
  <c r="Q471" i="5"/>
  <c r="L472" i="5"/>
  <c r="M472" i="5"/>
  <c r="N472" i="5"/>
  <c r="O472" i="5"/>
  <c r="P472" i="5"/>
  <c r="Q472" i="5"/>
  <c r="L473" i="5"/>
  <c r="M473" i="5"/>
  <c r="N473" i="5"/>
  <c r="O473" i="5"/>
  <c r="P473" i="5"/>
  <c r="Q473" i="5"/>
  <c r="L474" i="5"/>
  <c r="M474" i="5"/>
  <c r="N474" i="5"/>
  <c r="O474" i="5"/>
  <c r="P474" i="5"/>
  <c r="Q474" i="5"/>
  <c r="L475" i="5"/>
  <c r="M475" i="5"/>
  <c r="N475" i="5"/>
  <c r="O475" i="5"/>
  <c r="P475" i="5"/>
  <c r="Q475" i="5"/>
  <c r="L476" i="5"/>
  <c r="M476" i="5"/>
  <c r="N476" i="5"/>
  <c r="O476" i="5"/>
  <c r="P476" i="5"/>
  <c r="Q476" i="5"/>
  <c r="L477" i="5"/>
  <c r="M477" i="5"/>
  <c r="N477" i="5"/>
  <c r="O477" i="5"/>
  <c r="P477" i="5"/>
  <c r="Q477" i="5"/>
  <c r="L478" i="5"/>
  <c r="M478" i="5"/>
  <c r="N478" i="5"/>
  <c r="O478" i="5"/>
  <c r="P478" i="5"/>
  <c r="Q478" i="5"/>
  <c r="L479" i="5"/>
  <c r="M479" i="5"/>
  <c r="N479" i="5"/>
  <c r="O479" i="5"/>
  <c r="P479" i="5"/>
  <c r="Q479" i="5"/>
  <c r="L480" i="5"/>
  <c r="M480" i="5"/>
  <c r="N480" i="5"/>
  <c r="O480" i="5"/>
  <c r="P480" i="5"/>
  <c r="Q480" i="5"/>
  <c r="L481" i="5"/>
  <c r="M481" i="5"/>
  <c r="N481" i="5"/>
  <c r="O481" i="5"/>
  <c r="P481" i="5"/>
  <c r="Q481" i="5"/>
  <c r="L482" i="5"/>
  <c r="M482" i="5"/>
  <c r="N482" i="5"/>
  <c r="O482" i="5"/>
  <c r="P482" i="5"/>
  <c r="Q482" i="5"/>
  <c r="L483" i="5"/>
  <c r="M483" i="5"/>
  <c r="N483" i="5"/>
  <c r="O483" i="5"/>
  <c r="P483" i="5"/>
  <c r="Q483" i="5"/>
  <c r="L484" i="5"/>
  <c r="M484" i="5"/>
  <c r="N484" i="5"/>
  <c r="O484" i="5"/>
  <c r="P484" i="5"/>
  <c r="Q484" i="5"/>
  <c r="L485" i="5"/>
  <c r="M485" i="5"/>
  <c r="N485" i="5"/>
  <c r="O485" i="5"/>
  <c r="P485" i="5"/>
  <c r="Q485" i="5"/>
  <c r="L486" i="5"/>
  <c r="M486" i="5"/>
  <c r="N486" i="5"/>
  <c r="O486" i="5"/>
  <c r="P486" i="5"/>
  <c r="Q486" i="5"/>
  <c r="L487" i="5"/>
  <c r="M487" i="5"/>
  <c r="N487" i="5"/>
  <c r="O487" i="5"/>
  <c r="P487" i="5"/>
  <c r="Q487" i="5"/>
  <c r="L488" i="5"/>
  <c r="M488" i="5"/>
  <c r="N488" i="5"/>
  <c r="O488" i="5"/>
  <c r="P488" i="5"/>
  <c r="Q488" i="5"/>
  <c r="L489" i="5"/>
  <c r="M489" i="5"/>
  <c r="N489" i="5"/>
  <c r="O489" i="5"/>
  <c r="P489" i="5"/>
  <c r="Q489" i="5"/>
  <c r="L490" i="5"/>
  <c r="M490" i="5"/>
  <c r="N490" i="5"/>
  <c r="O490" i="5"/>
  <c r="P490" i="5"/>
  <c r="Q490" i="5"/>
  <c r="L491" i="5"/>
  <c r="M491" i="5"/>
  <c r="N491" i="5"/>
  <c r="O491" i="5"/>
  <c r="P491" i="5"/>
  <c r="Q491" i="5"/>
  <c r="L492" i="5"/>
  <c r="M492" i="5"/>
  <c r="N492" i="5"/>
  <c r="O492" i="5"/>
  <c r="P492" i="5"/>
  <c r="Q492" i="5"/>
  <c r="L493" i="5"/>
  <c r="M493" i="5"/>
  <c r="N493" i="5"/>
  <c r="O493" i="5"/>
  <c r="P493" i="5"/>
  <c r="Q493" i="5"/>
  <c r="L494" i="5"/>
  <c r="M494" i="5"/>
  <c r="N494" i="5"/>
  <c r="O494" i="5"/>
  <c r="P494" i="5"/>
  <c r="Q494" i="5"/>
  <c r="L495" i="5"/>
  <c r="M495" i="5"/>
  <c r="N495" i="5"/>
  <c r="O495" i="5"/>
  <c r="P495" i="5"/>
  <c r="Q495" i="5"/>
  <c r="L496" i="5"/>
  <c r="M496" i="5"/>
  <c r="N496" i="5"/>
  <c r="O496" i="5"/>
  <c r="P496" i="5"/>
  <c r="Q496" i="5"/>
  <c r="L497" i="5"/>
  <c r="M497" i="5"/>
  <c r="N497" i="5"/>
  <c r="O497" i="5"/>
  <c r="P497" i="5"/>
  <c r="Q497" i="5"/>
  <c r="L498" i="5"/>
  <c r="M498" i="5"/>
  <c r="N498" i="5"/>
  <c r="O498" i="5"/>
  <c r="P498" i="5"/>
  <c r="Q498" i="5"/>
  <c r="L499" i="5"/>
  <c r="M499" i="5"/>
  <c r="N499" i="5"/>
  <c r="O499" i="5"/>
  <c r="P499" i="5"/>
  <c r="Q499" i="5"/>
  <c r="L500" i="5"/>
  <c r="M500" i="5"/>
  <c r="N500" i="5"/>
  <c r="O500" i="5"/>
  <c r="P500" i="5"/>
  <c r="Q500" i="5"/>
  <c r="L501" i="5"/>
  <c r="M501" i="5"/>
  <c r="N501" i="5"/>
  <c r="O501" i="5"/>
  <c r="P501" i="5"/>
  <c r="Q501" i="5"/>
  <c r="L502" i="5"/>
  <c r="M502" i="5"/>
  <c r="N502" i="5"/>
  <c r="O502" i="5"/>
  <c r="P502" i="5"/>
  <c r="Q502" i="5"/>
  <c r="L503" i="5"/>
  <c r="M503" i="5"/>
  <c r="N503" i="5"/>
  <c r="O503" i="5"/>
  <c r="P503" i="5"/>
  <c r="Q503" i="5"/>
  <c r="L504" i="5"/>
  <c r="M504" i="5"/>
  <c r="N504" i="5"/>
  <c r="O504" i="5"/>
  <c r="P504" i="5"/>
  <c r="Q504" i="5"/>
  <c r="L505" i="5"/>
  <c r="M505" i="5"/>
  <c r="N505" i="5"/>
  <c r="O505" i="5"/>
  <c r="P505" i="5"/>
  <c r="Q505" i="5"/>
  <c r="L506" i="5"/>
  <c r="M506" i="5"/>
  <c r="N506" i="5"/>
  <c r="O506" i="5"/>
  <c r="P506" i="5"/>
  <c r="Q506" i="5"/>
  <c r="L507" i="5"/>
  <c r="M507" i="5"/>
  <c r="N507" i="5"/>
  <c r="O507" i="5"/>
  <c r="P507" i="5"/>
  <c r="Q507" i="5"/>
  <c r="L508" i="5"/>
  <c r="M508" i="5"/>
  <c r="N508" i="5"/>
  <c r="O508" i="5"/>
  <c r="P508" i="5"/>
  <c r="Q508" i="5"/>
  <c r="L509" i="5"/>
  <c r="M509" i="5"/>
  <c r="N509" i="5"/>
  <c r="O509" i="5"/>
  <c r="P509" i="5"/>
  <c r="Q509" i="5"/>
  <c r="L510" i="5"/>
  <c r="M510" i="5"/>
  <c r="N510" i="5"/>
  <c r="O510" i="5"/>
  <c r="P510" i="5"/>
  <c r="Q510" i="5"/>
  <c r="L511" i="5"/>
  <c r="M511" i="5"/>
  <c r="N511" i="5"/>
  <c r="O511" i="5"/>
  <c r="P511" i="5"/>
  <c r="Q511" i="5"/>
  <c r="L512" i="5"/>
  <c r="M512" i="5"/>
  <c r="N512" i="5"/>
  <c r="O512" i="5"/>
  <c r="P512" i="5"/>
  <c r="Q512" i="5"/>
  <c r="L513" i="5"/>
  <c r="M513" i="5"/>
  <c r="N513" i="5"/>
  <c r="O513" i="5"/>
  <c r="P513" i="5"/>
  <c r="Q513" i="5"/>
  <c r="L514" i="5"/>
  <c r="M514" i="5"/>
  <c r="N514" i="5"/>
  <c r="O514" i="5"/>
  <c r="P514" i="5"/>
  <c r="Q514" i="5"/>
  <c r="L515" i="5"/>
  <c r="M515" i="5"/>
  <c r="N515" i="5"/>
  <c r="O515" i="5"/>
  <c r="P515" i="5"/>
  <c r="Q515" i="5"/>
  <c r="L516" i="5"/>
  <c r="M516" i="5"/>
  <c r="N516" i="5"/>
  <c r="O516" i="5"/>
  <c r="P516" i="5"/>
  <c r="Q516" i="5"/>
  <c r="L517" i="5"/>
  <c r="M517" i="5"/>
  <c r="N517" i="5"/>
  <c r="O517" i="5"/>
  <c r="P517" i="5"/>
  <c r="Q517" i="5"/>
  <c r="L518" i="5"/>
  <c r="M518" i="5"/>
  <c r="N518" i="5"/>
  <c r="O518" i="5"/>
  <c r="P518" i="5"/>
  <c r="Q518" i="5"/>
  <c r="L519" i="5"/>
  <c r="M519" i="5"/>
  <c r="N519" i="5"/>
  <c r="O519" i="5"/>
  <c r="P519" i="5"/>
  <c r="Q519" i="5"/>
  <c r="L520" i="5"/>
  <c r="M520" i="5"/>
  <c r="N520" i="5"/>
  <c r="O520" i="5"/>
  <c r="P520" i="5"/>
  <c r="Q520" i="5"/>
  <c r="L521" i="5"/>
  <c r="M521" i="5"/>
  <c r="N521" i="5"/>
  <c r="O521" i="5"/>
  <c r="P521" i="5"/>
  <c r="Q521" i="5"/>
  <c r="L522" i="5"/>
  <c r="M522" i="5"/>
  <c r="N522" i="5"/>
  <c r="O522" i="5"/>
  <c r="P522" i="5"/>
  <c r="Q522" i="5"/>
  <c r="L523" i="5"/>
  <c r="M523" i="5"/>
  <c r="N523" i="5"/>
  <c r="O523" i="5"/>
  <c r="P523" i="5"/>
  <c r="Q523" i="5"/>
  <c r="L524" i="5"/>
  <c r="M524" i="5"/>
  <c r="N524" i="5"/>
  <c r="O524" i="5"/>
  <c r="P524" i="5"/>
  <c r="Q524" i="5"/>
  <c r="L525" i="5"/>
  <c r="M525" i="5"/>
  <c r="N525" i="5"/>
  <c r="O525" i="5"/>
  <c r="P525" i="5"/>
  <c r="Q525" i="5"/>
  <c r="L526" i="5"/>
  <c r="M526" i="5"/>
  <c r="N526" i="5"/>
  <c r="O526" i="5"/>
  <c r="P526" i="5"/>
  <c r="Q526" i="5"/>
  <c r="L527" i="5"/>
  <c r="M527" i="5"/>
  <c r="N527" i="5"/>
  <c r="O527" i="5"/>
  <c r="P527" i="5"/>
  <c r="Q527" i="5"/>
  <c r="L528" i="5"/>
  <c r="M528" i="5"/>
  <c r="N528" i="5"/>
  <c r="O528" i="5"/>
  <c r="P528" i="5"/>
  <c r="Q528" i="5"/>
  <c r="L529" i="5"/>
  <c r="M529" i="5"/>
  <c r="N529" i="5"/>
  <c r="O529" i="5"/>
  <c r="P529" i="5"/>
  <c r="Q529" i="5"/>
  <c r="L530" i="5"/>
  <c r="M530" i="5"/>
  <c r="N530" i="5"/>
  <c r="O530" i="5"/>
  <c r="P530" i="5"/>
  <c r="Q530" i="5"/>
  <c r="L531" i="5"/>
  <c r="M531" i="5"/>
  <c r="N531" i="5"/>
  <c r="O531" i="5"/>
  <c r="P531" i="5"/>
  <c r="Q531" i="5"/>
  <c r="L532" i="5"/>
  <c r="M532" i="5"/>
  <c r="N532" i="5"/>
  <c r="O532" i="5"/>
  <c r="P532" i="5"/>
  <c r="Q532" i="5"/>
  <c r="L533" i="5"/>
  <c r="M533" i="5"/>
  <c r="N533" i="5"/>
  <c r="O533" i="5"/>
  <c r="P533" i="5"/>
  <c r="Q533" i="5"/>
  <c r="L534" i="5"/>
  <c r="M534" i="5"/>
  <c r="N534" i="5"/>
  <c r="O534" i="5"/>
  <c r="P534" i="5"/>
  <c r="Q534" i="5"/>
  <c r="L535" i="5"/>
  <c r="M535" i="5"/>
  <c r="N535" i="5"/>
  <c r="O535" i="5"/>
  <c r="P535" i="5"/>
  <c r="Q535" i="5"/>
  <c r="L536" i="5"/>
  <c r="M536" i="5"/>
  <c r="N536" i="5"/>
  <c r="O536" i="5"/>
  <c r="P536" i="5"/>
  <c r="Q536" i="5"/>
  <c r="L537" i="5"/>
  <c r="M537" i="5"/>
  <c r="N537" i="5"/>
  <c r="O537" i="5"/>
  <c r="P537" i="5"/>
  <c r="Q537" i="5"/>
  <c r="L538" i="5"/>
  <c r="M538" i="5"/>
  <c r="N538" i="5"/>
  <c r="O538" i="5"/>
  <c r="P538" i="5"/>
  <c r="Q538" i="5"/>
  <c r="L539" i="5"/>
  <c r="M539" i="5"/>
  <c r="N539" i="5"/>
  <c r="O539" i="5"/>
  <c r="P539" i="5"/>
  <c r="Q539" i="5"/>
  <c r="L540" i="5"/>
  <c r="M540" i="5"/>
  <c r="N540" i="5"/>
  <c r="O540" i="5"/>
  <c r="P540" i="5"/>
  <c r="Q540" i="5"/>
  <c r="L541" i="5"/>
  <c r="M541" i="5"/>
  <c r="N541" i="5"/>
  <c r="O541" i="5"/>
  <c r="P541" i="5"/>
  <c r="Q541" i="5"/>
  <c r="L542" i="5"/>
  <c r="M542" i="5"/>
  <c r="N542" i="5"/>
  <c r="O542" i="5"/>
  <c r="P542" i="5"/>
  <c r="Q542" i="5"/>
  <c r="L543" i="5"/>
  <c r="M543" i="5"/>
  <c r="N543" i="5"/>
  <c r="O543" i="5"/>
  <c r="P543" i="5"/>
  <c r="Q543" i="5"/>
  <c r="L544" i="5"/>
  <c r="M544" i="5"/>
  <c r="N544" i="5"/>
  <c r="O544" i="5"/>
  <c r="P544" i="5"/>
  <c r="Q544" i="5"/>
  <c r="L545" i="5"/>
  <c r="M545" i="5"/>
  <c r="N545" i="5"/>
  <c r="O545" i="5"/>
  <c r="P545" i="5"/>
  <c r="Q545" i="5"/>
  <c r="L546" i="5"/>
  <c r="M546" i="5"/>
  <c r="N546" i="5"/>
  <c r="O546" i="5"/>
  <c r="P546" i="5"/>
  <c r="Q546" i="5"/>
  <c r="L547" i="5"/>
  <c r="M547" i="5"/>
  <c r="N547" i="5"/>
  <c r="O547" i="5"/>
  <c r="P547" i="5"/>
  <c r="Q547" i="5"/>
  <c r="L548" i="5"/>
  <c r="M548" i="5"/>
  <c r="N548" i="5"/>
  <c r="O548" i="5"/>
  <c r="P548" i="5"/>
  <c r="Q548" i="5"/>
  <c r="L549" i="5"/>
  <c r="M549" i="5"/>
  <c r="N549" i="5"/>
  <c r="O549" i="5"/>
  <c r="P549" i="5"/>
  <c r="Q549" i="5"/>
  <c r="L550" i="5"/>
  <c r="M550" i="5"/>
  <c r="N550" i="5"/>
  <c r="O550" i="5"/>
  <c r="P550" i="5"/>
  <c r="Q550" i="5"/>
  <c r="L551" i="5"/>
  <c r="M551" i="5"/>
  <c r="N551" i="5"/>
  <c r="O551" i="5"/>
  <c r="P551" i="5"/>
  <c r="Q551" i="5"/>
  <c r="L552" i="5"/>
  <c r="M552" i="5"/>
  <c r="N552" i="5"/>
  <c r="O552" i="5"/>
  <c r="P552" i="5"/>
  <c r="Q552" i="5"/>
  <c r="L553" i="5"/>
  <c r="M553" i="5"/>
  <c r="N553" i="5"/>
  <c r="O553" i="5"/>
  <c r="P553" i="5"/>
  <c r="Q553" i="5"/>
  <c r="L554" i="5"/>
  <c r="M554" i="5"/>
  <c r="N554" i="5"/>
  <c r="O554" i="5"/>
  <c r="P554" i="5"/>
  <c r="Q554" i="5"/>
  <c r="L555" i="5"/>
  <c r="M555" i="5"/>
  <c r="N555" i="5"/>
  <c r="O555" i="5"/>
  <c r="P555" i="5"/>
  <c r="Q555" i="5"/>
  <c r="L556" i="5"/>
  <c r="M556" i="5"/>
  <c r="N556" i="5"/>
  <c r="O556" i="5"/>
  <c r="P556" i="5"/>
  <c r="Q556" i="5"/>
  <c r="L557" i="5"/>
  <c r="M557" i="5"/>
  <c r="N557" i="5"/>
  <c r="O557" i="5"/>
  <c r="P557" i="5"/>
  <c r="Q557" i="5"/>
  <c r="L558" i="5"/>
  <c r="M558" i="5"/>
  <c r="N558" i="5"/>
  <c r="O558" i="5"/>
  <c r="P558" i="5"/>
  <c r="Q558" i="5"/>
  <c r="L559" i="5"/>
  <c r="M559" i="5"/>
  <c r="N559" i="5"/>
  <c r="O559" i="5"/>
  <c r="P559" i="5"/>
  <c r="Q559" i="5"/>
  <c r="L560" i="5"/>
  <c r="M560" i="5"/>
  <c r="N560" i="5"/>
  <c r="O560" i="5"/>
  <c r="P560" i="5"/>
  <c r="Q560" i="5"/>
  <c r="L561" i="5"/>
  <c r="M561" i="5"/>
  <c r="N561" i="5"/>
  <c r="O561" i="5"/>
  <c r="P561" i="5"/>
  <c r="Q561" i="5"/>
  <c r="L562" i="5"/>
  <c r="M562" i="5"/>
  <c r="N562" i="5"/>
  <c r="O562" i="5"/>
  <c r="P562" i="5"/>
  <c r="Q562" i="5"/>
  <c r="L563" i="5"/>
  <c r="M563" i="5"/>
  <c r="N563" i="5"/>
  <c r="O563" i="5"/>
  <c r="P563" i="5"/>
  <c r="Q563" i="5"/>
  <c r="L564" i="5"/>
  <c r="M564" i="5"/>
  <c r="N564" i="5"/>
  <c r="O564" i="5"/>
  <c r="P564" i="5"/>
  <c r="Q564" i="5"/>
  <c r="L565" i="5"/>
  <c r="M565" i="5"/>
  <c r="N565" i="5"/>
  <c r="O565" i="5"/>
  <c r="P565" i="5"/>
  <c r="Q565" i="5"/>
  <c r="L566" i="5"/>
  <c r="M566" i="5"/>
  <c r="N566" i="5"/>
  <c r="O566" i="5"/>
  <c r="P566" i="5"/>
  <c r="Q566" i="5"/>
  <c r="L567" i="5"/>
  <c r="M567" i="5"/>
  <c r="N567" i="5"/>
  <c r="O567" i="5"/>
  <c r="P567" i="5"/>
  <c r="Q567" i="5"/>
  <c r="L568" i="5"/>
  <c r="M568" i="5"/>
  <c r="N568" i="5"/>
  <c r="O568" i="5"/>
  <c r="P568" i="5"/>
  <c r="Q568" i="5"/>
  <c r="L569" i="5"/>
  <c r="M569" i="5"/>
  <c r="N569" i="5"/>
  <c r="O569" i="5"/>
  <c r="P569" i="5"/>
  <c r="Q569" i="5"/>
  <c r="L570" i="5"/>
  <c r="M570" i="5"/>
  <c r="N570" i="5"/>
  <c r="O570" i="5"/>
  <c r="P570" i="5"/>
  <c r="Q570" i="5"/>
  <c r="L571" i="5"/>
  <c r="M571" i="5"/>
  <c r="N571" i="5"/>
  <c r="O571" i="5"/>
  <c r="P571" i="5"/>
  <c r="Q571" i="5"/>
  <c r="L572" i="5"/>
  <c r="M572" i="5"/>
  <c r="N572" i="5"/>
  <c r="O572" i="5"/>
  <c r="P572" i="5"/>
  <c r="Q572" i="5"/>
  <c r="L573" i="5"/>
  <c r="M573" i="5"/>
  <c r="N573" i="5"/>
  <c r="O573" i="5"/>
  <c r="P573" i="5"/>
  <c r="Q573" i="5"/>
  <c r="L574" i="5"/>
  <c r="M574" i="5"/>
  <c r="N574" i="5"/>
  <c r="O574" i="5"/>
  <c r="P574" i="5"/>
  <c r="Q574" i="5"/>
  <c r="L575" i="5"/>
  <c r="M575" i="5"/>
  <c r="N575" i="5"/>
  <c r="O575" i="5"/>
  <c r="P575" i="5"/>
  <c r="Q575" i="5"/>
  <c r="L576" i="5"/>
  <c r="M576" i="5"/>
  <c r="N576" i="5"/>
  <c r="O576" i="5"/>
  <c r="P576" i="5"/>
  <c r="Q576" i="5"/>
  <c r="L577" i="5"/>
  <c r="M577" i="5"/>
  <c r="N577" i="5"/>
  <c r="O577" i="5"/>
  <c r="P577" i="5"/>
  <c r="Q577" i="5"/>
  <c r="L578" i="5"/>
  <c r="M578" i="5"/>
  <c r="N578" i="5"/>
  <c r="O578" i="5"/>
  <c r="P578" i="5"/>
  <c r="Q578" i="5"/>
  <c r="L579" i="5"/>
  <c r="M579" i="5"/>
  <c r="N579" i="5"/>
  <c r="O579" i="5"/>
  <c r="P579" i="5"/>
  <c r="Q579" i="5"/>
  <c r="L580" i="5"/>
  <c r="M580" i="5"/>
  <c r="N580" i="5"/>
  <c r="O580" i="5"/>
  <c r="P580" i="5"/>
  <c r="Q580" i="5"/>
  <c r="L581" i="5"/>
  <c r="M581" i="5"/>
  <c r="N581" i="5"/>
  <c r="O581" i="5"/>
  <c r="P581" i="5"/>
  <c r="Q581" i="5"/>
  <c r="L582" i="5"/>
  <c r="M582" i="5"/>
  <c r="N582" i="5"/>
  <c r="O582" i="5"/>
  <c r="P582" i="5"/>
  <c r="Q582" i="5"/>
  <c r="L583" i="5"/>
  <c r="M583" i="5"/>
  <c r="N583" i="5"/>
  <c r="O583" i="5"/>
  <c r="P583" i="5"/>
  <c r="Q583" i="5"/>
  <c r="L584" i="5"/>
  <c r="M584" i="5"/>
  <c r="N584" i="5"/>
  <c r="O584" i="5"/>
  <c r="P584" i="5"/>
  <c r="Q584" i="5"/>
  <c r="L585" i="5"/>
  <c r="M585" i="5"/>
  <c r="N585" i="5"/>
  <c r="O585" i="5"/>
  <c r="P585" i="5"/>
  <c r="Q585" i="5"/>
  <c r="L586" i="5"/>
  <c r="M586" i="5"/>
  <c r="N586" i="5"/>
  <c r="O586" i="5"/>
  <c r="P586" i="5"/>
  <c r="Q586" i="5"/>
  <c r="L587" i="5"/>
  <c r="M587" i="5"/>
  <c r="N587" i="5"/>
  <c r="O587" i="5"/>
  <c r="P587" i="5"/>
  <c r="Q587" i="5"/>
  <c r="L588" i="5"/>
  <c r="M588" i="5"/>
  <c r="N588" i="5"/>
  <c r="O588" i="5"/>
  <c r="P588" i="5"/>
  <c r="Q588" i="5"/>
  <c r="L589" i="5"/>
  <c r="M589" i="5"/>
  <c r="N589" i="5"/>
  <c r="O589" i="5"/>
  <c r="P589" i="5"/>
  <c r="Q589" i="5"/>
  <c r="L590" i="5"/>
  <c r="M590" i="5"/>
  <c r="N590" i="5"/>
  <c r="O590" i="5"/>
  <c r="P590" i="5"/>
  <c r="Q590" i="5"/>
  <c r="L591" i="5"/>
  <c r="M591" i="5"/>
  <c r="N591" i="5"/>
  <c r="O591" i="5"/>
  <c r="P591" i="5"/>
  <c r="Q591" i="5"/>
  <c r="L592" i="5"/>
  <c r="M592" i="5"/>
  <c r="N592" i="5"/>
  <c r="O592" i="5"/>
  <c r="P592" i="5"/>
  <c r="Q592" i="5"/>
  <c r="L593" i="5"/>
  <c r="M593" i="5"/>
  <c r="N593" i="5"/>
  <c r="O593" i="5"/>
  <c r="P593" i="5"/>
  <c r="Q593" i="5"/>
  <c r="L594" i="5"/>
  <c r="M594" i="5"/>
  <c r="N594" i="5"/>
  <c r="O594" i="5"/>
  <c r="P594" i="5"/>
  <c r="Q594" i="5"/>
  <c r="L595" i="5"/>
  <c r="M595" i="5"/>
  <c r="N595" i="5"/>
  <c r="O595" i="5"/>
  <c r="P595" i="5"/>
  <c r="Q595" i="5"/>
  <c r="L596" i="5"/>
  <c r="M596" i="5"/>
  <c r="N596" i="5"/>
  <c r="O596" i="5"/>
  <c r="P596" i="5"/>
  <c r="Q596" i="5"/>
  <c r="L597" i="5"/>
  <c r="M597" i="5"/>
  <c r="N597" i="5"/>
  <c r="O597" i="5"/>
  <c r="P597" i="5"/>
  <c r="Q597" i="5"/>
  <c r="L598" i="5"/>
  <c r="M598" i="5"/>
  <c r="N598" i="5"/>
  <c r="O598" i="5"/>
  <c r="P598" i="5"/>
  <c r="Q598" i="5"/>
  <c r="L599" i="5"/>
  <c r="M599" i="5"/>
  <c r="N599" i="5"/>
  <c r="O599" i="5"/>
  <c r="P599" i="5"/>
  <c r="Q599" i="5"/>
  <c r="L600" i="5"/>
  <c r="M600" i="5"/>
  <c r="N600" i="5"/>
  <c r="O600" i="5"/>
  <c r="P600" i="5"/>
  <c r="Q600" i="5"/>
  <c r="L601" i="5"/>
  <c r="M601" i="5"/>
  <c r="N601" i="5"/>
  <c r="O601" i="5"/>
  <c r="P601" i="5"/>
  <c r="Q601" i="5"/>
  <c r="L602" i="5"/>
  <c r="M602" i="5"/>
  <c r="N602" i="5"/>
  <c r="O602" i="5"/>
  <c r="P602" i="5"/>
  <c r="Q602" i="5"/>
  <c r="L603" i="5"/>
  <c r="M603" i="5"/>
  <c r="N603" i="5"/>
  <c r="O603" i="5"/>
  <c r="P603" i="5"/>
  <c r="Q603" i="5"/>
  <c r="L604" i="5"/>
  <c r="M604" i="5"/>
  <c r="N604" i="5"/>
  <c r="O604" i="5"/>
  <c r="P604" i="5"/>
  <c r="Q604" i="5"/>
  <c r="L605" i="5"/>
  <c r="M605" i="5"/>
  <c r="N605" i="5"/>
  <c r="O605" i="5"/>
  <c r="P605" i="5"/>
  <c r="Q605" i="5"/>
  <c r="L606" i="5"/>
  <c r="M606" i="5"/>
  <c r="N606" i="5"/>
  <c r="O606" i="5"/>
  <c r="P606" i="5"/>
  <c r="Q606" i="5"/>
  <c r="L607" i="5"/>
  <c r="M607" i="5"/>
  <c r="N607" i="5"/>
  <c r="O607" i="5"/>
  <c r="P607" i="5"/>
  <c r="Q607" i="5"/>
  <c r="L608" i="5"/>
  <c r="M608" i="5"/>
  <c r="N608" i="5"/>
  <c r="O608" i="5"/>
  <c r="P608" i="5"/>
  <c r="Q608" i="5"/>
  <c r="L609" i="5"/>
  <c r="M609" i="5"/>
  <c r="N609" i="5"/>
  <c r="O609" i="5"/>
  <c r="P609" i="5"/>
  <c r="Q609" i="5"/>
  <c r="L610" i="5"/>
  <c r="M610" i="5"/>
  <c r="N610" i="5"/>
  <c r="O610" i="5"/>
  <c r="P610" i="5"/>
  <c r="Q610" i="5"/>
  <c r="L611" i="5"/>
  <c r="M611" i="5"/>
  <c r="N611" i="5"/>
  <c r="O611" i="5"/>
  <c r="P611" i="5"/>
  <c r="Q611" i="5"/>
  <c r="L612" i="5"/>
  <c r="M612" i="5"/>
  <c r="N612" i="5"/>
  <c r="O612" i="5"/>
  <c r="P612" i="5"/>
  <c r="Q612" i="5"/>
  <c r="L613" i="5"/>
  <c r="M613" i="5"/>
  <c r="N613" i="5"/>
  <c r="O613" i="5"/>
  <c r="P613" i="5"/>
  <c r="Q613" i="5"/>
  <c r="L614" i="5"/>
  <c r="M614" i="5"/>
  <c r="N614" i="5"/>
  <c r="O614" i="5"/>
  <c r="P614" i="5"/>
  <c r="Q614" i="5"/>
  <c r="L615" i="5"/>
  <c r="M615" i="5"/>
  <c r="N615" i="5"/>
  <c r="O615" i="5"/>
  <c r="P615" i="5"/>
  <c r="Q615" i="5"/>
  <c r="L616" i="5"/>
  <c r="M616" i="5"/>
  <c r="N616" i="5"/>
  <c r="O616" i="5"/>
  <c r="P616" i="5"/>
  <c r="Q616" i="5"/>
  <c r="L617" i="5"/>
  <c r="M617" i="5"/>
  <c r="N617" i="5"/>
  <c r="O617" i="5"/>
  <c r="P617" i="5"/>
  <c r="Q617" i="5"/>
  <c r="L618" i="5"/>
  <c r="M618" i="5"/>
  <c r="N618" i="5"/>
  <c r="O618" i="5"/>
  <c r="P618" i="5"/>
  <c r="Q618" i="5"/>
  <c r="L619" i="5"/>
  <c r="M619" i="5"/>
  <c r="N619" i="5"/>
  <c r="O619" i="5"/>
  <c r="P619" i="5"/>
  <c r="Q619" i="5"/>
  <c r="L620" i="5"/>
  <c r="M620" i="5"/>
  <c r="N620" i="5"/>
  <c r="O620" i="5"/>
  <c r="P620" i="5"/>
  <c r="Q620" i="5"/>
  <c r="L621" i="5"/>
  <c r="M621" i="5"/>
  <c r="N621" i="5"/>
  <c r="O621" i="5"/>
  <c r="P621" i="5"/>
  <c r="Q621" i="5"/>
  <c r="L622" i="5"/>
  <c r="M622" i="5"/>
  <c r="N622" i="5"/>
  <c r="O622" i="5"/>
  <c r="P622" i="5"/>
  <c r="Q622" i="5"/>
  <c r="L623" i="5"/>
  <c r="M623" i="5"/>
  <c r="N623" i="5"/>
  <c r="O623" i="5"/>
  <c r="P623" i="5"/>
  <c r="Q623" i="5"/>
  <c r="L624" i="5"/>
  <c r="M624" i="5"/>
  <c r="N624" i="5"/>
  <c r="O624" i="5"/>
  <c r="P624" i="5"/>
  <c r="Q624" i="5"/>
  <c r="L625" i="5"/>
  <c r="M625" i="5"/>
  <c r="N625" i="5"/>
  <c r="O625" i="5"/>
  <c r="P625" i="5"/>
  <c r="Q625" i="5"/>
  <c r="L626" i="5"/>
  <c r="M626" i="5"/>
  <c r="N626" i="5"/>
  <c r="O626" i="5"/>
  <c r="P626" i="5"/>
  <c r="Q626" i="5"/>
  <c r="L627" i="5"/>
  <c r="M627" i="5"/>
  <c r="N627" i="5"/>
  <c r="O627" i="5"/>
  <c r="P627" i="5"/>
  <c r="Q627" i="5"/>
  <c r="L628" i="5"/>
  <c r="M628" i="5"/>
  <c r="N628" i="5"/>
  <c r="O628" i="5"/>
  <c r="P628" i="5"/>
  <c r="Q628" i="5"/>
  <c r="L629" i="5"/>
  <c r="M629" i="5"/>
  <c r="N629" i="5"/>
  <c r="O629" i="5"/>
  <c r="P629" i="5"/>
  <c r="Q629" i="5"/>
  <c r="L630" i="5"/>
  <c r="M630" i="5"/>
  <c r="N630" i="5"/>
  <c r="O630" i="5"/>
  <c r="P630" i="5"/>
  <c r="Q630" i="5"/>
  <c r="L631" i="5"/>
  <c r="M631" i="5"/>
  <c r="N631" i="5"/>
  <c r="O631" i="5"/>
  <c r="P631" i="5"/>
  <c r="Q631" i="5"/>
  <c r="L632" i="5"/>
  <c r="M632" i="5"/>
  <c r="N632" i="5"/>
  <c r="O632" i="5"/>
  <c r="P632" i="5"/>
  <c r="Q632" i="5"/>
  <c r="L633" i="5"/>
  <c r="M633" i="5"/>
  <c r="N633" i="5"/>
  <c r="O633" i="5"/>
  <c r="P633" i="5"/>
  <c r="Q633" i="5"/>
  <c r="L634" i="5"/>
  <c r="M634" i="5"/>
  <c r="N634" i="5"/>
  <c r="O634" i="5"/>
  <c r="P634" i="5"/>
  <c r="Q634" i="5"/>
  <c r="L635" i="5"/>
  <c r="M635" i="5"/>
  <c r="N635" i="5"/>
  <c r="O635" i="5"/>
  <c r="P635" i="5"/>
  <c r="Q635" i="5"/>
  <c r="L636" i="5"/>
  <c r="M636" i="5"/>
  <c r="N636" i="5"/>
  <c r="O636" i="5"/>
  <c r="P636" i="5"/>
  <c r="Q636" i="5"/>
  <c r="L637" i="5"/>
  <c r="M637" i="5"/>
  <c r="N637" i="5"/>
  <c r="O637" i="5"/>
  <c r="P637" i="5"/>
  <c r="Q637" i="5"/>
  <c r="L638" i="5"/>
  <c r="M638" i="5"/>
  <c r="N638" i="5"/>
  <c r="O638" i="5"/>
  <c r="P638" i="5"/>
  <c r="Q638" i="5"/>
  <c r="L639" i="5"/>
  <c r="M639" i="5"/>
  <c r="N639" i="5"/>
  <c r="O639" i="5"/>
  <c r="P639" i="5"/>
  <c r="Q639" i="5"/>
  <c r="L640" i="5"/>
  <c r="M640" i="5"/>
  <c r="N640" i="5"/>
  <c r="O640" i="5"/>
  <c r="P640" i="5"/>
  <c r="Q640" i="5"/>
  <c r="L641" i="5"/>
  <c r="M641" i="5"/>
  <c r="N641" i="5"/>
  <c r="O641" i="5"/>
  <c r="P641" i="5"/>
  <c r="Q641" i="5"/>
  <c r="L642" i="5"/>
  <c r="M642" i="5"/>
  <c r="N642" i="5"/>
  <c r="O642" i="5"/>
  <c r="P642" i="5"/>
  <c r="Q642" i="5"/>
  <c r="L643" i="5"/>
  <c r="M643" i="5"/>
  <c r="N643" i="5"/>
  <c r="O643" i="5"/>
  <c r="P643" i="5"/>
  <c r="Q643" i="5"/>
  <c r="L644" i="5"/>
  <c r="M644" i="5"/>
  <c r="N644" i="5"/>
  <c r="O644" i="5"/>
  <c r="P644" i="5"/>
  <c r="Q644" i="5"/>
  <c r="L645" i="5"/>
  <c r="M645" i="5"/>
  <c r="N645" i="5"/>
  <c r="O645" i="5"/>
  <c r="P645" i="5"/>
  <c r="Q645" i="5"/>
  <c r="L646" i="5"/>
  <c r="M646" i="5"/>
  <c r="N646" i="5"/>
  <c r="O646" i="5"/>
  <c r="P646" i="5"/>
  <c r="Q646" i="5"/>
  <c r="L647" i="5"/>
  <c r="M647" i="5"/>
  <c r="N647" i="5"/>
  <c r="O647" i="5"/>
  <c r="P647" i="5"/>
  <c r="Q647" i="5"/>
  <c r="L648" i="5"/>
  <c r="M648" i="5"/>
  <c r="N648" i="5"/>
  <c r="O648" i="5"/>
  <c r="P648" i="5"/>
  <c r="Q648" i="5"/>
  <c r="L649" i="5"/>
  <c r="M649" i="5"/>
  <c r="N649" i="5"/>
  <c r="O649" i="5"/>
  <c r="P649" i="5"/>
  <c r="Q649" i="5"/>
  <c r="L650" i="5"/>
  <c r="M650" i="5"/>
  <c r="N650" i="5"/>
  <c r="O650" i="5"/>
  <c r="P650" i="5"/>
  <c r="Q650" i="5"/>
  <c r="L651" i="5"/>
  <c r="M651" i="5"/>
  <c r="N651" i="5"/>
  <c r="O651" i="5"/>
  <c r="P651" i="5"/>
  <c r="Q651" i="5"/>
  <c r="L652" i="5"/>
  <c r="M652" i="5"/>
  <c r="N652" i="5"/>
  <c r="O652" i="5"/>
  <c r="P652" i="5"/>
  <c r="Q652" i="5"/>
  <c r="L653" i="5"/>
  <c r="M653" i="5"/>
  <c r="N653" i="5"/>
  <c r="O653" i="5"/>
  <c r="P653" i="5"/>
  <c r="Q653" i="5"/>
  <c r="L654" i="5"/>
  <c r="M654" i="5"/>
  <c r="N654" i="5"/>
  <c r="O654" i="5"/>
  <c r="P654" i="5"/>
  <c r="Q654" i="5"/>
  <c r="L655" i="5"/>
  <c r="M655" i="5"/>
  <c r="N655" i="5"/>
  <c r="O655" i="5"/>
  <c r="P655" i="5"/>
  <c r="Q655" i="5"/>
  <c r="L656" i="5"/>
  <c r="M656" i="5"/>
  <c r="N656" i="5"/>
  <c r="O656" i="5"/>
  <c r="P656" i="5"/>
  <c r="Q656" i="5"/>
  <c r="L657" i="5"/>
  <c r="M657" i="5"/>
  <c r="N657" i="5"/>
  <c r="O657" i="5"/>
  <c r="P657" i="5"/>
  <c r="Q657" i="5"/>
  <c r="L658" i="5"/>
  <c r="M658" i="5"/>
  <c r="N658" i="5"/>
  <c r="O658" i="5"/>
  <c r="P658" i="5"/>
  <c r="Q658" i="5"/>
  <c r="L659" i="5"/>
  <c r="M659" i="5"/>
  <c r="N659" i="5"/>
  <c r="O659" i="5"/>
  <c r="P659" i="5"/>
  <c r="Q659" i="5"/>
  <c r="L660" i="5"/>
  <c r="M660" i="5"/>
  <c r="N660" i="5"/>
  <c r="O660" i="5"/>
  <c r="P660" i="5"/>
  <c r="Q660" i="5"/>
  <c r="L661" i="5"/>
  <c r="M661" i="5"/>
  <c r="N661" i="5"/>
  <c r="O661" i="5"/>
  <c r="P661" i="5"/>
  <c r="Q661" i="5"/>
  <c r="L662" i="5"/>
  <c r="M662" i="5"/>
  <c r="N662" i="5"/>
  <c r="O662" i="5"/>
  <c r="P662" i="5"/>
  <c r="Q662" i="5"/>
  <c r="L663" i="5"/>
  <c r="M663" i="5"/>
  <c r="N663" i="5"/>
  <c r="O663" i="5"/>
  <c r="P663" i="5"/>
  <c r="Q663" i="5"/>
  <c r="L664" i="5"/>
  <c r="M664" i="5"/>
  <c r="N664" i="5"/>
  <c r="O664" i="5"/>
  <c r="P664" i="5"/>
  <c r="Q664" i="5"/>
  <c r="L665" i="5"/>
  <c r="M665" i="5"/>
  <c r="N665" i="5"/>
  <c r="O665" i="5"/>
  <c r="P665" i="5"/>
  <c r="Q665" i="5"/>
  <c r="L666" i="5"/>
  <c r="M666" i="5"/>
  <c r="N666" i="5"/>
  <c r="O666" i="5"/>
  <c r="P666" i="5"/>
  <c r="Q666" i="5"/>
  <c r="L667" i="5"/>
  <c r="M667" i="5"/>
  <c r="N667" i="5"/>
  <c r="O667" i="5"/>
  <c r="P667" i="5"/>
  <c r="Q667" i="5"/>
  <c r="L668" i="5"/>
  <c r="M668" i="5"/>
  <c r="N668" i="5"/>
  <c r="O668" i="5"/>
  <c r="P668" i="5"/>
  <c r="Q668" i="5"/>
  <c r="L669" i="5"/>
  <c r="M669" i="5"/>
  <c r="N669" i="5"/>
  <c r="O669" i="5"/>
  <c r="P669" i="5"/>
  <c r="Q669" i="5"/>
  <c r="L670" i="5"/>
  <c r="M670" i="5"/>
  <c r="N670" i="5"/>
  <c r="O670" i="5"/>
  <c r="P670" i="5"/>
  <c r="Q670" i="5"/>
  <c r="L671" i="5"/>
  <c r="M671" i="5"/>
  <c r="N671" i="5"/>
  <c r="O671" i="5"/>
  <c r="P671" i="5"/>
  <c r="Q671" i="5"/>
  <c r="L672" i="5"/>
  <c r="M672" i="5"/>
  <c r="N672" i="5"/>
  <c r="O672" i="5"/>
  <c r="P672" i="5"/>
  <c r="Q672" i="5"/>
  <c r="L673" i="5"/>
  <c r="M673" i="5"/>
  <c r="N673" i="5"/>
  <c r="O673" i="5"/>
  <c r="P673" i="5"/>
  <c r="Q673" i="5"/>
  <c r="L674" i="5"/>
  <c r="M674" i="5"/>
  <c r="N674" i="5"/>
  <c r="O674" i="5"/>
  <c r="P674" i="5"/>
  <c r="Q674" i="5"/>
  <c r="L675" i="5"/>
  <c r="M675" i="5"/>
  <c r="N675" i="5"/>
  <c r="O675" i="5"/>
  <c r="P675" i="5"/>
  <c r="Q675" i="5"/>
  <c r="L676" i="5"/>
  <c r="M676" i="5"/>
  <c r="N676" i="5"/>
  <c r="O676" i="5"/>
  <c r="P676" i="5"/>
  <c r="Q676" i="5"/>
  <c r="L677" i="5"/>
  <c r="M677" i="5"/>
  <c r="N677" i="5"/>
  <c r="O677" i="5"/>
  <c r="P677" i="5"/>
  <c r="Q677" i="5"/>
  <c r="L678" i="5"/>
  <c r="M678" i="5"/>
  <c r="N678" i="5"/>
  <c r="O678" i="5"/>
  <c r="P678" i="5"/>
  <c r="Q678" i="5"/>
  <c r="L679" i="5"/>
  <c r="M679" i="5"/>
  <c r="N679" i="5"/>
  <c r="O679" i="5"/>
  <c r="P679" i="5"/>
  <c r="Q679" i="5"/>
  <c r="L680" i="5"/>
  <c r="M680" i="5"/>
  <c r="N680" i="5"/>
  <c r="O680" i="5"/>
  <c r="P680" i="5"/>
  <c r="Q680" i="5"/>
  <c r="L681" i="5"/>
  <c r="M681" i="5"/>
  <c r="N681" i="5"/>
  <c r="O681" i="5"/>
  <c r="P681" i="5"/>
  <c r="Q681" i="5"/>
  <c r="L682" i="5"/>
  <c r="M682" i="5"/>
  <c r="N682" i="5"/>
  <c r="O682" i="5"/>
  <c r="P682" i="5"/>
  <c r="Q682" i="5"/>
  <c r="L683" i="5"/>
  <c r="M683" i="5"/>
  <c r="N683" i="5"/>
  <c r="O683" i="5"/>
  <c r="P683" i="5"/>
  <c r="Q683" i="5"/>
  <c r="L684" i="5"/>
  <c r="M684" i="5"/>
  <c r="N684" i="5"/>
  <c r="O684" i="5"/>
  <c r="P684" i="5"/>
  <c r="Q684" i="5"/>
  <c r="L685" i="5"/>
  <c r="M685" i="5"/>
  <c r="N685" i="5"/>
  <c r="O685" i="5"/>
  <c r="P685" i="5"/>
  <c r="Q685" i="5"/>
  <c r="L686" i="5"/>
  <c r="M686" i="5"/>
  <c r="N686" i="5"/>
  <c r="O686" i="5"/>
  <c r="P686" i="5"/>
  <c r="Q686" i="5"/>
  <c r="L687" i="5"/>
  <c r="M687" i="5"/>
  <c r="N687" i="5"/>
  <c r="O687" i="5"/>
  <c r="P687" i="5"/>
  <c r="Q687" i="5"/>
  <c r="L688" i="5"/>
  <c r="M688" i="5"/>
  <c r="N688" i="5"/>
  <c r="O688" i="5"/>
  <c r="P688" i="5"/>
  <c r="Q688" i="5"/>
  <c r="L689" i="5"/>
  <c r="M689" i="5"/>
  <c r="N689" i="5"/>
  <c r="O689" i="5"/>
  <c r="P689" i="5"/>
  <c r="Q689" i="5"/>
  <c r="L690" i="5"/>
  <c r="M690" i="5"/>
  <c r="N690" i="5"/>
  <c r="O690" i="5"/>
  <c r="P690" i="5"/>
  <c r="Q690" i="5"/>
  <c r="L691" i="5"/>
  <c r="M691" i="5"/>
  <c r="N691" i="5"/>
  <c r="O691" i="5"/>
  <c r="P691" i="5"/>
  <c r="Q691" i="5"/>
  <c r="L692" i="5"/>
  <c r="M692" i="5"/>
  <c r="N692" i="5"/>
  <c r="O692" i="5"/>
  <c r="P692" i="5"/>
  <c r="Q692" i="5"/>
  <c r="L693" i="5"/>
  <c r="M693" i="5"/>
  <c r="N693" i="5"/>
  <c r="O693" i="5"/>
  <c r="P693" i="5"/>
  <c r="Q693" i="5"/>
  <c r="L694" i="5"/>
  <c r="M694" i="5"/>
  <c r="N694" i="5"/>
  <c r="O694" i="5"/>
  <c r="P694" i="5"/>
  <c r="Q694" i="5"/>
  <c r="L695" i="5"/>
  <c r="M695" i="5"/>
  <c r="N695" i="5"/>
  <c r="O695" i="5"/>
  <c r="P695" i="5"/>
  <c r="Q695" i="5"/>
  <c r="L696" i="5"/>
  <c r="M696" i="5"/>
  <c r="N696" i="5"/>
  <c r="O696" i="5"/>
  <c r="P696" i="5"/>
  <c r="Q696" i="5"/>
  <c r="L697" i="5"/>
  <c r="M697" i="5"/>
  <c r="N697" i="5"/>
  <c r="O697" i="5"/>
  <c r="P697" i="5"/>
  <c r="Q697" i="5"/>
  <c r="L698" i="5"/>
  <c r="M698" i="5"/>
  <c r="N698" i="5"/>
  <c r="O698" i="5"/>
  <c r="P698" i="5"/>
  <c r="Q698" i="5"/>
  <c r="L699" i="5"/>
  <c r="M699" i="5"/>
  <c r="N699" i="5"/>
  <c r="O699" i="5"/>
  <c r="P699" i="5"/>
  <c r="Q699" i="5"/>
  <c r="L700" i="5"/>
  <c r="M700" i="5"/>
  <c r="N700" i="5"/>
  <c r="O700" i="5"/>
  <c r="P700" i="5"/>
  <c r="Q700" i="5"/>
  <c r="L701" i="5"/>
  <c r="M701" i="5"/>
  <c r="N701" i="5"/>
  <c r="O701" i="5"/>
  <c r="P701" i="5"/>
  <c r="Q701" i="5"/>
  <c r="L702" i="5"/>
  <c r="M702" i="5"/>
  <c r="N702" i="5"/>
  <c r="O702" i="5"/>
  <c r="P702" i="5"/>
  <c r="Q702" i="5"/>
  <c r="L703" i="5"/>
  <c r="M703" i="5"/>
  <c r="N703" i="5"/>
  <c r="O703" i="5"/>
  <c r="P703" i="5"/>
  <c r="Q703" i="5"/>
  <c r="L704" i="5"/>
  <c r="M704" i="5"/>
  <c r="N704" i="5"/>
  <c r="O704" i="5"/>
  <c r="P704" i="5"/>
  <c r="Q704" i="5"/>
  <c r="L705" i="5"/>
  <c r="M705" i="5"/>
  <c r="N705" i="5"/>
  <c r="O705" i="5"/>
  <c r="P705" i="5"/>
  <c r="Q705" i="5"/>
  <c r="L706" i="5"/>
  <c r="M706" i="5"/>
  <c r="N706" i="5"/>
  <c r="O706" i="5"/>
  <c r="P706" i="5"/>
  <c r="Q706" i="5"/>
  <c r="L707" i="5"/>
  <c r="M707" i="5"/>
  <c r="N707" i="5"/>
  <c r="O707" i="5"/>
  <c r="P707" i="5"/>
  <c r="Q707" i="5"/>
  <c r="L708" i="5"/>
  <c r="M708" i="5"/>
  <c r="N708" i="5"/>
  <c r="O708" i="5"/>
  <c r="P708" i="5"/>
  <c r="Q708" i="5"/>
  <c r="L709" i="5"/>
  <c r="M709" i="5"/>
  <c r="N709" i="5"/>
  <c r="O709" i="5"/>
  <c r="P709" i="5"/>
  <c r="Q709" i="5"/>
  <c r="L710" i="5"/>
  <c r="M710" i="5"/>
  <c r="N710" i="5"/>
  <c r="O710" i="5"/>
  <c r="P710" i="5"/>
  <c r="Q710" i="5"/>
  <c r="L711" i="5"/>
  <c r="M711" i="5"/>
  <c r="N711" i="5"/>
  <c r="O711" i="5"/>
  <c r="P711" i="5"/>
  <c r="Q711" i="5"/>
  <c r="L712" i="5"/>
  <c r="M712" i="5"/>
  <c r="N712" i="5"/>
  <c r="O712" i="5"/>
  <c r="P712" i="5"/>
  <c r="Q712" i="5"/>
  <c r="L713" i="5"/>
  <c r="M713" i="5"/>
  <c r="N713" i="5"/>
  <c r="O713" i="5"/>
  <c r="P713" i="5"/>
  <c r="Q713" i="5"/>
  <c r="L714" i="5"/>
  <c r="M714" i="5"/>
  <c r="N714" i="5"/>
  <c r="O714" i="5"/>
  <c r="P714" i="5"/>
  <c r="Q714" i="5"/>
  <c r="L715" i="5"/>
  <c r="M715" i="5"/>
  <c r="N715" i="5"/>
  <c r="O715" i="5"/>
  <c r="P715" i="5"/>
  <c r="Q715" i="5"/>
  <c r="L716" i="5"/>
  <c r="M716" i="5"/>
  <c r="N716" i="5"/>
  <c r="O716" i="5"/>
  <c r="P716" i="5"/>
  <c r="Q716" i="5"/>
  <c r="L717" i="5"/>
  <c r="M717" i="5"/>
  <c r="N717" i="5"/>
  <c r="O717" i="5"/>
  <c r="P717" i="5"/>
  <c r="Q717" i="5"/>
  <c r="L718" i="5"/>
  <c r="M718" i="5"/>
  <c r="N718" i="5"/>
  <c r="O718" i="5"/>
  <c r="P718" i="5"/>
  <c r="Q718" i="5"/>
  <c r="L719" i="5"/>
  <c r="M719" i="5"/>
  <c r="N719" i="5"/>
  <c r="O719" i="5"/>
  <c r="P719" i="5"/>
  <c r="Q719" i="5"/>
  <c r="L720" i="5"/>
  <c r="M720" i="5"/>
  <c r="N720" i="5"/>
  <c r="O720" i="5"/>
  <c r="P720" i="5"/>
  <c r="Q720" i="5"/>
  <c r="L721" i="5"/>
  <c r="M721" i="5"/>
  <c r="N721" i="5"/>
  <c r="O721" i="5"/>
  <c r="P721" i="5"/>
  <c r="Q721" i="5"/>
  <c r="L722" i="5"/>
  <c r="M722" i="5"/>
  <c r="N722" i="5"/>
  <c r="O722" i="5"/>
  <c r="P722" i="5"/>
  <c r="Q722" i="5"/>
  <c r="L723" i="5"/>
  <c r="M723" i="5"/>
  <c r="N723" i="5"/>
  <c r="O723" i="5"/>
  <c r="P723" i="5"/>
  <c r="Q723" i="5"/>
  <c r="L724" i="5"/>
  <c r="M724" i="5"/>
  <c r="N724" i="5"/>
  <c r="O724" i="5"/>
  <c r="P724" i="5"/>
  <c r="Q724" i="5"/>
  <c r="L725" i="5"/>
  <c r="M725" i="5"/>
  <c r="N725" i="5"/>
  <c r="O725" i="5"/>
  <c r="P725" i="5"/>
  <c r="Q725" i="5"/>
  <c r="L726" i="5"/>
  <c r="M726" i="5"/>
  <c r="N726" i="5"/>
  <c r="O726" i="5"/>
  <c r="P726" i="5"/>
  <c r="Q726" i="5"/>
  <c r="L727" i="5"/>
  <c r="M727" i="5"/>
  <c r="N727" i="5"/>
  <c r="O727" i="5"/>
  <c r="P727" i="5"/>
  <c r="Q727" i="5"/>
  <c r="L728" i="5"/>
  <c r="M728" i="5"/>
  <c r="N728" i="5"/>
  <c r="O728" i="5"/>
  <c r="P728" i="5"/>
  <c r="Q728" i="5"/>
  <c r="L729" i="5"/>
  <c r="M729" i="5"/>
  <c r="N729" i="5"/>
  <c r="O729" i="5"/>
  <c r="P729" i="5"/>
  <c r="Q729" i="5"/>
  <c r="L730" i="5"/>
  <c r="M730" i="5"/>
  <c r="N730" i="5"/>
  <c r="O730" i="5"/>
  <c r="P730" i="5"/>
  <c r="Q730" i="5"/>
  <c r="L731" i="5"/>
  <c r="M731" i="5"/>
  <c r="N731" i="5"/>
  <c r="O731" i="5"/>
  <c r="P731" i="5"/>
  <c r="Q731" i="5"/>
  <c r="L732" i="5"/>
  <c r="M732" i="5"/>
  <c r="N732" i="5"/>
  <c r="O732" i="5"/>
  <c r="P732" i="5"/>
  <c r="Q732" i="5"/>
  <c r="L733" i="5"/>
  <c r="M733" i="5"/>
  <c r="N733" i="5"/>
  <c r="O733" i="5"/>
  <c r="P733" i="5"/>
  <c r="Q733" i="5"/>
  <c r="L734" i="5"/>
  <c r="M734" i="5"/>
  <c r="N734" i="5"/>
  <c r="O734" i="5"/>
  <c r="P734" i="5"/>
  <c r="Q734" i="5"/>
  <c r="L735" i="5"/>
  <c r="M735" i="5"/>
  <c r="N735" i="5"/>
  <c r="O735" i="5"/>
  <c r="P735" i="5"/>
  <c r="Q735" i="5"/>
  <c r="L736" i="5"/>
  <c r="M736" i="5"/>
  <c r="N736" i="5"/>
  <c r="O736" i="5"/>
  <c r="P736" i="5"/>
  <c r="Q736" i="5"/>
  <c r="L737" i="5"/>
  <c r="M737" i="5"/>
  <c r="N737" i="5"/>
  <c r="O737" i="5"/>
  <c r="P737" i="5"/>
  <c r="Q737" i="5"/>
  <c r="L738" i="5"/>
  <c r="M738" i="5"/>
  <c r="N738" i="5"/>
  <c r="O738" i="5"/>
  <c r="P738" i="5"/>
  <c r="Q738" i="5"/>
  <c r="L739" i="5"/>
  <c r="M739" i="5"/>
  <c r="N739" i="5"/>
  <c r="O739" i="5"/>
  <c r="P739" i="5"/>
  <c r="Q739" i="5"/>
  <c r="L740" i="5"/>
  <c r="M740" i="5"/>
  <c r="N740" i="5"/>
  <c r="O740" i="5"/>
  <c r="P740" i="5"/>
  <c r="Q740" i="5"/>
  <c r="L741" i="5"/>
  <c r="M741" i="5"/>
  <c r="N741" i="5"/>
  <c r="O741" i="5"/>
  <c r="P741" i="5"/>
  <c r="Q741" i="5"/>
  <c r="L742" i="5"/>
  <c r="M742" i="5"/>
  <c r="N742" i="5"/>
  <c r="O742" i="5"/>
  <c r="P742" i="5"/>
  <c r="Q742" i="5"/>
  <c r="L743" i="5"/>
  <c r="M743" i="5"/>
  <c r="N743" i="5"/>
  <c r="O743" i="5"/>
  <c r="P743" i="5"/>
  <c r="Q743" i="5"/>
  <c r="L744" i="5"/>
  <c r="M744" i="5"/>
  <c r="N744" i="5"/>
  <c r="O744" i="5"/>
  <c r="P744" i="5"/>
  <c r="Q744" i="5"/>
  <c r="L745" i="5"/>
  <c r="M745" i="5"/>
  <c r="N745" i="5"/>
  <c r="O745" i="5"/>
  <c r="P745" i="5"/>
  <c r="Q745" i="5"/>
  <c r="L746" i="5"/>
  <c r="M746" i="5"/>
  <c r="N746" i="5"/>
  <c r="O746" i="5"/>
  <c r="P746" i="5"/>
  <c r="Q746" i="5"/>
  <c r="L747" i="5"/>
  <c r="M747" i="5"/>
  <c r="N747" i="5"/>
  <c r="O747" i="5"/>
  <c r="P747" i="5"/>
  <c r="Q747" i="5"/>
  <c r="L748" i="5"/>
  <c r="M748" i="5"/>
  <c r="N748" i="5"/>
  <c r="O748" i="5"/>
  <c r="P748" i="5"/>
  <c r="Q748" i="5"/>
  <c r="L749" i="5"/>
  <c r="M749" i="5"/>
  <c r="N749" i="5"/>
  <c r="O749" i="5"/>
  <c r="P749" i="5"/>
  <c r="Q749" i="5"/>
  <c r="L750" i="5"/>
  <c r="M750" i="5"/>
  <c r="N750" i="5"/>
  <c r="O750" i="5"/>
  <c r="P750" i="5"/>
  <c r="Q750" i="5"/>
  <c r="L751" i="5"/>
  <c r="M751" i="5"/>
  <c r="N751" i="5"/>
  <c r="O751" i="5"/>
  <c r="P751" i="5"/>
  <c r="Q751" i="5"/>
  <c r="L752" i="5"/>
  <c r="M752" i="5"/>
  <c r="N752" i="5"/>
  <c r="O752" i="5"/>
  <c r="P752" i="5"/>
  <c r="Q752" i="5"/>
  <c r="L753" i="5"/>
  <c r="M753" i="5"/>
  <c r="N753" i="5"/>
  <c r="O753" i="5"/>
  <c r="P753" i="5"/>
  <c r="Q753" i="5"/>
  <c r="L754" i="5"/>
  <c r="M754" i="5"/>
  <c r="N754" i="5"/>
  <c r="O754" i="5"/>
  <c r="P754" i="5"/>
  <c r="Q754" i="5"/>
  <c r="L755" i="5"/>
  <c r="M755" i="5"/>
  <c r="N755" i="5"/>
  <c r="O755" i="5"/>
  <c r="P755" i="5"/>
  <c r="Q755" i="5"/>
  <c r="L756" i="5"/>
  <c r="M756" i="5"/>
  <c r="N756" i="5"/>
  <c r="O756" i="5"/>
  <c r="P756" i="5"/>
  <c r="Q756" i="5"/>
  <c r="L757" i="5"/>
  <c r="M757" i="5"/>
  <c r="N757" i="5"/>
  <c r="O757" i="5"/>
  <c r="P757" i="5"/>
  <c r="Q757" i="5"/>
  <c r="L758" i="5"/>
  <c r="M758" i="5"/>
  <c r="N758" i="5"/>
  <c r="O758" i="5"/>
  <c r="P758" i="5"/>
  <c r="Q758" i="5"/>
  <c r="L759" i="5"/>
  <c r="M759" i="5"/>
  <c r="N759" i="5"/>
  <c r="O759" i="5"/>
  <c r="P759" i="5"/>
  <c r="Q759" i="5"/>
  <c r="L760" i="5"/>
  <c r="M760" i="5"/>
  <c r="N760" i="5"/>
  <c r="O760" i="5"/>
  <c r="P760" i="5"/>
  <c r="Q760" i="5"/>
  <c r="L761" i="5"/>
  <c r="M761" i="5"/>
  <c r="N761" i="5"/>
  <c r="O761" i="5"/>
  <c r="P761" i="5"/>
  <c r="Q761" i="5"/>
  <c r="F28" i="5" l="1"/>
  <c r="F30" i="5"/>
  <c r="F15" i="5"/>
  <c r="F14" i="5"/>
  <c r="C14" i="5"/>
  <c r="E30" i="5"/>
  <c r="D21" i="5" a="1"/>
  <c r="D21" i="5" s="1"/>
  <c r="D29" i="5"/>
  <c r="C21" i="5" a="1"/>
  <c r="C21" i="5" s="1"/>
  <c r="C29" i="5"/>
  <c r="B16" i="5"/>
  <c r="B15" i="5"/>
  <c r="G28" i="5"/>
  <c r="E15" i="5"/>
  <c r="F19" i="5" a="1"/>
  <c r="F19" i="5" s="1"/>
  <c r="B21" i="5" a="1"/>
  <c r="B21" i="5" s="1"/>
  <c r="E19" i="5" a="1"/>
  <c r="E19" i="5" s="1"/>
  <c r="F16" i="5"/>
  <c r="D30" i="5"/>
  <c r="D15" i="5"/>
  <c r="F20" i="5" a="1"/>
  <c r="F20" i="5" s="1"/>
  <c r="B20" i="5" a="1"/>
  <c r="B20" i="5" s="1"/>
  <c r="G30" i="5"/>
  <c r="E20" i="5" a="1"/>
  <c r="E20" i="5" s="1"/>
  <c r="C15" i="5"/>
  <c r="G20" i="5" a="1"/>
  <c r="G20" i="5" s="1"/>
  <c r="C19" i="5" a="1"/>
  <c r="C19" i="5" s="1"/>
  <c r="G14" i="5"/>
  <c r="D14" i="5"/>
  <c r="C30" i="5"/>
  <c r="D28" i="5"/>
  <c r="E16" i="5"/>
  <c r="G21" i="5" a="1"/>
  <c r="G21" i="5" s="1"/>
  <c r="D20" i="5" a="1"/>
  <c r="D20" i="5" s="1"/>
  <c r="G29" i="5"/>
  <c r="C28" i="5"/>
  <c r="D16" i="5"/>
  <c r="F21" i="5" a="1"/>
  <c r="F21" i="5" s="1"/>
  <c r="C20" i="5" a="1"/>
  <c r="C20" i="5" s="1"/>
  <c r="F29" i="5"/>
  <c r="E28" i="5"/>
  <c r="C16" i="5"/>
  <c r="E14" i="5"/>
  <c r="E21" i="5" a="1"/>
  <c r="E21" i="5" s="1"/>
  <c r="G19" i="5" a="1"/>
  <c r="G19" i="5" s="1"/>
  <c r="E29" i="5"/>
  <c r="B39" i="5"/>
  <c r="G40" i="5"/>
  <c r="E42" i="5"/>
  <c r="H43" i="5"/>
  <c r="C42" i="5"/>
  <c r="G42" i="5"/>
  <c r="C44" i="5"/>
  <c r="E41" i="5"/>
  <c r="F44" i="5"/>
  <c r="D40" i="5"/>
  <c r="E43" i="5"/>
  <c r="H41" i="5"/>
  <c r="F40" i="5"/>
  <c r="G43" i="5"/>
  <c r="H40" i="5"/>
  <c r="F42" i="5"/>
  <c r="D44" i="5"/>
  <c r="C43" i="5"/>
  <c r="D41" i="5"/>
  <c r="E44" i="5"/>
  <c r="H42" i="5"/>
  <c r="F41" i="5"/>
  <c r="D43" i="5"/>
  <c r="G44" i="5"/>
  <c r="G41" i="5"/>
  <c r="H44" i="5"/>
  <c r="E40" i="5"/>
  <c r="F43" i="5"/>
  <c r="D42" i="5"/>
  <c r="C41" i="5"/>
  <c r="G15" i="5"/>
  <c r="G56" i="5"/>
  <c r="E58" i="5"/>
  <c r="H59" i="5"/>
  <c r="C58" i="5"/>
  <c r="F49" i="5"/>
  <c r="D51" i="5"/>
  <c r="G52" i="5"/>
  <c r="D57" i="5"/>
  <c r="C60" i="5"/>
  <c r="H49" i="5"/>
  <c r="C48" i="5"/>
  <c r="E57" i="5"/>
  <c r="F60" i="5"/>
  <c r="F48" i="5"/>
  <c r="D50" i="5"/>
  <c r="C49" i="5"/>
  <c r="G60" i="5"/>
  <c r="G48" i="5"/>
  <c r="H51" i="5"/>
  <c r="C50" i="5"/>
  <c r="G57" i="5"/>
  <c r="H60" i="5"/>
  <c r="H48" i="5"/>
  <c r="D52" i="5"/>
  <c r="E56" i="5"/>
  <c r="F59" i="5"/>
  <c r="G50" i="5"/>
  <c r="C52" i="5"/>
  <c r="D58" i="5"/>
  <c r="C57" i="5"/>
  <c r="E49" i="5"/>
  <c r="F52" i="5"/>
  <c r="H56" i="5"/>
  <c r="F58" i="5"/>
  <c r="D60" i="5"/>
  <c r="C59" i="5"/>
  <c r="D48" i="5"/>
  <c r="G49" i="5"/>
  <c r="E51" i="5"/>
  <c r="H52" i="5"/>
  <c r="G58" i="5"/>
  <c r="E60" i="5"/>
  <c r="E48" i="5"/>
  <c r="F51" i="5"/>
  <c r="H58" i="5"/>
  <c r="G51" i="5"/>
  <c r="F57" i="5"/>
  <c r="D59" i="5"/>
  <c r="E50" i="5"/>
  <c r="D56" i="5"/>
  <c r="E59" i="5"/>
  <c r="F50" i="5"/>
  <c r="C51" i="5"/>
  <c r="H57" i="5"/>
  <c r="C56" i="5"/>
  <c r="D49" i="5"/>
  <c r="E52" i="5"/>
  <c r="F56" i="5"/>
  <c r="G59" i="5"/>
  <c r="H50" i="5"/>
  <c r="B47" i="5"/>
  <c r="D99" i="5" l="1"/>
  <c r="D103" i="5"/>
  <c r="D96" i="5"/>
  <c r="D98" i="5"/>
  <c r="D100" i="5"/>
  <c r="D102" i="5"/>
  <c r="D94" i="5"/>
  <c r="D39" i="5"/>
  <c r="H39" i="5"/>
  <c r="E39" i="5"/>
  <c r="F39" i="5"/>
  <c r="G39" i="5"/>
  <c r="D55" i="5"/>
  <c r="H47" i="5"/>
  <c r="H55" i="5"/>
  <c r="F47" i="5"/>
  <c r="E55" i="5"/>
  <c r="F55" i="5"/>
  <c r="G55" i="5"/>
  <c r="C55" i="5"/>
  <c r="D47" i="5"/>
  <c r="E47" i="5"/>
  <c r="G47" i="5"/>
  <c r="C47" i="5"/>
  <c r="E100" i="5" l="1" a="1"/>
  <c r="E100" i="5" s="1"/>
  <c r="E95" i="5" a="1"/>
  <c r="E95" i="5" s="1"/>
  <c r="E93" i="5" a="1"/>
  <c r="E93" i="5" s="1"/>
  <c r="E98" i="5" a="1"/>
  <c r="E98" i="5" s="1"/>
  <c r="E101" i="5" a="1"/>
  <c r="E101" i="5" s="1"/>
  <c r="E94" i="5" a="1"/>
  <c r="E94" i="5" s="1"/>
  <c r="E103" i="5" a="1"/>
  <c r="E103" i="5" s="1"/>
  <c r="E99" i="5" a="1"/>
  <c r="E9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<sst xmlns="http://schemas.openxmlformats.org/spreadsheetml/2006/main" count="312" uniqueCount="241">
  <si>
    <t>Income Statement</t>
  </si>
  <si>
    <t>Net Income</t>
  </si>
  <si>
    <t>Balance Sheet</t>
  </si>
  <si>
    <t>Inventories</t>
  </si>
  <si>
    <t>Please correctly answer all questions in this homework.</t>
  </si>
  <si>
    <t>Put your team members names, emails, &amp; netIDs in the space below.</t>
  </si>
  <si>
    <t>Upload your completed answers to Sakai by the due date. Only one person from each team needs to</t>
  </si>
  <si>
    <t>upload an answer set.</t>
  </si>
  <si>
    <t>Name</t>
  </si>
  <si>
    <t>Email</t>
  </si>
  <si>
    <t>NetID</t>
  </si>
  <si>
    <t>Problem 1</t>
  </si>
  <si>
    <t>Problem 2</t>
  </si>
  <si>
    <t>Date</t>
  </si>
  <si>
    <t>IVV</t>
  </si>
  <si>
    <t>GLD</t>
  </si>
  <si>
    <t>aapl_close</t>
  </si>
  <si>
    <t>aapl_div</t>
  </si>
  <si>
    <t>aapl_split</t>
  </si>
  <si>
    <t>ivv_close</t>
  </si>
  <si>
    <t>ivv_div</t>
  </si>
  <si>
    <t>ivv_split</t>
  </si>
  <si>
    <t>gld_close</t>
  </si>
  <si>
    <t>gld_div</t>
  </si>
  <si>
    <t>gld_split</t>
  </si>
  <si>
    <t>msft_close</t>
  </si>
  <si>
    <t>msft_div</t>
  </si>
  <si>
    <t>msft_split</t>
  </si>
  <si>
    <t>tsla_close</t>
  </si>
  <si>
    <t>tsla_div</t>
  </si>
  <si>
    <t>tsla_split</t>
  </si>
  <si>
    <t>Split ratio and dividend payout are also given and are indexed by ex-date.</t>
  </si>
  <si>
    <t>Calculate day-over-day log returns using the data provided. Put your answers in the green cells to the right.</t>
  </si>
  <si>
    <t>AAPL</t>
  </si>
  <si>
    <t>TSLA</t>
  </si>
  <si>
    <t>SHY</t>
  </si>
  <si>
    <t>MSFT</t>
  </si>
  <si>
    <t>shy_close</t>
  </si>
  <si>
    <t>shy_div</t>
  </si>
  <si>
    <t>shy_split</t>
  </si>
  <si>
    <t>Daily unadjusted close price is presented for each asset in the table to the far right.</t>
  </si>
  <si>
    <t>Calculate the annual vol for each year.</t>
  </si>
  <si>
    <t xml:space="preserve">You know how to annualize vol -- don't forget HW3. </t>
  </si>
  <si>
    <t>there is a shortcut to this -- take a look at the formula in the Handout 3 Excel file from Class 4.</t>
  </si>
  <si>
    <t>Calculate the annual covariance of returns for each year.</t>
  </si>
  <si>
    <t>Annualize covariance by by multiplying by the number of trading days in each year.</t>
  </si>
  <si>
    <t>You should get that the SHY and GLD ETFs aren't very correlated with any of the others. Why do you think that is?</t>
  </si>
  <si>
    <t xml:space="preserve">The prices of those assets are determined by economic forces that -- evidently -- don't have much to do with </t>
  </si>
  <si>
    <t>the economic forces that determine the prices of concept stocks like TSLA and tech stocks like MSFT and AAPL.</t>
  </si>
  <si>
    <t xml:space="preserve">Those ETFs each track something specific -- US Treasury bonds (SHY) and gold (GLD). </t>
  </si>
  <si>
    <t>What's the difference between an index and an ETF?</t>
  </si>
  <si>
    <t>you can trade an ETF.</t>
  </si>
  <si>
    <t>What's the difference between an ETF and a mutual fund?</t>
  </si>
  <si>
    <t>Mutual funds attempt to beat a benchmark. ETFs attemt to track an index.</t>
  </si>
  <si>
    <t>Do you think that the six assets picked in this problem make up a well-diversified portfolio? Why/why not?</t>
  </si>
  <si>
    <t>Not really because AAPL, MSFT, and TSLA are all in a similar sector (tech).</t>
  </si>
  <si>
    <t>GLD &amp; SHY add some good diversification though.</t>
  </si>
  <si>
    <t>Consider a portfolio made up of JUST AAPL and IVV, below.</t>
  </si>
  <si>
    <t>Each row represents a weighting; e.g., if you have 70% of your money invested in AAPL, then the other 30% is in IVV.</t>
  </si>
  <si>
    <r>
      <t xml:space="preserve">You can also think of it like this: each row represents a possible </t>
    </r>
    <r>
      <rPr>
        <i/>
        <sz val="11"/>
        <color theme="1"/>
        <rFont val="Calibri"/>
        <family val="2"/>
        <scheme val="minor"/>
      </rPr>
      <t>portfolio</t>
    </r>
    <r>
      <rPr>
        <sz val="11"/>
        <color theme="1"/>
        <rFont val="Calibri"/>
        <family val="2"/>
        <scheme val="minor"/>
      </rPr>
      <t xml:space="preserve"> you could create out of AAPL and IVV.</t>
    </r>
  </si>
  <si>
    <t>-&gt; don't forget that vol = standard deviation = sqrt(variance)  ;)</t>
  </si>
  <si>
    <t>port_rtn</t>
  </si>
  <si>
    <t>port_vol</t>
  </si>
  <si>
    <t>AMRR</t>
  </si>
  <si>
    <t>GMRR</t>
  </si>
  <si>
    <t>Calculate the annual average returns for each year asset using arithmetic (AMRR) and geometric (GMRR) means:</t>
  </si>
  <si>
    <t>Use your calculated results and the formulae for portfolio variance &amp; vol from the slides.</t>
  </si>
  <si>
    <t>Calculate the volatility (annualized) that each portfolio would have experienced in each year.</t>
  </si>
  <si>
    <t>Calculate the GMRR (annualized) for each portfolio in each year.</t>
  </si>
  <si>
    <t>Finally, plot your vol (x-axis) and return (y-axis) for each portfolio you just calculated.</t>
  </si>
  <si>
    <t>Add the data from each year as a different series</t>
  </si>
  <si>
    <t>portfolio</t>
  </si>
  <si>
    <t>If you are risk-averse but want return then, in 2021, should you prefer Portfolio 9 or Portfolio 10?</t>
  </si>
  <si>
    <t>Let's look at the ratio of risk &amp; return:</t>
  </si>
  <si>
    <t>Port. 9</t>
  </si>
  <si>
    <t>Port. 10</t>
  </si>
  <si>
    <t>2-1)</t>
  </si>
  <si>
    <t>2-2)</t>
  </si>
  <si>
    <t>2-3)</t>
  </si>
  <si>
    <t>2-4)</t>
  </si>
  <si>
    <t>2-5)</t>
  </si>
  <si>
    <t>2-6)</t>
  </si>
  <si>
    <t>2-7)</t>
  </si>
  <si>
    <t>2-8)</t>
  </si>
  <si>
    <t>2-9)</t>
  </si>
  <si>
    <t>2-10)</t>
  </si>
  <si>
    <t xml:space="preserve"> Thompson Foods </t>
  </si>
  <si>
    <t xml:space="preserve"> Mid Cap Food Comparable Company Output as of 09/19/20 </t>
  </si>
  <si>
    <t>Share Price</t>
  </si>
  <si>
    <t xml:space="preserve">Market </t>
  </si>
  <si>
    <t xml:space="preserve">Enterprise </t>
  </si>
  <si>
    <t>Enterprise value as a multiple of</t>
  </si>
  <si>
    <t>LT</t>
  </si>
  <si>
    <t>Company</t>
  </si>
  <si>
    <t xml:space="preserve">Share Price </t>
  </si>
  <si>
    <t xml:space="preserve">% of </t>
  </si>
  <si>
    <t>Value</t>
  </si>
  <si>
    <t>Revenue (x)</t>
  </si>
  <si>
    <t>EBITDA (x)</t>
  </si>
  <si>
    <t>Price / Earnings (x)</t>
  </si>
  <si>
    <t>PEG (x)</t>
  </si>
  <si>
    <t>Growth</t>
  </si>
  <si>
    <t>Equity</t>
  </si>
  <si>
    <t>Ticker</t>
  </si>
  <si>
    <t>(US$)</t>
  </si>
  <si>
    <t>52 week high</t>
  </si>
  <si>
    <t>(US$mm)</t>
  </si>
  <si>
    <t>LTM</t>
  </si>
  <si>
    <t>CY2020E</t>
  </si>
  <si>
    <t>CY2021E</t>
  </si>
  <si>
    <t>Rate (%)</t>
  </si>
  <si>
    <t>Beta</t>
  </si>
  <si>
    <t>Campbell Soup Co.</t>
  </si>
  <si>
    <t>CPB</t>
  </si>
  <si>
    <t>McCormick &amp; Co. Inc.</t>
  </si>
  <si>
    <t>MKC</t>
  </si>
  <si>
    <t>Dean Foods Co.</t>
  </si>
  <si>
    <t>DF</t>
  </si>
  <si>
    <t>J.M. Smucker Co.</t>
  </si>
  <si>
    <t>SJM</t>
  </si>
  <si>
    <t>Flowers Foods Inc.</t>
  </si>
  <si>
    <t>FLO</t>
  </si>
  <si>
    <t>Lance Inc.</t>
  </si>
  <si>
    <t>LNCE</t>
  </si>
  <si>
    <t>Mean</t>
  </si>
  <si>
    <t>Median</t>
  </si>
  <si>
    <t>High</t>
  </si>
  <si>
    <t>Low</t>
  </si>
  <si>
    <t>Notes:</t>
  </si>
  <si>
    <t>- Exchange Rates as of 09/19/20</t>
  </si>
  <si>
    <t>- Share Prices as of 09/19/20</t>
  </si>
  <si>
    <t>&lt;-----------------</t>
  </si>
  <si>
    <t>EBITDA Multiples ------------------&gt;</t>
  </si>
  <si>
    <t>- EV Adjusted for Minority Interests based on Market Value</t>
  </si>
  <si>
    <t>- EV Adjusted for Equity Value in Associates based on market Value</t>
  </si>
  <si>
    <t>2020E EBITDA:</t>
  </si>
  <si>
    <t>Implied EV:</t>
  </si>
  <si>
    <t>Assumed # shares (Mill):</t>
  </si>
  <si>
    <t>Implied MCAP:</t>
  </si>
  <si>
    <t>Implied Share Price:</t>
  </si>
  <si>
    <t>Thompson Foods</t>
  </si>
  <si>
    <t>&lt;------------------Historical------------------------&gt;</t>
  </si>
  <si>
    <t xml:space="preserve">       &lt;-------- Projected ----------&gt;</t>
  </si>
  <si>
    <t>($mm)</t>
  </si>
  <si>
    <t>Revenues</t>
  </si>
  <si>
    <t>COGS (excl. D&amp;A)</t>
  </si>
  <si>
    <t>Gross Profit</t>
  </si>
  <si>
    <t>S,G&amp;A Expense</t>
  </si>
  <si>
    <t>EBITDA</t>
  </si>
  <si>
    <t>D&amp;A</t>
  </si>
  <si>
    <t>EBIT</t>
  </si>
  <si>
    <t>Interest (Income)</t>
  </si>
  <si>
    <t>Interest Expense</t>
  </si>
  <si>
    <t>Pre Tax Income</t>
  </si>
  <si>
    <t xml:space="preserve">Taxes </t>
  </si>
  <si>
    <t>Shares Outstanding (mm)</t>
  </si>
  <si>
    <t>EPS ($)</t>
  </si>
  <si>
    <t>Growth Rates and Margins</t>
  </si>
  <si>
    <t>Revenue Growth</t>
  </si>
  <si>
    <t>--</t>
  </si>
  <si>
    <t>Gross Margin</t>
  </si>
  <si>
    <t>S,G&amp;A Expense (% of Sales)</t>
  </si>
  <si>
    <t>EBITDA Margin</t>
  </si>
  <si>
    <t>EBIT Margin</t>
  </si>
  <si>
    <t>Pre Tax Margin</t>
  </si>
  <si>
    <t>Tax Rate</t>
  </si>
  <si>
    <t>Capex</t>
  </si>
  <si>
    <t>Capex (% of Sales)</t>
  </si>
  <si>
    <t xml:space="preserve">D&amp;A </t>
  </si>
  <si>
    <t>D&amp;A (% of Sales)</t>
  </si>
  <si>
    <t>D&amp;A (% of Capex)</t>
  </si>
  <si>
    <t>Cash &amp; Equivalents</t>
  </si>
  <si>
    <t>Receivables, Net</t>
  </si>
  <si>
    <t>Other Current Assets</t>
  </si>
  <si>
    <t>Current Assets</t>
  </si>
  <si>
    <t>PP&amp;E, Net</t>
  </si>
  <si>
    <t>Other Assets</t>
  </si>
  <si>
    <t>Total Assets</t>
  </si>
  <si>
    <t>Payables</t>
  </si>
  <si>
    <t>Short-Term Debt</t>
  </si>
  <si>
    <t>Other Current Liabilities</t>
  </si>
  <si>
    <t>Current Liabilities</t>
  </si>
  <si>
    <t>Long Term Debt</t>
  </si>
  <si>
    <t xml:space="preserve">Other Liabilities </t>
  </si>
  <si>
    <t>Stockholders' Equity</t>
  </si>
  <si>
    <t>Total Liabilities and Equity</t>
  </si>
  <si>
    <t>Check</t>
  </si>
  <si>
    <t>Balance Sheet Drivers</t>
  </si>
  <si>
    <t>Receivable Days (Sales Days)</t>
  </si>
  <si>
    <t>Inventory Days (COGS excl. D&amp;A Days)</t>
  </si>
  <si>
    <t>Other Current Assets (% of Sales)</t>
  </si>
  <si>
    <t>Other Assets (% of Sales)</t>
  </si>
  <si>
    <t>Payable Days (COGS Days)</t>
  </si>
  <si>
    <t>Other Current Liab. (% of Sales)</t>
  </si>
  <si>
    <t>Non- Curr. Liab. (% of Sales)</t>
  </si>
  <si>
    <t>Dividends ($mm)</t>
  </si>
  <si>
    <t>Statement of Cash Flows</t>
  </si>
  <si>
    <t>Operating Activities</t>
  </si>
  <si>
    <t xml:space="preserve">Net Income </t>
  </si>
  <si>
    <t>(Inc.) / Dec. in Receivables</t>
  </si>
  <si>
    <t>(Inc.) / Dec. in Inventories</t>
  </si>
  <si>
    <t>(Inc.) / Dec. in Other Curr. Assets</t>
  </si>
  <si>
    <t>Inc. / (Dec.) in Payables</t>
  </si>
  <si>
    <t>Inc. / (Dec.) in Other Curr. Liabs.</t>
  </si>
  <si>
    <t>Change in Working Capital</t>
  </si>
  <si>
    <t>Change in Other Assets</t>
  </si>
  <si>
    <t>Change in Other Liabilities</t>
  </si>
  <si>
    <t>Cash Flow From Operations</t>
  </si>
  <si>
    <t>Investment Activities</t>
  </si>
  <si>
    <t>Other</t>
  </si>
  <si>
    <t>Cash Flow From Investing</t>
  </si>
  <si>
    <t>FCF (Avail. for Debt Paydown)</t>
  </si>
  <si>
    <t>Financing Activities</t>
  </si>
  <si>
    <t>Addt'l Debt / (Mandatory Repay.)</t>
  </si>
  <si>
    <t>Revolver Drawdown / (Repayments)</t>
  </si>
  <si>
    <t>Total Optional Debt Repayments</t>
  </si>
  <si>
    <t>Dividends</t>
  </si>
  <si>
    <t>Equity Issuances / (Repurchases)</t>
  </si>
  <si>
    <t>Cash Flow From Financing</t>
  </si>
  <si>
    <t xml:space="preserve">Change in Cash </t>
  </si>
  <si>
    <t>Beginning Cash Balance</t>
  </si>
  <si>
    <t>Ending Cash Balance</t>
  </si>
  <si>
    <t xml:space="preserve">Use the information provided to calculate the 2020E EBITDA for Thomposn Foods. </t>
  </si>
  <si>
    <t>The financials for Thompson Foods are provided to the right; comps are below.</t>
  </si>
  <si>
    <t>Also calculate Implied EV, Implied MCAP, and Implied Share Price where indicated in the green cells below.</t>
  </si>
  <si>
    <t>Homework 4 Instructions</t>
  </si>
  <si>
    <t>Plot: Efficient frontier for IVV &amp; AAPL in 2020, 2021, and 2022</t>
  </si>
  <si>
    <t>ETF has certain tax advantages over mutual fund</t>
  </si>
  <si>
    <t>ETF can be bought on margin or sold short</t>
  </si>
  <si>
    <t>12 points</t>
  </si>
  <si>
    <t>6 points</t>
  </si>
  <si>
    <t>18 points</t>
  </si>
  <si>
    <t>4 points</t>
  </si>
  <si>
    <t>2 points</t>
  </si>
  <si>
    <t>points</t>
  </si>
  <si>
    <t>Total points</t>
  </si>
  <si>
    <t>total points</t>
  </si>
  <si>
    <t>You have been provided with daily historical data for three stocks (AAPL, MSFT, TSLA) and three ETFs (IVV, GLD, SHY) for the 2020, 2021, and 2022 trading years.</t>
  </si>
  <si>
    <t>Choose portfolio 9 - it's got better return per unit of risk.</t>
  </si>
  <si>
    <t>Sharpe ratio:</t>
  </si>
  <si>
    <t>risk free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</si>
</sst>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164" formatCode="_(* #,##0_);_(* \(#,##0\);_(* &quot;-&quot;??_);_(@_)"/>
    <numFmt numFmtId="165" formatCode="&quot;$&quot;#,##0.00"/>
    <numFmt numFmtId="166" formatCode="0.000"/>
    <numFmt numFmtId="167" formatCode="0.0"/>
    <numFmt numFmtId="168" formatCode="0.0%"/>
    <numFmt numFmtId="169" formatCode="_(* #,##0.0_);_(* \(#,##0.0\);_(* &quot;-&quot;_);_(@_)"/>
    <numFmt numFmtId="170" formatCode="0.0%;\(0.0%\)"/>
    <numFmt numFmtId="171" formatCode="_(* #,##0.000_);_(* \(#,##0.000\);_(* &quot;-&quot;_);_(@_)"/>
    <numFmt numFmtId="172" formatCode="0.00000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8"/>
      <name val="Calibri"/>
      <family val="2"/>
      <scheme val="minor"/>
    </font>
    <font>
      <b/>
      <sz val="14"/>
      <color rgb="FF003366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0"/>
      <name val="Frutiger 45 Light"/>
    </font>
    <font>
      <sz val="20"/>
      <color indexed="8"/>
      <name val="UBSHeadline"/>
      <family val="1"/>
    </font>
    <font>
      <sz val="9"/>
      <color indexed="8"/>
      <name val="UBSHeadline"/>
      <family val="1"/>
    </font>
    <font>
      <b/>
      <sz val="12"/>
      <color indexed="56"/>
      <name val="Frutiger 45 Light"/>
      <family val="2"/>
    </font>
    <font>
      <sz val="9"/>
      <name val="Frutiger 45 Light"/>
    </font>
    <font>
      <b/>
      <sz val="9"/>
      <name val="Frutiger 45 Light"/>
      <family val="2"/>
    </font>
    <font>
      <b/>
      <u val="singleAccounting"/>
      <sz val="9"/>
      <name val="Frutiger 45 Light"/>
      <family val="2"/>
    </font>
    <font>
      <b/>
      <sz val="9"/>
      <color indexed="18"/>
      <name val="Frutiger 45 Light"/>
      <family val="2"/>
    </font>
    <font>
      <sz val="9"/>
      <name val="Frutiger 45 Light"/>
      <family val="2"/>
    </font>
    <font>
      <sz val="9"/>
      <color indexed="18"/>
      <name val="Frutiger 45 Light"/>
      <family val="2"/>
    </font>
    <font>
      <sz val="9"/>
      <color indexed="8"/>
      <name val="Frutiger 45 Light"/>
      <family val="2"/>
    </font>
    <font>
      <sz val="9"/>
      <color indexed="10"/>
      <name val="Frutiger 45 Light"/>
    </font>
    <font>
      <sz val="9"/>
      <color indexed="18"/>
      <name val="Frutiger 45 Light"/>
    </font>
    <font>
      <sz val="9"/>
      <color indexed="8"/>
      <name val="Frutiger 45 Light"/>
    </font>
    <font>
      <sz val="9"/>
      <color indexed="26"/>
      <name val="Frutiger 45 Light"/>
    </font>
    <font>
      <sz val="8"/>
      <name val="Frutiger 45 Light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3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204">
    <xf numFmtId="0" fontId="0" fillId="0" borderId="0" xfId="0"/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5" fillId="3" borderId="15" xfId="0" applyFont="1" applyFill="1" applyBorder="1" applyAlignment="1">
      <alignment horizontal="center"/>
    </xf>
    <xf numFmtId="165" fontId="5" fillId="3" borderId="16" xfId="0" applyNumberFormat="1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8" xfId="0" applyNumberFormat="1" applyBorder="1"/>
    <xf numFmtId="14" fontId="0" fillId="0" borderId="12" xfId="0" applyNumberFormat="1" applyBorder="1"/>
    <xf numFmtId="0" fontId="0" fillId="4" borderId="6" xfId="0" applyFill="1" applyBorder="1"/>
    <xf numFmtId="0" fontId="0" fillId="4" borderId="0" xfId="0" applyFill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4" fontId="0" fillId="0" borderId="0" xfId="0" applyNumberFormat="1"/>
    <xf numFmtId="0" fontId="5" fillId="3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10" fontId="0" fillId="4" borderId="21" xfId="0" applyNumberFormat="1" applyFill="1" applyBorder="1" applyAlignment="1">
      <alignment horizontal="center"/>
    </xf>
    <xf numFmtId="10" fontId="0" fillId="4" borderId="22" xfId="0" applyNumberFormat="1" applyFill="1" applyBorder="1" applyAlignment="1">
      <alignment horizontal="center"/>
    </xf>
    <xf numFmtId="10" fontId="0" fillId="4" borderId="23" xfId="0" applyNumberFormat="1" applyFill="1" applyBorder="1" applyAlignment="1">
      <alignment horizontal="center"/>
    </xf>
    <xf numFmtId="10" fontId="0" fillId="4" borderId="6" xfId="0" applyNumberFormat="1" applyFill="1" applyBorder="1" applyAlignment="1">
      <alignment horizontal="center"/>
    </xf>
    <xf numFmtId="10" fontId="0" fillId="4" borderId="0" xfId="0" applyNumberFormat="1" applyFill="1" applyAlignment="1">
      <alignment horizontal="center"/>
    </xf>
    <xf numFmtId="10" fontId="0" fillId="4" borderId="7" xfId="0" applyNumberFormat="1" applyFill="1" applyBorder="1" applyAlignment="1">
      <alignment horizontal="center"/>
    </xf>
    <xf numFmtId="10" fontId="0" fillId="4" borderId="9" xfId="0" applyNumberFormat="1" applyFill="1" applyBorder="1" applyAlignment="1">
      <alignment horizontal="center"/>
    </xf>
    <xf numFmtId="10" fontId="0" fillId="4" borderId="10" xfId="0" applyNumberFormat="1" applyFill="1" applyBorder="1" applyAlignment="1">
      <alignment horizontal="center"/>
    </xf>
    <xf numFmtId="10" fontId="0" fillId="4" borderId="11" xfId="0" applyNumberFormat="1" applyFill="1" applyBorder="1" applyAlignment="1">
      <alignment horizontal="center"/>
    </xf>
    <xf numFmtId="14" fontId="0" fillId="0" borderId="24" xfId="0" applyNumberFormat="1" applyBorder="1"/>
    <xf numFmtId="0" fontId="5" fillId="3" borderId="21" xfId="0" applyFon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5" fillId="3" borderId="2" xfId="0" applyFont="1" applyFill="1" applyBorder="1" applyAlignment="1">
      <alignment horizontal="right"/>
    </xf>
    <xf numFmtId="10" fontId="0" fillId="0" borderId="0" xfId="0" applyNumberFormat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0" borderId="0" xfId="0" quotePrefix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5" fillId="3" borderId="24" xfId="0" applyFont="1" applyFill="1" applyBorder="1" applyAlignment="1">
      <alignment horizontal="center"/>
    </xf>
    <xf numFmtId="9" fontId="0" fillId="0" borderId="21" xfId="0" applyNumberFormat="1" applyBorder="1" applyAlignment="1">
      <alignment horizontal="center"/>
    </xf>
    <xf numFmtId="9" fontId="0" fillId="0" borderId="22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166" fontId="0" fillId="4" borderId="10" xfId="0" applyNumberFormat="1" applyFill="1" applyBorder="1" applyAlignment="1">
      <alignment horizontal="center"/>
    </xf>
    <xf numFmtId="0" fontId="7" fillId="0" borderId="0" xfId="0" applyFont="1"/>
    <xf numFmtId="41" fontId="8" fillId="0" borderId="1" xfId="0" applyNumberFormat="1" applyFont="1" applyBorder="1"/>
    <xf numFmtId="0" fontId="7" fillId="0" borderId="1" xfId="0" applyFont="1" applyBorder="1"/>
    <xf numFmtId="41" fontId="9" fillId="0" borderId="0" xfId="0" applyNumberFormat="1" applyFont="1"/>
    <xf numFmtId="0" fontId="7" fillId="0" borderId="10" xfId="0" applyFont="1" applyBorder="1"/>
    <xf numFmtId="0" fontId="10" fillId="0" borderId="0" xfId="0" applyFont="1"/>
    <xf numFmtId="0" fontId="11" fillId="6" borderId="21" xfId="0" applyFont="1" applyFill="1" applyBorder="1"/>
    <xf numFmtId="0" fontId="11" fillId="6" borderId="22" xfId="0" applyFont="1" applyFill="1" applyBorder="1"/>
    <xf numFmtId="0" fontId="11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Continuous"/>
    </xf>
    <xf numFmtId="0" fontId="11" fillId="6" borderId="22" xfId="0" applyFont="1" applyFill="1" applyBorder="1" applyAlignment="1">
      <alignment horizontal="centerContinuous"/>
    </xf>
    <xf numFmtId="0" fontId="11" fillId="6" borderId="0" xfId="0" applyFont="1" applyFill="1"/>
    <xf numFmtId="0" fontId="11" fillId="6" borderId="0" xfId="0" applyFont="1" applyFill="1" applyAlignment="1">
      <alignment vertical="center"/>
    </xf>
    <xf numFmtId="0" fontId="11" fillId="6" borderId="6" xfId="0" applyFont="1" applyFill="1" applyBorder="1"/>
    <xf numFmtId="0" fontId="11" fillId="6" borderId="10" xfId="0" applyFont="1" applyFill="1" applyBorder="1" applyAlignment="1">
      <alignment horizontal="centerContinuous"/>
    </xf>
    <xf numFmtId="0" fontId="11" fillId="6" borderId="10" xfId="0" applyFont="1" applyFill="1" applyBorder="1" applyAlignment="1">
      <alignment horizontal="centerContinuous" vertical="center"/>
    </xf>
    <xf numFmtId="0" fontId="11" fillId="6" borderId="9" xfId="0" applyFont="1" applyFill="1" applyBorder="1"/>
    <xf numFmtId="0" fontId="11" fillId="6" borderId="10" xfId="0" applyFont="1" applyFill="1" applyBorder="1" applyAlignment="1">
      <alignment horizontal="center"/>
    </xf>
    <xf numFmtId="0" fontId="11" fillId="6" borderId="10" xfId="0" applyFont="1" applyFill="1" applyBorder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67" fontId="7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right"/>
    </xf>
    <xf numFmtId="39" fontId="7" fillId="0" borderId="0" xfId="0" applyNumberFormat="1" applyFont="1" applyAlignment="1">
      <alignment horizontal="center"/>
    </xf>
    <xf numFmtId="167" fontId="12" fillId="0" borderId="0" xfId="0" applyNumberFormat="1" applyFont="1" applyAlignment="1">
      <alignment horizontal="center"/>
    </xf>
    <xf numFmtId="167" fontId="1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3" fillId="6" borderId="0" xfId="0" applyFont="1" applyFill="1"/>
    <xf numFmtId="167" fontId="11" fillId="6" borderId="0" xfId="0" applyNumberFormat="1" applyFont="1" applyFill="1" applyAlignment="1">
      <alignment horizontal="center"/>
    </xf>
    <xf numFmtId="2" fontId="11" fillId="6" borderId="0" xfId="0" applyNumberFormat="1" applyFont="1" applyFill="1" applyAlignment="1">
      <alignment horizontal="center"/>
    </xf>
    <xf numFmtId="0" fontId="7" fillId="7" borderId="0" xfId="0" applyFont="1" applyFill="1"/>
    <xf numFmtId="0" fontId="7" fillId="7" borderId="25" xfId="0" applyFont="1" applyFill="1" applyBorder="1"/>
    <xf numFmtId="0" fontId="7" fillId="7" borderId="26" xfId="0" applyFont="1" applyFill="1" applyBorder="1"/>
    <xf numFmtId="0" fontId="7" fillId="7" borderId="26" xfId="0" applyFont="1" applyFill="1" applyBorder="1" applyAlignment="1">
      <alignment horizontal="right"/>
    </xf>
    <xf numFmtId="0" fontId="12" fillId="7" borderId="26" xfId="0" applyFont="1" applyFill="1" applyBorder="1"/>
    <xf numFmtId="0" fontId="12" fillId="7" borderId="27" xfId="0" applyFont="1" applyFill="1" applyBorder="1"/>
    <xf numFmtId="0" fontId="7" fillId="7" borderId="13" xfId="0" applyFont="1" applyFill="1" applyBorder="1"/>
    <xf numFmtId="0" fontId="12" fillId="0" borderId="0" xfId="0" applyFont="1"/>
    <xf numFmtId="0" fontId="12" fillId="7" borderId="0" xfId="0" applyFont="1" applyFill="1" applyAlignment="1">
      <alignment horizontal="right"/>
    </xf>
    <xf numFmtId="167" fontId="12" fillId="7" borderId="25" xfId="0" applyNumberFormat="1" applyFont="1" applyFill="1" applyBorder="1"/>
    <xf numFmtId="167" fontId="12" fillId="7" borderId="26" xfId="0" applyNumberFormat="1" applyFont="1" applyFill="1" applyBorder="1"/>
    <xf numFmtId="167" fontId="12" fillId="7" borderId="28" xfId="0" applyNumberFormat="1" applyFont="1" applyFill="1" applyBorder="1"/>
    <xf numFmtId="0" fontId="7" fillId="7" borderId="1" xfId="0" applyFont="1" applyFill="1" applyBorder="1"/>
    <xf numFmtId="0" fontId="7" fillId="7" borderId="29" xfId="0" applyFont="1" applyFill="1" applyBorder="1"/>
    <xf numFmtId="0" fontId="7" fillId="0" borderId="0" xfId="0" applyFont="1" applyAlignment="1">
      <alignment wrapText="1"/>
    </xf>
    <xf numFmtId="0" fontId="7" fillId="7" borderId="25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7" fillId="7" borderId="14" xfId="0" applyFont="1" applyFill="1" applyBorder="1"/>
    <xf numFmtId="0" fontId="7" fillId="7" borderId="1" xfId="0" applyFont="1" applyFill="1" applyBorder="1" applyAlignment="1">
      <alignment horizontal="right"/>
    </xf>
    <xf numFmtId="0" fontId="15" fillId="7" borderId="30" xfId="0" applyFont="1" applyFill="1" applyBorder="1" applyAlignment="1">
      <alignment wrapText="1"/>
    </xf>
    <xf numFmtId="0" fontId="12" fillId="7" borderId="1" xfId="0" applyFont="1" applyFill="1" applyBorder="1" applyAlignment="1">
      <alignment horizontal="right"/>
    </xf>
    <xf numFmtId="4" fontId="14" fillId="8" borderId="28" xfId="0" applyNumberFormat="1" applyFont="1" applyFill="1" applyBorder="1"/>
    <xf numFmtId="4" fontId="7" fillId="8" borderId="13" xfId="0" applyNumberFormat="1" applyFont="1" applyFill="1" applyBorder="1"/>
    <xf numFmtId="4" fontId="7" fillId="8" borderId="0" xfId="0" applyNumberFormat="1" applyFont="1" applyFill="1"/>
    <xf numFmtId="4" fontId="7" fillId="8" borderId="29" xfId="0" applyNumberFormat="1" applyFont="1" applyFill="1" applyBorder="1"/>
    <xf numFmtId="41" fontId="17" fillId="0" borderId="1" xfId="2" applyNumberFormat="1" applyFont="1" applyBorder="1"/>
    <xf numFmtId="41" fontId="0" fillId="0" borderId="1" xfId="2" applyNumberFormat="1" applyFont="1" applyBorder="1"/>
    <xf numFmtId="41" fontId="18" fillId="0" borderId="0" xfId="2" applyNumberFormat="1" applyFont="1"/>
    <xf numFmtId="41" fontId="19" fillId="0" borderId="0" xfId="2" applyNumberFormat="1" applyFont="1"/>
    <xf numFmtId="41" fontId="20" fillId="0" borderId="0" xfId="2" applyNumberFormat="1" applyFont="1"/>
    <xf numFmtId="41" fontId="21" fillId="0" borderId="1" xfId="2" applyNumberFormat="1" applyFont="1" applyBorder="1" applyAlignment="1">
      <alignment horizontal="centerContinuous"/>
    </xf>
    <xf numFmtId="41" fontId="21" fillId="0" borderId="1" xfId="2" applyNumberFormat="1" applyFont="1" applyBorder="1" applyAlignment="1">
      <alignment horizontal="left" vertical="center"/>
    </xf>
    <xf numFmtId="41" fontId="22" fillId="0" borderId="1" xfId="2" applyNumberFormat="1" applyFont="1" applyBorder="1" applyAlignment="1">
      <alignment horizontal="centerContinuous"/>
    </xf>
    <xf numFmtId="41" fontId="20" fillId="0" borderId="1" xfId="2" applyNumberFormat="1" applyFont="1" applyBorder="1"/>
    <xf numFmtId="0" fontId="21" fillId="0" borderId="1" xfId="2" applyFont="1" applyBorder="1"/>
    <xf numFmtId="0" fontId="23" fillId="0" borderId="1" xfId="2" applyFont="1" applyBorder="1"/>
    <xf numFmtId="41" fontId="24" fillId="0" borderId="0" xfId="2" applyNumberFormat="1" applyFont="1"/>
    <xf numFmtId="169" fontId="25" fillId="0" borderId="0" xfId="2" applyNumberFormat="1" applyFont="1"/>
    <xf numFmtId="169" fontId="24" fillId="0" borderId="0" xfId="2" applyNumberFormat="1" applyFont="1"/>
    <xf numFmtId="169" fontId="26" fillId="0" borderId="0" xfId="2" applyNumberFormat="1" applyFont="1"/>
    <xf numFmtId="41" fontId="20" fillId="0" borderId="31" xfId="2" applyNumberFormat="1" applyFont="1" applyBorder="1"/>
    <xf numFmtId="169" fontId="24" fillId="0" borderId="31" xfId="2" applyNumberFormat="1" applyFont="1" applyBorder="1"/>
    <xf numFmtId="41" fontId="20" fillId="0" borderId="32" xfId="2" applyNumberFormat="1" applyFont="1" applyBorder="1"/>
    <xf numFmtId="169" fontId="24" fillId="0" borderId="32" xfId="2" applyNumberFormat="1" applyFont="1" applyBorder="1"/>
    <xf numFmtId="169" fontId="27" fillId="0" borderId="0" xfId="2" applyNumberFormat="1" applyFont="1"/>
    <xf numFmtId="41" fontId="20" fillId="0" borderId="33" xfId="2" applyNumberFormat="1" applyFont="1" applyBorder="1"/>
    <xf numFmtId="169" fontId="24" fillId="0" borderId="33" xfId="2" applyNumberFormat="1" applyFont="1" applyBorder="1"/>
    <xf numFmtId="41" fontId="20" fillId="0" borderId="26" xfId="2" applyNumberFormat="1" applyFont="1" applyBorder="1"/>
    <xf numFmtId="169" fontId="25" fillId="0" borderId="26" xfId="2" applyNumberFormat="1" applyFont="1" applyBorder="1"/>
    <xf numFmtId="169" fontId="24" fillId="0" borderId="26" xfId="2" applyNumberFormat="1" applyFont="1" applyBorder="1"/>
    <xf numFmtId="39" fontId="24" fillId="0" borderId="1" xfId="2" applyNumberFormat="1" applyFont="1" applyBorder="1"/>
    <xf numFmtId="39" fontId="24" fillId="0" borderId="0" xfId="2" applyNumberFormat="1" applyFont="1"/>
    <xf numFmtId="41" fontId="21" fillId="0" borderId="0" xfId="2" applyNumberFormat="1" applyFont="1"/>
    <xf numFmtId="170" fontId="24" fillId="0" borderId="0" xfId="1" quotePrefix="1" applyNumberFormat="1" applyFont="1" applyFill="1" applyAlignment="1">
      <alignment horizontal="right"/>
    </xf>
    <xf numFmtId="170" fontId="25" fillId="0" borderId="0" xfId="1" applyNumberFormat="1" applyFont="1" applyFill="1"/>
    <xf numFmtId="170" fontId="24" fillId="0" borderId="0" xfId="1" applyNumberFormat="1" applyFont="1" applyFill="1"/>
    <xf numFmtId="170" fontId="24" fillId="0" borderId="0" xfId="1" applyNumberFormat="1" applyFont="1" applyFill="1" applyBorder="1"/>
    <xf numFmtId="169" fontId="25" fillId="9" borderId="33" xfId="2" applyNumberFormat="1" applyFont="1" applyFill="1" applyBorder="1"/>
    <xf numFmtId="169" fontId="24" fillId="9" borderId="33" xfId="2" applyNumberFormat="1" applyFont="1" applyFill="1" applyBorder="1"/>
    <xf numFmtId="41" fontId="0" fillId="0" borderId="0" xfId="2" applyNumberFormat="1" applyFont="1"/>
    <xf numFmtId="170" fontId="25" fillId="0" borderId="0" xfId="1" applyNumberFormat="1" applyFont="1" applyFill="1" applyBorder="1"/>
    <xf numFmtId="170" fontId="24" fillId="0" borderId="1" xfId="1" applyNumberFormat="1" applyFont="1" applyFill="1" applyBorder="1"/>
    <xf numFmtId="41" fontId="27" fillId="0" borderId="0" xfId="2" applyNumberFormat="1" applyFont="1"/>
    <xf numFmtId="169" fontId="20" fillId="0" borderId="0" xfId="2" applyNumberFormat="1" applyFont="1"/>
    <xf numFmtId="169" fontId="28" fillId="0" borderId="0" xfId="2" applyNumberFormat="1" applyFont="1"/>
    <xf numFmtId="169" fontId="20" fillId="0" borderId="31" xfId="2" applyNumberFormat="1" applyFont="1" applyBorder="1"/>
    <xf numFmtId="169" fontId="20" fillId="0" borderId="33" xfId="2" applyNumberFormat="1" applyFont="1" applyBorder="1"/>
    <xf numFmtId="169" fontId="29" fillId="0" borderId="0" xfId="2" applyNumberFormat="1" applyFont="1"/>
    <xf numFmtId="169" fontId="30" fillId="0" borderId="0" xfId="2" applyNumberFormat="1" applyFont="1"/>
    <xf numFmtId="41" fontId="31" fillId="0" borderId="0" xfId="2" applyNumberFormat="1" applyFont="1"/>
    <xf numFmtId="171" fontId="31" fillId="0" borderId="0" xfId="2" applyNumberFormat="1" applyFont="1"/>
    <xf numFmtId="39" fontId="20" fillId="0" borderId="0" xfId="2" applyNumberFormat="1" applyFont="1"/>
    <xf numFmtId="41" fontId="21" fillId="0" borderId="1" xfId="2" applyNumberFormat="1" applyFont="1" applyBorder="1"/>
    <xf numFmtId="41" fontId="28" fillId="0" borderId="0" xfId="2" applyNumberFormat="1" applyFont="1"/>
    <xf numFmtId="170" fontId="20" fillId="0" borderId="0" xfId="2" applyNumberFormat="1" applyFont="1"/>
    <xf numFmtId="170" fontId="28" fillId="0" borderId="0" xfId="2" applyNumberFormat="1" applyFont="1"/>
    <xf numFmtId="41" fontId="28" fillId="0" borderId="31" xfId="2" applyNumberFormat="1" applyFont="1" applyBorder="1"/>
    <xf numFmtId="169" fontId="28" fillId="0" borderId="1" xfId="2" applyNumberFormat="1" applyFont="1" applyBorder="1"/>
    <xf numFmtId="169" fontId="20" fillId="0" borderId="1" xfId="2" applyNumberFormat="1" applyFont="1" applyBorder="1"/>
    <xf numFmtId="169" fontId="29" fillId="0" borderId="1" xfId="2" applyNumberFormat="1" applyFont="1" applyBorder="1"/>
    <xf numFmtId="41" fontId="24" fillId="0" borderId="31" xfId="2" applyNumberFormat="1" applyFont="1" applyBorder="1"/>
    <xf numFmtId="41" fontId="24" fillId="0" borderId="26" xfId="2" applyNumberFormat="1" applyFont="1" applyBorder="1"/>
    <xf numFmtId="169" fontId="20" fillId="0" borderId="26" xfId="2" applyNumberFormat="1" applyFont="1" applyBorder="1"/>
    <xf numFmtId="172" fontId="0" fillId="0" borderId="0" xfId="0" applyNumberFormat="1"/>
    <xf numFmtId="165" fontId="7" fillId="8" borderId="14" xfId="0" applyNumberFormat="1" applyFont="1" applyFill="1" applyBorder="1"/>
    <xf numFmtId="165" fontId="7" fillId="8" borderId="1" xfId="0" applyNumberFormat="1" applyFont="1" applyFill="1" applyBorder="1"/>
    <xf numFmtId="165" fontId="7" fillId="8" borderId="30" xfId="0" applyNumberFormat="1" applyFont="1" applyFill="1" applyBorder="1"/>
    <xf numFmtId="10" fontId="0" fillId="4" borderId="8" xfId="0" applyNumberFormat="1" applyFill="1" applyBorder="1" applyAlignment="1">
      <alignment horizontal="center"/>
    </xf>
    <xf numFmtId="10" fontId="0" fillId="4" borderId="12" xfId="0" applyNumberFormat="1" applyFill="1" applyBorder="1" applyAlignment="1">
      <alignment horizontal="center"/>
    </xf>
    <xf numFmtId="9" fontId="0" fillId="0" borderId="0" xfId="0" applyNumberFormat="1"/>
    <xf numFmtId="166" fontId="0" fillId="0" borderId="0" xfId="0" applyNumberFormat="1"/>
    <xf numFmtId="166" fontId="0" fillId="10" borderId="10" xfId="0" applyNumberFormat="1" applyFill="1" applyBorder="1" applyAlignment="1">
      <alignment horizontal="center"/>
    </xf>
    <xf numFmtId="166" fontId="0" fillId="10" borderId="0" xfId="0" applyNumberForma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 wrapText="1"/>
    </xf>
    <xf numFmtId="0" fontId="6" fillId="4" borderId="23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</cellXfs>
  <cellStyles count="3">
    <cellStyle name="******************************************" xfId="2" xr:uid="{810BBDC3-6B0F-5440-833A-68145C0B7526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540130464441002E-2"/>
          <c:y val="8.5591280775376755E-2"/>
          <c:w val="0.84545649142903423"/>
          <c:h val="0.82839709844958975"/>
        </c:manualLayout>
      </c:layout>
      <c:scatterChart>
        <c:scatterStyle val="lineMarker"/>
        <c:varyColors val="0"/>
        <c:ser>
          <c:idx val="0"/>
          <c:order val="0"/>
          <c:tx>
            <c:v>2020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2'!$E$93:$E$103</c:f>
              <c:numCache>
                <c:formatCode>0.00%</c:formatCode>
                <c:ptCount val="11"/>
                <c:pt idx="0">
                  <c:v>0.34687652022314597</c:v>
                </c:pt>
                <c:pt idx="1">
                  <c:v>0.35196080863260415</c:v>
                </c:pt>
                <c:pt idx="2">
                  <c:v>0.35889746530204009</c:v>
                </c:pt>
                <c:pt idx="3">
                  <c:v>0.3675816367051758</c:v>
                </c:pt>
                <c:pt idx="4">
                  <c:v>0.37789286569237729</c:v>
                </c:pt>
                <c:pt idx="5">
                  <c:v>0.38970202141540494</c:v>
                </c:pt>
                <c:pt idx="6">
                  <c:v>0.402877403567168</c:v>
                </c:pt>
                <c:pt idx="7">
                  <c:v>0.41728962169038802</c:v>
                </c:pt>
                <c:pt idx="8">
                  <c:v>0.43281513801126004</c:v>
                </c:pt>
                <c:pt idx="9">
                  <c:v>0.44933856752856111</c:v>
                </c:pt>
                <c:pt idx="10">
                  <c:v>0.46675394170938383</c:v>
                </c:pt>
              </c:numCache>
            </c:numRef>
          </c:xVal>
          <c:yVal>
            <c:numRef>
              <c:f>'Problem 2'!$D$93:$D$103</c:f>
              <c:numCache>
                <c:formatCode>0.00%</c:formatCode>
                <c:ptCount val="11"/>
                <c:pt idx="0">
                  <c:v>0.10786860334075388</c:v>
                </c:pt>
                <c:pt idx="1">
                  <c:v>0.14617213595117548</c:v>
                </c:pt>
                <c:pt idx="2">
                  <c:v>0.18447566856159708</c:v>
                </c:pt>
                <c:pt idx="3">
                  <c:v>0.22277920117201869</c:v>
                </c:pt>
                <c:pt idx="4">
                  <c:v>0.26108273378244029</c:v>
                </c:pt>
                <c:pt idx="5">
                  <c:v>0.29938626639286192</c:v>
                </c:pt>
                <c:pt idx="6">
                  <c:v>0.3376897990032835</c:v>
                </c:pt>
                <c:pt idx="7">
                  <c:v>0.37599333161370513</c:v>
                </c:pt>
                <c:pt idx="8">
                  <c:v>0.41429686422412676</c:v>
                </c:pt>
                <c:pt idx="9">
                  <c:v>0.45260039683454839</c:v>
                </c:pt>
                <c:pt idx="10">
                  <c:v>0.49090392944496997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66-E042-82A1-1AF6848E2D62}"/>
            </c:ext>
          </c:extLst>
        </c:ser>
        <c:ser>
          <c:idx val="1"/>
          <c:order val="1"/>
          <c:tx>
            <c:v>2021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 2'!$G$93:$G$103</c:f>
              <c:numCache>
                <c:formatCode>0.00%</c:formatCode>
                <c:ptCount val="11"/>
                <c:pt idx="0">
                  <c:v>0.12965952108688589</c:v>
                </c:pt>
                <c:pt idx="1">
                  <c:v>0.13508993238745329</c:v>
                </c:pt>
                <c:pt idx="2">
                  <c:v>0.14278423554513403</c:v>
                </c:pt>
                <c:pt idx="3">
                  <c:v>0.15239992018293663</c:v>
                </c:pt>
                <c:pt idx="4">
                  <c:v>0.16359854243579963</c:v>
                </c:pt>
                <c:pt idx="5">
                  <c:v>0.17607833531206027</c:v>
                </c:pt>
                <c:pt idx="6">
                  <c:v>0.18958646288490655</c:v>
                </c:pt>
                <c:pt idx="7">
                  <c:v>0.20391866838509243</c:v>
                </c:pt>
                <c:pt idx="8">
                  <c:v>0.21891315489591776</c:v>
                </c:pt>
                <c:pt idx="9">
                  <c:v>0.23444288242728628</c:v>
                </c:pt>
                <c:pt idx="10">
                  <c:v>0.250408287640286</c:v>
                </c:pt>
              </c:numCache>
            </c:numRef>
          </c:xVal>
          <c:yVal>
            <c:numRef>
              <c:f>'Problem 2'!$F$93:$F$103</c:f>
              <c:numCache>
                <c:formatCode>0.00%</c:formatCode>
                <c:ptCount val="11"/>
                <c:pt idx="0">
                  <c:v>0.24434006164918376</c:v>
                </c:pt>
                <c:pt idx="1">
                  <c:v>0.24651855509501025</c:v>
                </c:pt>
                <c:pt idx="2">
                  <c:v>0.24869704854083674</c:v>
                </c:pt>
                <c:pt idx="3">
                  <c:v>0.25087554198666318</c:v>
                </c:pt>
                <c:pt idx="4">
                  <c:v>0.25305403543248967</c:v>
                </c:pt>
                <c:pt idx="5">
                  <c:v>0.25523252887831616</c:v>
                </c:pt>
                <c:pt idx="6">
                  <c:v>0.25741102232414265</c:v>
                </c:pt>
                <c:pt idx="7">
                  <c:v>0.25958951576996914</c:v>
                </c:pt>
                <c:pt idx="8">
                  <c:v>0.26176800921579557</c:v>
                </c:pt>
                <c:pt idx="9">
                  <c:v>0.26394650266162206</c:v>
                </c:pt>
                <c:pt idx="10">
                  <c:v>0.26612499610744855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66-E042-82A1-1AF6848E2D62}"/>
            </c:ext>
          </c:extLst>
        </c:ser>
        <c:ser>
          <c:idx val="2"/>
          <c:order val="2"/>
          <c:tx>
            <c:v>2022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'Problem 2'!$I$93:$I$103</c:f>
              <c:numCache>
                <c:formatCode>0.00%</c:formatCode>
                <c:ptCount val="11"/>
                <c:pt idx="0">
                  <c:v>0.24152306698999523</c:v>
                </c:pt>
                <c:pt idx="1">
                  <c:v>0.24933251322250219</c:v>
                </c:pt>
                <c:pt idx="2">
                  <c:v>0.25816917814507484</c:v>
                </c:pt>
                <c:pt idx="3">
                  <c:v>0.26793144472236946</c:v>
                </c:pt>
                <c:pt idx="4">
                  <c:v>0.27852200223786183</c:v>
                </c:pt>
                <c:pt idx="5">
                  <c:v>0.28985007249061978</c:v>
                </c:pt>
                <c:pt idx="6">
                  <c:v>0.30183262820262852</c:v>
                </c:pt>
                <c:pt idx="7">
                  <c:v>0.31439484490883984</c:v>
                </c:pt>
                <c:pt idx="8">
                  <c:v>0.32747001953684152</c:v>
                </c:pt>
                <c:pt idx="9">
                  <c:v>0.34099915105220407</c:v>
                </c:pt>
                <c:pt idx="10">
                  <c:v>0.35493033185943273</c:v>
                </c:pt>
              </c:numCache>
            </c:numRef>
          </c:xVal>
          <c:yVal>
            <c:numRef>
              <c:f>'Problem 2'!$H$93:$H$103</c:f>
              <c:numCache>
                <c:formatCode>0.00%</c:formatCode>
                <c:ptCount val="11"/>
                <c:pt idx="0">
                  <c:v>-0.22958462308262728</c:v>
                </c:pt>
                <c:pt idx="1">
                  <c:v>-0.24357534062521852</c:v>
                </c:pt>
                <c:pt idx="2">
                  <c:v>-0.25756605816780975</c:v>
                </c:pt>
                <c:pt idx="3">
                  <c:v>-0.27155677571040093</c:v>
                </c:pt>
                <c:pt idx="4">
                  <c:v>-0.28554749325299222</c:v>
                </c:pt>
                <c:pt idx="5">
                  <c:v>-0.2995382107955834</c:v>
                </c:pt>
                <c:pt idx="6">
                  <c:v>-0.31352892833817464</c:v>
                </c:pt>
                <c:pt idx="7">
                  <c:v>-0.32751964588076588</c:v>
                </c:pt>
                <c:pt idx="8">
                  <c:v>-0.34151036342335711</c:v>
                </c:pt>
                <c:pt idx="9">
                  <c:v>-0.35550108096594829</c:v>
                </c:pt>
                <c:pt idx="10">
                  <c:v>-0.36949179850853953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66-E042-82A1-1AF6848E2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97983"/>
        <c:axId val="153299711"/>
      </c:scatterChart>
      <c:valAx>
        <c:axId val="15329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9711"/>
        <c:crosses val="autoZero"/>
        <c:crossBetween val="midCat"/>
      </c:valAx>
      <c:valAx>
        <c:axId val="15329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7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109</xdr:row>
      <xdr:rowOff>12700</xdr:rowOff>
    </xdr:from>
    <xdr:to>
      <xdr:col>9</xdr:col>
      <xdr:colOff>25400</xdr:colOff>
      <xdr:row>127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CA443-2F9B-44C8-C7B3-83BE99FCA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A2E8-3A05-8F4A-9FD9-D1BC916B5F14}">
  <dimension ref="A1:J12"/>
  <sheetViews>
    <sheetView workbookViewId="0">
      <selection sqref="A1:J2"/>
    </sheetView>
  </sheetViews>
  <sheetFormatPr defaultColWidth="10.77734375" defaultRowHeight="14.4"/>
  <sheetData>
    <row r="1" spans="1:10">
      <c r="A1" s="195" t="s">
        <v>225</v>
      </c>
      <c r="B1" s="196"/>
      <c r="C1" s="196"/>
      <c r="D1" s="196"/>
      <c r="E1" s="196"/>
      <c r="F1" s="196"/>
      <c r="G1" s="196"/>
      <c r="H1" s="196"/>
      <c r="I1" s="196"/>
      <c r="J1" s="196"/>
    </row>
    <row r="2" spans="1:10">
      <c r="A2" s="196"/>
      <c r="B2" s="196"/>
      <c r="C2" s="196"/>
      <c r="D2" s="196"/>
      <c r="E2" s="196"/>
      <c r="F2" s="196"/>
      <c r="G2" s="196"/>
      <c r="H2" s="196"/>
      <c r="I2" s="196"/>
      <c r="J2" s="196"/>
    </row>
    <row r="3" spans="1:10">
      <c r="A3" t="s">
        <v>4</v>
      </c>
    </row>
    <row r="4" spans="1:10">
      <c r="A4" t="s">
        <v>5</v>
      </c>
    </row>
    <row r="5" spans="1:10">
      <c r="A5" t="s">
        <v>6</v>
      </c>
    </row>
    <row r="6" spans="1:10">
      <c r="A6" t="s">
        <v>7</v>
      </c>
    </row>
    <row r="7" spans="1:10" ht="15" thickBot="1"/>
    <row r="8" spans="1:10" ht="15" thickBot="1">
      <c r="A8" s="197" t="s">
        <v>8</v>
      </c>
      <c r="B8" s="198"/>
      <c r="C8" s="199"/>
      <c r="D8" s="197" t="s">
        <v>9</v>
      </c>
      <c r="E8" s="199"/>
      <c r="F8" s="2" t="s">
        <v>10</v>
      </c>
    </row>
    <row r="9" spans="1:10">
      <c r="A9" s="3"/>
      <c r="C9" s="4"/>
      <c r="D9" s="3"/>
      <c r="E9" s="4"/>
      <c r="F9" s="5"/>
    </row>
    <row r="10" spans="1:10">
      <c r="A10" s="3"/>
      <c r="C10" s="4"/>
      <c r="D10" s="3"/>
      <c r="E10" s="4"/>
      <c r="F10" s="5"/>
    </row>
    <row r="11" spans="1:10">
      <c r="A11" s="3"/>
      <c r="C11" s="4"/>
      <c r="D11" s="3"/>
      <c r="E11" s="4"/>
      <c r="F11" s="5"/>
    </row>
    <row r="12" spans="1:10" ht="15" thickBot="1">
      <c r="A12" s="6"/>
      <c r="B12" s="7"/>
      <c r="C12" s="8"/>
      <c r="D12" s="6"/>
      <c r="E12" s="8"/>
      <c r="F12" s="9"/>
    </row>
  </sheetData>
  <mergeCells count="3">
    <mergeCell ref="A1:J2"/>
    <mergeCell ref="A8:C8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9"/>
  <sheetViews>
    <sheetView topLeftCell="D1" workbookViewId="0">
      <selection activeCell="C44" sqref="C44"/>
    </sheetView>
  </sheetViews>
  <sheetFormatPr defaultColWidth="8.77734375" defaultRowHeight="14.4"/>
  <cols>
    <col min="1" max="1" width="11.44140625" customWidth="1"/>
    <col min="2" max="3" width="9.21875" bestFit="1" customWidth="1"/>
    <col min="4" max="4" width="12.44140625" customWidth="1"/>
    <col min="5" max="6" width="8.77734375" bestFit="1" customWidth="1"/>
    <col min="7" max="7" width="9.21875" bestFit="1" customWidth="1"/>
    <col min="8" max="9" width="8.77734375" bestFit="1" customWidth="1"/>
    <col min="10" max="10" width="11.77734375" customWidth="1"/>
  </cols>
  <sheetData>
    <row r="1" spans="1:30" ht="15" customHeight="1">
      <c r="A1" s="195" t="s">
        <v>11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T1" s="127" t="s">
        <v>0</v>
      </c>
      <c r="U1" s="128"/>
      <c r="V1" s="128"/>
      <c r="W1" s="128"/>
      <c r="X1" s="128"/>
      <c r="Y1" s="128"/>
      <c r="Z1" s="128"/>
      <c r="AA1" s="128"/>
      <c r="AB1" s="128"/>
      <c r="AC1" s="128"/>
      <c r="AD1" s="128"/>
    </row>
    <row r="2" spans="1:30" ht="15" customHeight="1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T2" s="129"/>
      <c r="U2" s="130" t="s">
        <v>140</v>
      </c>
      <c r="V2" s="131"/>
      <c r="W2" s="131"/>
      <c r="X2" s="131"/>
      <c r="Y2" s="131"/>
      <c r="Z2" s="131"/>
      <c r="AA2" s="131"/>
      <c r="AB2" s="131"/>
      <c r="AC2" s="131"/>
      <c r="AD2" s="131"/>
    </row>
    <row r="3" spans="1:30">
      <c r="A3" t="s">
        <v>222</v>
      </c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</row>
    <row r="4" spans="1:30" ht="17.399999999999999">
      <c r="A4" t="s">
        <v>223</v>
      </c>
      <c r="T4" s="131"/>
      <c r="U4" s="131"/>
      <c r="V4" s="131"/>
      <c r="W4" s="131"/>
      <c r="X4" s="132" t="s">
        <v>141</v>
      </c>
      <c r="Y4" s="132"/>
      <c r="Z4" s="132"/>
      <c r="AA4" s="132"/>
      <c r="AB4" s="133" t="s">
        <v>142</v>
      </c>
      <c r="AC4" s="134"/>
      <c r="AD4" s="134"/>
    </row>
    <row r="5" spans="1:30">
      <c r="A5" t="s">
        <v>224</v>
      </c>
      <c r="T5" s="131"/>
      <c r="U5" s="135" t="s">
        <v>143</v>
      </c>
      <c r="V5" s="135"/>
      <c r="W5" s="135"/>
      <c r="X5" s="136">
        <f>Y5-1</f>
        <v>2016</v>
      </c>
      <c r="Y5" s="136">
        <f>Z5-1</f>
        <v>2017</v>
      </c>
      <c r="Z5" s="136">
        <f>AA5-1</f>
        <v>2018</v>
      </c>
      <c r="AA5" s="137">
        <v>2019</v>
      </c>
      <c r="AB5" s="136">
        <v>2020</v>
      </c>
      <c r="AC5" s="136">
        <f t="shared" ref="AC5:AD5" si="0">AB5+1</f>
        <v>2021</v>
      </c>
      <c r="AD5" s="136">
        <f t="shared" si="0"/>
        <v>2022</v>
      </c>
    </row>
    <row r="6" spans="1:30">
      <c r="J6" t="s">
        <v>236</v>
      </c>
      <c r="K6">
        <v>24</v>
      </c>
      <c r="T6" s="131"/>
      <c r="U6" s="131"/>
      <c r="V6" s="131"/>
      <c r="W6" s="131"/>
      <c r="X6" s="138"/>
      <c r="Y6" s="138"/>
      <c r="Z6" s="138"/>
      <c r="AA6" s="138"/>
      <c r="AB6" s="138"/>
      <c r="AC6" s="138"/>
      <c r="AD6" s="138"/>
    </row>
    <row r="7" spans="1:30">
      <c r="T7" s="131"/>
      <c r="U7" s="131" t="s">
        <v>144</v>
      </c>
      <c r="V7" s="131"/>
      <c r="W7" s="131"/>
      <c r="X7" s="139">
        <v>1000.6</v>
      </c>
      <c r="Y7" s="140">
        <v>1104.7</v>
      </c>
      <c r="Z7" s="140">
        <v>1220.3</v>
      </c>
      <c r="AA7" s="140">
        <v>1307.3</v>
      </c>
      <c r="AB7" s="140">
        <v>1411.884</v>
      </c>
      <c r="AC7" s="140">
        <v>1524.8347200000001</v>
      </c>
      <c r="AD7" s="140">
        <v>1662.0698448000003</v>
      </c>
    </row>
    <row r="8" spans="1:30">
      <c r="T8" s="131"/>
      <c r="U8" s="131" t="s">
        <v>145</v>
      </c>
      <c r="V8" s="131"/>
      <c r="W8" s="131"/>
      <c r="X8" s="141">
        <v>620.37200000000007</v>
      </c>
      <c r="Y8" s="140">
        <v>673.86699999999996</v>
      </c>
      <c r="Z8" s="140">
        <v>750.48450000000003</v>
      </c>
      <c r="AA8" s="140">
        <v>810.52599999999995</v>
      </c>
      <c r="AB8" s="140">
        <v>872.54431199999999</v>
      </c>
      <c r="AC8" s="140">
        <v>945.39752640000006</v>
      </c>
      <c r="AD8" s="140">
        <v>1030.4833037760002</v>
      </c>
    </row>
    <row r="9" spans="1:30" ht="23.4">
      <c r="A9" s="68"/>
      <c r="B9" s="69" t="s">
        <v>86</v>
      </c>
      <c r="C9" s="69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68"/>
      <c r="T9" s="131"/>
      <c r="U9" s="142" t="s">
        <v>146</v>
      </c>
      <c r="V9" s="142"/>
      <c r="W9" s="142"/>
      <c r="X9" s="143">
        <v>380.22800000000001</v>
      </c>
      <c r="Y9" s="143">
        <v>430.83300000000003</v>
      </c>
      <c r="Z9" s="143">
        <v>469.81549999999999</v>
      </c>
      <c r="AA9" s="143">
        <v>496.774</v>
      </c>
      <c r="AB9" s="143">
        <v>539.33968800000002</v>
      </c>
      <c r="AC9" s="143">
        <v>579.4371936</v>
      </c>
      <c r="AD9" s="143">
        <v>631.5865410240001</v>
      </c>
    </row>
    <row r="10" spans="1:30" ht="18">
      <c r="A10" s="68"/>
      <c r="B10" s="71" t="s">
        <v>87</v>
      </c>
      <c r="C10" s="71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131"/>
      <c r="U10" s="131" t="s">
        <v>147</v>
      </c>
      <c r="V10" s="131"/>
      <c r="W10" s="131"/>
      <c r="X10" s="140">
        <v>229.03734</v>
      </c>
      <c r="Y10" s="140">
        <v>283.13461000000001</v>
      </c>
      <c r="Z10" s="140">
        <v>303.24455</v>
      </c>
      <c r="AA10" s="140">
        <v>305.76439699999997</v>
      </c>
      <c r="AB10" s="140">
        <v>331.79273999999998</v>
      </c>
      <c r="AC10" s="140">
        <v>350.71198560000005</v>
      </c>
      <c r="AD10" s="140">
        <v>382.2760643040001</v>
      </c>
    </row>
    <row r="11" spans="1:30" ht="15" thickBot="1">
      <c r="A11" s="68"/>
      <c r="B11" s="68"/>
      <c r="C11" s="68"/>
      <c r="D11" s="68"/>
      <c r="E11" s="72"/>
      <c r="F11" s="72"/>
      <c r="G11" s="72"/>
      <c r="H11" s="68"/>
      <c r="I11" s="68"/>
      <c r="J11" s="68"/>
      <c r="K11" s="68"/>
      <c r="L11" s="68"/>
      <c r="M11" s="68"/>
      <c r="N11" s="68"/>
      <c r="O11" s="72"/>
      <c r="P11" s="72"/>
      <c r="Q11" s="72"/>
      <c r="R11" s="72"/>
      <c r="S11" s="68"/>
      <c r="T11" s="131"/>
      <c r="U11" s="142" t="s">
        <v>148</v>
      </c>
      <c r="V11" s="142"/>
      <c r="W11" s="142"/>
      <c r="X11" s="143">
        <v>151.19066000000001</v>
      </c>
      <c r="Y11" s="143">
        <v>147.69839000000002</v>
      </c>
      <c r="Z11" s="143">
        <v>166.57094999999998</v>
      </c>
      <c r="AA11" s="143">
        <v>191.00960300000003</v>
      </c>
      <c r="AB11" s="143">
        <v>207.54694800000004</v>
      </c>
      <c r="AC11" s="143">
        <v>228.72520799999995</v>
      </c>
      <c r="AD11" s="143">
        <v>249.31047672</v>
      </c>
    </row>
    <row r="12" spans="1:30">
      <c r="A12" s="73"/>
      <c r="B12" s="74"/>
      <c r="C12" s="75"/>
      <c r="D12" s="75"/>
      <c r="E12" s="76" t="s">
        <v>88</v>
      </c>
      <c r="F12" s="76" t="s">
        <v>89</v>
      </c>
      <c r="G12" s="76" t="s">
        <v>90</v>
      </c>
      <c r="H12" s="78" t="s">
        <v>91</v>
      </c>
      <c r="I12" s="78"/>
      <c r="J12" s="78"/>
      <c r="K12" s="78"/>
      <c r="L12" s="78"/>
      <c r="M12" s="78"/>
      <c r="N12" s="75"/>
      <c r="O12" s="79"/>
      <c r="P12" s="80"/>
      <c r="Q12" s="76" t="s">
        <v>92</v>
      </c>
      <c r="R12" s="76"/>
      <c r="S12" s="68"/>
      <c r="T12" s="131"/>
      <c r="U12" s="144" t="s">
        <v>149</v>
      </c>
      <c r="V12" s="144"/>
      <c r="W12" s="144"/>
      <c r="X12" s="145">
        <v>31.018599999999999</v>
      </c>
      <c r="Y12" s="145">
        <v>35.3504</v>
      </c>
      <c r="Z12" s="145">
        <v>39.049599999999998</v>
      </c>
      <c r="AA12" s="145">
        <v>40.526299999999999</v>
      </c>
      <c r="AB12" s="145">
        <v>43.768403999999997</v>
      </c>
      <c r="AC12" s="145">
        <v>47.269876320000002</v>
      </c>
      <c r="AD12" s="145">
        <v>49.862095344000004</v>
      </c>
    </row>
    <row r="13" spans="1:30" ht="15" thickBot="1">
      <c r="A13" s="73"/>
      <c r="B13" s="81" t="s">
        <v>93</v>
      </c>
      <c r="C13" s="79"/>
      <c r="D13" s="76" t="s">
        <v>94</v>
      </c>
      <c r="E13" s="76" t="s">
        <v>95</v>
      </c>
      <c r="F13" s="76" t="s">
        <v>96</v>
      </c>
      <c r="G13" s="76" t="s">
        <v>96</v>
      </c>
      <c r="H13" s="82" t="s">
        <v>97</v>
      </c>
      <c r="I13" s="82"/>
      <c r="J13" s="82"/>
      <c r="K13" s="83" t="s">
        <v>98</v>
      </c>
      <c r="L13" s="83"/>
      <c r="M13" s="83"/>
      <c r="N13" s="83" t="s">
        <v>99</v>
      </c>
      <c r="O13" s="83"/>
      <c r="P13" s="83" t="s">
        <v>100</v>
      </c>
      <c r="Q13" s="76" t="s">
        <v>101</v>
      </c>
      <c r="R13" s="77" t="s">
        <v>102</v>
      </c>
      <c r="S13" s="68"/>
      <c r="T13" s="131"/>
      <c r="U13" s="142" t="s">
        <v>150</v>
      </c>
      <c r="V13" s="142"/>
      <c r="W13" s="142"/>
      <c r="X13" s="143">
        <v>120.17206000000002</v>
      </c>
      <c r="Y13" s="143">
        <v>112.34799000000001</v>
      </c>
      <c r="Z13" s="143">
        <v>127.52134999999998</v>
      </c>
      <c r="AA13" s="143">
        <v>150.48330300000003</v>
      </c>
      <c r="AB13" s="143">
        <v>163.77854400000004</v>
      </c>
      <c r="AC13" s="143">
        <v>181.45533167999994</v>
      </c>
      <c r="AD13" s="143">
        <v>199.44838137599999</v>
      </c>
    </row>
    <row r="14" spans="1:30" ht="15" thickBot="1">
      <c r="A14" s="73"/>
      <c r="B14" s="84"/>
      <c r="C14" s="85" t="s">
        <v>103</v>
      </c>
      <c r="D14" s="85" t="s">
        <v>104</v>
      </c>
      <c r="E14" s="85" t="s">
        <v>105</v>
      </c>
      <c r="F14" s="85" t="s">
        <v>106</v>
      </c>
      <c r="G14" s="85" t="s">
        <v>106</v>
      </c>
      <c r="H14" s="85" t="s">
        <v>107</v>
      </c>
      <c r="I14" s="86" t="s">
        <v>108</v>
      </c>
      <c r="J14" s="86" t="s">
        <v>109</v>
      </c>
      <c r="K14" s="85" t="s">
        <v>107</v>
      </c>
      <c r="L14" s="86" t="s">
        <v>108</v>
      </c>
      <c r="M14" s="86" t="s">
        <v>109</v>
      </c>
      <c r="N14" s="86" t="s">
        <v>108</v>
      </c>
      <c r="O14" s="86" t="s">
        <v>109</v>
      </c>
      <c r="P14" s="85" t="s">
        <v>108</v>
      </c>
      <c r="Q14" s="82" t="s">
        <v>110</v>
      </c>
      <c r="R14" s="77" t="s">
        <v>111</v>
      </c>
      <c r="S14" s="68"/>
      <c r="T14" s="131"/>
      <c r="U14" s="131" t="s">
        <v>151</v>
      </c>
      <c r="V14" s="131"/>
      <c r="W14" s="146"/>
      <c r="X14" s="140">
        <v>-2.6919999999999997</v>
      </c>
      <c r="Y14" s="140">
        <v>-2.4376456078683595</v>
      </c>
      <c r="Z14" s="140">
        <v>-2.591595578346177</v>
      </c>
      <c r="AA14" s="140">
        <v>-4.9789364541101016</v>
      </c>
      <c r="AB14" s="140">
        <v>-7.1666861743155366</v>
      </c>
      <c r="AC14" s="140">
        <v>-7.1705432633416084</v>
      </c>
      <c r="AD14" s="140">
        <v>-7.5514918578451331</v>
      </c>
    </row>
    <row r="15" spans="1:30">
      <c r="A15" s="68"/>
      <c r="B15" s="87" t="s">
        <v>112</v>
      </c>
      <c r="C15" s="88" t="s">
        <v>113</v>
      </c>
      <c r="D15" s="89">
        <v>38.6</v>
      </c>
      <c r="E15" s="90">
        <v>0.96799999999999997</v>
      </c>
      <c r="F15" s="91">
        <v>14579</v>
      </c>
      <c r="G15" s="91">
        <v>17113</v>
      </c>
      <c r="H15" s="89">
        <v>2.1</v>
      </c>
      <c r="I15" s="89">
        <v>2.1</v>
      </c>
      <c r="J15" s="89">
        <v>2</v>
      </c>
      <c r="K15" s="89">
        <v>10.7</v>
      </c>
      <c r="L15" s="89">
        <v>10.6</v>
      </c>
      <c r="M15" s="89">
        <v>10.1</v>
      </c>
      <c r="N15" s="89">
        <v>17.8</v>
      </c>
      <c r="O15" s="89">
        <v>16.7</v>
      </c>
      <c r="P15" s="89">
        <v>2.5</v>
      </c>
      <c r="Q15" s="92">
        <v>7.2</v>
      </c>
      <c r="R15" s="93">
        <v>0.67</v>
      </c>
      <c r="S15" s="68"/>
      <c r="T15" s="131"/>
      <c r="U15" s="131" t="s">
        <v>152</v>
      </c>
      <c r="V15" s="131"/>
      <c r="W15" s="131"/>
      <c r="X15" s="140">
        <v>0.72</v>
      </c>
      <c r="Y15" s="140">
        <v>0.36</v>
      </c>
      <c r="Z15" s="140">
        <v>0.255</v>
      </c>
      <c r="AA15" s="140">
        <v>0.47249999999999998</v>
      </c>
      <c r="AB15" s="140">
        <v>0.85994999999999999</v>
      </c>
      <c r="AC15" s="140">
        <v>0.83789999999999998</v>
      </c>
      <c r="AD15" s="140">
        <v>0.83789999999999998</v>
      </c>
    </row>
    <row r="16" spans="1:30">
      <c r="A16" s="68"/>
      <c r="B16" s="87" t="s">
        <v>114</v>
      </c>
      <c r="C16" s="88" t="s">
        <v>115</v>
      </c>
      <c r="D16" s="89">
        <v>40</v>
      </c>
      <c r="E16" s="90">
        <v>0.95099999999999996</v>
      </c>
      <c r="F16" s="91">
        <v>5324</v>
      </c>
      <c r="G16" s="91">
        <v>5638</v>
      </c>
      <c r="H16" s="89">
        <v>1.8</v>
      </c>
      <c r="I16" s="89">
        <v>1.7</v>
      </c>
      <c r="J16" s="89">
        <v>1.6</v>
      </c>
      <c r="K16" s="89">
        <v>11.6</v>
      </c>
      <c r="L16" s="89">
        <v>10.5</v>
      </c>
      <c r="M16" s="89">
        <v>9.3000000000000007</v>
      </c>
      <c r="N16" s="89">
        <v>18.399999999999999</v>
      </c>
      <c r="O16" s="89">
        <v>16.5</v>
      </c>
      <c r="P16" s="89">
        <v>1.9</v>
      </c>
      <c r="Q16" s="92">
        <v>9.6999999999999993</v>
      </c>
      <c r="R16" s="93">
        <v>0.45</v>
      </c>
      <c r="S16" s="68"/>
      <c r="T16" s="131"/>
      <c r="U16" s="142" t="s">
        <v>153</v>
      </c>
      <c r="V16" s="142"/>
      <c r="W16" s="142"/>
      <c r="X16" s="143">
        <v>122.14406000000001</v>
      </c>
      <c r="Y16" s="143">
        <v>114.42563560786837</v>
      </c>
      <c r="Z16" s="143">
        <v>129.85794557834618</v>
      </c>
      <c r="AA16" s="143">
        <v>154.98973945411015</v>
      </c>
      <c r="AB16" s="143">
        <v>170.08528017431559</v>
      </c>
      <c r="AC16" s="143">
        <v>187.78797494334157</v>
      </c>
      <c r="AD16" s="143">
        <v>206.16197323384512</v>
      </c>
    </row>
    <row r="17" spans="1:30">
      <c r="A17" s="68"/>
      <c r="B17" s="87" t="s">
        <v>116</v>
      </c>
      <c r="C17" s="94" t="s">
        <v>117</v>
      </c>
      <c r="D17" s="89">
        <v>23.3</v>
      </c>
      <c r="E17" s="90">
        <v>0.79800000000000004</v>
      </c>
      <c r="F17" s="91">
        <v>3553</v>
      </c>
      <c r="G17" s="91">
        <v>8378</v>
      </c>
      <c r="H17" s="89">
        <v>0.7</v>
      </c>
      <c r="I17" s="89">
        <v>0.7</v>
      </c>
      <c r="J17" s="89">
        <v>0.7</v>
      </c>
      <c r="K17" s="89">
        <v>10.3</v>
      </c>
      <c r="L17" s="89">
        <v>9.8000000000000007</v>
      </c>
      <c r="M17" s="89">
        <v>9.1</v>
      </c>
      <c r="N17" s="89">
        <v>18.2</v>
      </c>
      <c r="O17" s="89">
        <v>14.8</v>
      </c>
      <c r="P17" s="89">
        <v>1.8</v>
      </c>
      <c r="Q17" s="92">
        <v>10.3</v>
      </c>
      <c r="R17" s="93">
        <v>0.77</v>
      </c>
      <c r="S17" s="68"/>
      <c r="T17" s="131"/>
      <c r="U17" s="131" t="s">
        <v>154</v>
      </c>
      <c r="V17" s="131"/>
      <c r="W17" s="131"/>
      <c r="X17" s="140">
        <v>46.414742800000006</v>
      </c>
      <c r="Y17" s="140">
        <v>43.481741530989979</v>
      </c>
      <c r="Z17" s="140">
        <v>49.34601931977155</v>
      </c>
      <c r="AA17" s="140">
        <v>58.896100992561855</v>
      </c>
      <c r="AB17" s="140">
        <v>64.632406466239928</v>
      </c>
      <c r="AC17" s="140">
        <v>71.35943047846979</v>
      </c>
      <c r="AD17" s="140">
        <v>78.341549828861147</v>
      </c>
    </row>
    <row r="18" spans="1:30">
      <c r="A18" s="68"/>
      <c r="B18" s="95" t="s">
        <v>118</v>
      </c>
      <c r="C18" s="94" t="s">
        <v>119</v>
      </c>
      <c r="D18" s="89">
        <v>53.8</v>
      </c>
      <c r="E18" s="90">
        <v>0.94899999999999995</v>
      </c>
      <c r="F18" s="91">
        <v>6365</v>
      </c>
      <c r="G18" s="91">
        <v>7594</v>
      </c>
      <c r="H18" s="89">
        <v>1.8</v>
      </c>
      <c r="I18" s="89">
        <v>1.7</v>
      </c>
      <c r="J18" s="89">
        <v>1.5</v>
      </c>
      <c r="K18" s="89">
        <v>9.8000000000000007</v>
      </c>
      <c r="L18" s="89">
        <v>9.6</v>
      </c>
      <c r="M18" s="89">
        <v>9.1999999999999993</v>
      </c>
      <c r="N18" s="89">
        <v>15.4</v>
      </c>
      <c r="O18" s="89">
        <v>15.1</v>
      </c>
      <c r="P18" s="89">
        <v>1.9</v>
      </c>
      <c r="Q18" s="92">
        <v>8</v>
      </c>
      <c r="R18" s="93">
        <v>0.73</v>
      </c>
      <c r="S18" s="68"/>
      <c r="T18" s="131"/>
      <c r="U18" s="147" t="s">
        <v>1</v>
      </c>
      <c r="V18" s="147"/>
      <c r="W18" s="147"/>
      <c r="X18" s="148">
        <v>75.729317199999997</v>
      </c>
      <c r="Y18" s="148">
        <v>70.943894076878394</v>
      </c>
      <c r="Z18" s="148">
        <v>80.511926258574618</v>
      </c>
      <c r="AA18" s="148">
        <v>96.093638461548295</v>
      </c>
      <c r="AB18" s="148">
        <v>105.45287370807566</v>
      </c>
      <c r="AC18" s="148">
        <v>116.42854446487178</v>
      </c>
      <c r="AD18" s="148">
        <v>127.82042340498397</v>
      </c>
    </row>
    <row r="19" spans="1:30">
      <c r="A19" s="68"/>
      <c r="B19" s="95" t="s">
        <v>120</v>
      </c>
      <c r="C19" s="94" t="s">
        <v>121</v>
      </c>
      <c r="D19" s="89">
        <v>28.6</v>
      </c>
      <c r="E19" s="90">
        <v>0.874</v>
      </c>
      <c r="F19" s="96">
        <v>2720</v>
      </c>
      <c r="G19" s="96">
        <v>2812</v>
      </c>
      <c r="H19" s="89">
        <v>1.3</v>
      </c>
      <c r="I19" s="89">
        <v>1.3</v>
      </c>
      <c r="J19" s="89">
        <v>1.2</v>
      </c>
      <c r="K19" s="89">
        <v>12.7</v>
      </c>
      <c r="L19" s="89">
        <v>11.9</v>
      </c>
      <c r="M19" s="89">
        <v>10.9</v>
      </c>
      <c r="N19" s="89">
        <v>24.1</v>
      </c>
      <c r="O19" s="89">
        <v>21.7</v>
      </c>
      <c r="P19" s="89">
        <v>2.2000000000000002</v>
      </c>
      <c r="Q19" s="92">
        <v>10.8</v>
      </c>
      <c r="R19" s="93">
        <v>0.23</v>
      </c>
      <c r="S19" s="68"/>
      <c r="T19" s="131"/>
      <c r="U19" s="131"/>
      <c r="V19" s="131"/>
      <c r="W19" s="131"/>
      <c r="X19" s="140"/>
      <c r="Y19" s="140"/>
      <c r="Z19" s="140"/>
      <c r="AA19" s="140"/>
      <c r="AB19" s="140"/>
      <c r="AC19" s="140"/>
      <c r="AD19" s="140"/>
    </row>
    <row r="20" spans="1:30">
      <c r="A20" s="68"/>
      <c r="B20" s="95" t="s">
        <v>122</v>
      </c>
      <c r="C20" s="94" t="s">
        <v>123</v>
      </c>
      <c r="D20" s="89">
        <v>23.4</v>
      </c>
      <c r="E20" s="90">
        <v>0.93100000000000005</v>
      </c>
      <c r="F20" s="96">
        <v>745</v>
      </c>
      <c r="G20" s="96">
        <v>832</v>
      </c>
      <c r="H20" s="89">
        <v>1</v>
      </c>
      <c r="I20" s="89">
        <v>1</v>
      </c>
      <c r="J20" s="89">
        <v>1</v>
      </c>
      <c r="K20" s="89">
        <v>16.2</v>
      </c>
      <c r="L20" s="89">
        <v>11.4</v>
      </c>
      <c r="M20" s="89">
        <v>8.9</v>
      </c>
      <c r="N20" s="89">
        <v>31</v>
      </c>
      <c r="O20" s="89">
        <v>20.5</v>
      </c>
      <c r="P20" s="89">
        <v>3.2</v>
      </c>
      <c r="Q20" s="92">
        <v>9.6999999999999993</v>
      </c>
      <c r="R20" s="93">
        <v>0.54</v>
      </c>
      <c r="S20" s="68"/>
      <c r="T20" s="131"/>
      <c r="U20" s="149" t="s">
        <v>155</v>
      </c>
      <c r="V20" s="149"/>
      <c r="W20" s="149"/>
      <c r="X20" s="150">
        <v>50</v>
      </c>
      <c r="Y20" s="151">
        <v>50</v>
      </c>
      <c r="Z20" s="151">
        <v>50</v>
      </c>
      <c r="AA20" s="151">
        <v>50</v>
      </c>
      <c r="AB20" s="151">
        <v>50</v>
      </c>
      <c r="AC20" s="151">
        <v>50</v>
      </c>
      <c r="AD20" s="151">
        <v>50</v>
      </c>
    </row>
    <row r="21" spans="1:30">
      <c r="A21" s="68"/>
      <c r="B21" s="68"/>
      <c r="C21" s="68"/>
      <c r="D21" s="68"/>
      <c r="E21" s="68"/>
      <c r="F21" s="97"/>
      <c r="G21" s="97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98"/>
      <c r="S21" s="68"/>
      <c r="T21" s="131"/>
      <c r="U21" s="135" t="s">
        <v>156</v>
      </c>
      <c r="V21" s="135"/>
      <c r="W21" s="135"/>
      <c r="X21" s="152">
        <v>1.514586344</v>
      </c>
      <c r="Y21" s="152">
        <v>1.4188778815375678</v>
      </c>
      <c r="Z21" s="152">
        <v>1.6102385251714924</v>
      </c>
      <c r="AA21" s="152">
        <v>1.9218727692309658</v>
      </c>
      <c r="AB21" s="152">
        <v>2.1090574741615131</v>
      </c>
      <c r="AC21" s="152">
        <v>2.3285708892974357</v>
      </c>
      <c r="AD21" s="152">
        <v>2.5564084680996793</v>
      </c>
    </row>
    <row r="22" spans="1:30">
      <c r="A22" s="68"/>
      <c r="B22" s="79" t="s">
        <v>124</v>
      </c>
      <c r="C22" s="79"/>
      <c r="D22" s="99"/>
      <c r="E22" s="99"/>
      <c r="F22" s="99"/>
      <c r="G22" s="99"/>
      <c r="H22" s="100">
        <v>1.5</v>
      </c>
      <c r="I22" s="100">
        <v>1.4</v>
      </c>
      <c r="J22" s="100">
        <v>1.3</v>
      </c>
      <c r="K22" s="100">
        <v>11.9</v>
      </c>
      <c r="L22" s="100">
        <v>10.6</v>
      </c>
      <c r="M22" s="100">
        <v>9.6</v>
      </c>
      <c r="N22" s="100">
        <v>20.8</v>
      </c>
      <c r="O22" s="100">
        <v>17.5</v>
      </c>
      <c r="P22" s="100">
        <v>2.2999999999999998</v>
      </c>
      <c r="Q22" s="100">
        <v>9.3000000000000007</v>
      </c>
      <c r="R22" s="101">
        <v>0.56999999999999995</v>
      </c>
      <c r="S22" s="68"/>
      <c r="T22" s="131"/>
      <c r="U22" s="131"/>
      <c r="V22" s="131"/>
      <c r="W22" s="131"/>
      <c r="X22" s="153"/>
      <c r="Y22" s="153"/>
      <c r="Z22" s="153"/>
      <c r="AA22" s="153"/>
      <c r="AB22" s="153"/>
      <c r="AC22" s="153"/>
      <c r="AD22" s="153"/>
    </row>
    <row r="23" spans="1:30">
      <c r="A23" s="68"/>
      <c r="B23" s="79" t="s">
        <v>125</v>
      </c>
      <c r="C23" s="79"/>
      <c r="D23" s="99"/>
      <c r="E23" s="99"/>
      <c r="F23" s="99"/>
      <c r="G23" s="99"/>
      <c r="H23" s="100">
        <v>1.5</v>
      </c>
      <c r="I23" s="100">
        <v>1.5</v>
      </c>
      <c r="J23" s="100">
        <v>1.4</v>
      </c>
      <c r="K23" s="100">
        <v>11.2</v>
      </c>
      <c r="L23" s="100">
        <v>10.5</v>
      </c>
      <c r="M23" s="100">
        <v>9.1999999999999993</v>
      </c>
      <c r="N23" s="100">
        <v>18.3</v>
      </c>
      <c r="O23" s="100">
        <v>16.600000000000001</v>
      </c>
      <c r="P23" s="100">
        <v>2.1</v>
      </c>
      <c r="Q23" s="100">
        <v>9.6999999999999993</v>
      </c>
      <c r="R23" s="101">
        <v>0.61</v>
      </c>
      <c r="S23" s="68"/>
      <c r="T23" s="131"/>
      <c r="U23" s="154" t="s">
        <v>157</v>
      </c>
      <c r="V23" s="131"/>
      <c r="W23" s="131"/>
      <c r="X23" s="138"/>
      <c r="Y23" s="138"/>
      <c r="Z23" s="138"/>
      <c r="AA23" s="138"/>
      <c r="AB23" s="138"/>
      <c r="AC23" s="138"/>
      <c r="AD23" s="138"/>
    </row>
    <row r="24" spans="1:30">
      <c r="A24" s="68"/>
      <c r="B24" s="79" t="s">
        <v>126</v>
      </c>
      <c r="C24" s="79"/>
      <c r="D24" s="99"/>
      <c r="E24" s="99"/>
      <c r="F24" s="99"/>
      <c r="G24" s="99"/>
      <c r="H24" s="100">
        <v>2.1</v>
      </c>
      <c r="I24" s="100">
        <v>2.1</v>
      </c>
      <c r="J24" s="100">
        <v>2</v>
      </c>
      <c r="K24" s="100">
        <v>16.2</v>
      </c>
      <c r="L24" s="100">
        <v>11.9</v>
      </c>
      <c r="M24" s="100">
        <v>10.9</v>
      </c>
      <c r="N24" s="100">
        <v>31</v>
      </c>
      <c r="O24" s="100">
        <v>21.7</v>
      </c>
      <c r="P24" s="100">
        <v>3.2</v>
      </c>
      <c r="Q24" s="100">
        <v>10.8</v>
      </c>
      <c r="R24" s="101">
        <v>0.77</v>
      </c>
      <c r="S24" s="68"/>
      <c r="T24" s="131"/>
      <c r="U24" s="131" t="s">
        <v>158</v>
      </c>
      <c r="V24" s="131"/>
      <c r="W24" s="131"/>
      <c r="X24" s="155" t="s">
        <v>159</v>
      </c>
      <c r="Y24" s="156">
        <v>0.1040375774535279</v>
      </c>
      <c r="Z24" s="156">
        <v>0.10464379469539233</v>
      </c>
      <c r="AA24" s="156">
        <v>7.1293944112103588E-2</v>
      </c>
      <c r="AB24" s="156">
        <v>0.08</v>
      </c>
      <c r="AC24" s="156">
        <v>0.08</v>
      </c>
      <c r="AD24" s="156">
        <v>0.09</v>
      </c>
    </row>
    <row r="25" spans="1:30">
      <c r="A25" s="68"/>
      <c r="B25" s="79" t="s">
        <v>127</v>
      </c>
      <c r="C25" s="79"/>
      <c r="D25" s="99"/>
      <c r="E25" s="99"/>
      <c r="F25" s="99"/>
      <c r="G25" s="99"/>
      <c r="H25" s="100">
        <v>0.7</v>
      </c>
      <c r="I25" s="100">
        <v>0.7</v>
      </c>
      <c r="J25" s="100">
        <v>0.7</v>
      </c>
      <c r="K25" s="100">
        <v>9.8000000000000007</v>
      </c>
      <c r="L25" s="100">
        <v>9.6</v>
      </c>
      <c r="M25" s="100">
        <v>8.9</v>
      </c>
      <c r="N25" s="100">
        <v>15.4</v>
      </c>
      <c r="O25" s="100">
        <v>14.8</v>
      </c>
      <c r="P25" s="100">
        <v>1.8</v>
      </c>
      <c r="Q25" s="100">
        <v>7.2</v>
      </c>
      <c r="R25" s="101">
        <v>0.23</v>
      </c>
      <c r="S25" s="68"/>
      <c r="T25" s="131"/>
      <c r="U25" s="131" t="s">
        <v>160</v>
      </c>
      <c r="V25" s="131"/>
      <c r="W25" s="131"/>
      <c r="X25" s="157">
        <v>0.38</v>
      </c>
      <c r="Y25" s="157">
        <v>0.39</v>
      </c>
      <c r="Z25" s="157">
        <v>0.38500000000000001</v>
      </c>
      <c r="AA25" s="157">
        <v>0.38</v>
      </c>
      <c r="AB25" s="156">
        <v>0.38200000000000001</v>
      </c>
      <c r="AC25" s="157">
        <v>0.38</v>
      </c>
      <c r="AD25" s="157">
        <v>0.38</v>
      </c>
    </row>
    <row r="26" spans="1:30">
      <c r="A26" s="68"/>
      <c r="B26" s="68" t="s">
        <v>128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131"/>
      <c r="U26" s="131" t="s">
        <v>161</v>
      </c>
      <c r="V26" s="131"/>
      <c r="W26" s="131"/>
      <c r="X26" s="156">
        <v>0.22889999999999999</v>
      </c>
      <c r="Y26" s="156">
        <v>0.25629999999999997</v>
      </c>
      <c r="Z26" s="156">
        <v>0.2485</v>
      </c>
      <c r="AA26" s="156">
        <v>0.23388999999999999</v>
      </c>
      <c r="AB26" s="156">
        <v>0.23499999999999999</v>
      </c>
      <c r="AC26" s="156">
        <v>0.23</v>
      </c>
      <c r="AD26" s="156">
        <v>0.23</v>
      </c>
    </row>
    <row r="27" spans="1:30">
      <c r="A27" s="68"/>
      <c r="B27" s="68" t="s">
        <v>129</v>
      </c>
      <c r="C27" s="68"/>
      <c r="D27" s="68"/>
      <c r="E27" s="68"/>
      <c r="F27" s="68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68"/>
      <c r="S27" s="68"/>
      <c r="T27" s="131"/>
      <c r="U27" s="131" t="s">
        <v>162</v>
      </c>
      <c r="V27" s="131"/>
      <c r="W27" s="131"/>
      <c r="X27" s="158">
        <v>0.15110000000000001</v>
      </c>
      <c r="Y27" s="158">
        <v>0.13370000000000001</v>
      </c>
      <c r="Z27" s="158">
        <v>0.13649999999999998</v>
      </c>
      <c r="AA27" s="158">
        <v>0.14611000000000002</v>
      </c>
      <c r="AB27" s="158">
        <v>0.14700000000000002</v>
      </c>
      <c r="AC27" s="158">
        <v>0.14999999999999997</v>
      </c>
      <c r="AD27" s="158">
        <v>0.14999999999999997</v>
      </c>
    </row>
    <row r="28" spans="1:30">
      <c r="A28" s="68"/>
      <c r="B28" s="68" t="s">
        <v>130</v>
      </c>
      <c r="C28" s="68"/>
      <c r="D28" s="68"/>
      <c r="E28" s="68"/>
      <c r="F28" s="68"/>
      <c r="G28" s="103"/>
      <c r="H28" s="104"/>
      <c r="I28" s="104"/>
      <c r="J28" s="104"/>
      <c r="K28" s="104"/>
      <c r="L28" s="104"/>
      <c r="M28" s="105" t="s">
        <v>131</v>
      </c>
      <c r="N28" s="106" t="s">
        <v>132</v>
      </c>
      <c r="O28" s="106"/>
      <c r="P28" s="107"/>
      <c r="Q28" s="102"/>
      <c r="R28" s="68"/>
      <c r="S28" s="68"/>
      <c r="T28" s="131"/>
      <c r="U28" s="131" t="s">
        <v>163</v>
      </c>
      <c r="V28" s="131"/>
      <c r="W28" s="131"/>
      <c r="X28" s="158">
        <v>0.12010000000000001</v>
      </c>
      <c r="Y28" s="158">
        <v>0.1017</v>
      </c>
      <c r="Z28" s="158">
        <v>0.1045</v>
      </c>
      <c r="AA28" s="158">
        <v>0.11511000000000003</v>
      </c>
      <c r="AB28" s="158">
        <v>0.11600000000000002</v>
      </c>
      <c r="AC28" s="158">
        <v>0.11899999999999995</v>
      </c>
      <c r="AD28" s="158">
        <v>0.11999999999999997</v>
      </c>
    </row>
    <row r="29" spans="1:30">
      <c r="A29" s="68"/>
      <c r="B29" s="68" t="s">
        <v>133</v>
      </c>
      <c r="C29" s="68"/>
      <c r="D29" s="68"/>
      <c r="E29" s="68"/>
      <c r="F29" s="68"/>
      <c r="G29" s="108"/>
      <c r="H29" s="102"/>
      <c r="I29" s="102"/>
      <c r="J29" s="102"/>
      <c r="K29" s="110"/>
      <c r="L29" s="111">
        <v>9.5</v>
      </c>
      <c r="M29" s="112">
        <v>10</v>
      </c>
      <c r="N29" s="112">
        <v>10.5</v>
      </c>
      <c r="O29" s="112">
        <v>11</v>
      </c>
      <c r="P29" s="113">
        <v>11.5</v>
      </c>
      <c r="Q29" s="102"/>
      <c r="R29" s="68"/>
      <c r="S29" s="68"/>
      <c r="T29" s="131"/>
      <c r="U29" s="131" t="s">
        <v>164</v>
      </c>
      <c r="V29" s="131"/>
      <c r="W29" s="131"/>
      <c r="X29" s="158">
        <v>0.12207081750949431</v>
      </c>
      <c r="Y29" s="158">
        <v>0.10358073287577475</v>
      </c>
      <c r="Z29" s="158">
        <v>0.10641477143189886</v>
      </c>
      <c r="AA29" s="158">
        <v>0.11855713260468917</v>
      </c>
      <c r="AB29" s="158">
        <v>0.12046689400426351</v>
      </c>
      <c r="AC29" s="158">
        <v>0.12315300306340189</v>
      </c>
      <c r="AD29" s="158">
        <v>0.12403929586885258</v>
      </c>
    </row>
    <row r="30" spans="1:30">
      <c r="A30" s="68"/>
      <c r="B30" s="68" t="s">
        <v>134</v>
      </c>
      <c r="C30" s="68"/>
      <c r="D30" s="68"/>
      <c r="E30" s="68"/>
      <c r="F30" s="68"/>
      <c r="G30" s="108"/>
      <c r="H30" s="102"/>
      <c r="I30" s="102" t="s">
        <v>230</v>
      </c>
      <c r="J30" s="102"/>
      <c r="K30" s="114"/>
      <c r="L30" s="108"/>
      <c r="M30" s="102"/>
      <c r="N30" s="102"/>
      <c r="O30" s="102"/>
      <c r="P30" s="115"/>
      <c r="Q30" s="102"/>
      <c r="R30" s="68"/>
      <c r="S30" s="68"/>
      <c r="T30" s="131"/>
      <c r="U30" s="131" t="s">
        <v>165</v>
      </c>
      <c r="V30" s="131"/>
      <c r="W30" s="131"/>
      <c r="X30" s="156">
        <v>0.38</v>
      </c>
      <c r="Y30" s="157">
        <v>0.38</v>
      </c>
      <c r="Z30" s="157">
        <v>0.38</v>
      </c>
      <c r="AA30" s="157">
        <v>0.38</v>
      </c>
      <c r="AB30" s="157">
        <v>0.38</v>
      </c>
      <c r="AC30" s="157">
        <v>0.38</v>
      </c>
      <c r="AD30" s="157">
        <v>0.38</v>
      </c>
    </row>
    <row r="31" spans="1:30">
      <c r="A31" s="116"/>
      <c r="B31" s="68"/>
      <c r="C31" s="109"/>
      <c r="D31" s="116"/>
      <c r="E31" s="68"/>
      <c r="F31" s="116"/>
      <c r="G31" s="117"/>
      <c r="H31" s="105" t="s">
        <v>135</v>
      </c>
      <c r="I31" s="123">
        <f>AB11</f>
        <v>207.54694800000004</v>
      </c>
      <c r="J31" s="104"/>
      <c r="K31" s="110" t="s">
        <v>136</v>
      </c>
      <c r="L31" s="124">
        <f>L29*$I$31</f>
        <v>1971.6960060000004</v>
      </c>
      <c r="M31" s="125">
        <f t="shared" ref="M31:P31" si="1">M29*$I$31</f>
        <v>2075.4694800000007</v>
      </c>
      <c r="N31" s="125">
        <f t="shared" si="1"/>
        <v>2179.2429540000003</v>
      </c>
      <c r="O31" s="125">
        <f t="shared" si="1"/>
        <v>2283.0164280000004</v>
      </c>
      <c r="P31" s="126">
        <f t="shared" si="1"/>
        <v>2386.7899020000004</v>
      </c>
      <c r="Q31" s="118"/>
      <c r="R31" s="116">
        <v>6</v>
      </c>
      <c r="S31" s="116" t="s">
        <v>234</v>
      </c>
      <c r="T31" s="131"/>
      <c r="U31" s="131"/>
      <c r="V31" s="131"/>
      <c r="W31" s="131"/>
      <c r="X31" s="138"/>
      <c r="Y31" s="138"/>
      <c r="Z31" s="138"/>
      <c r="AA31" s="138"/>
      <c r="AB31" s="138"/>
      <c r="AC31" s="138"/>
      <c r="AD31" s="138"/>
    </row>
    <row r="32" spans="1:30">
      <c r="A32" s="68"/>
      <c r="B32" s="109"/>
      <c r="C32" s="109"/>
      <c r="D32" s="68"/>
      <c r="E32" s="68"/>
      <c r="F32" s="68"/>
      <c r="G32" s="119"/>
      <c r="H32" s="120" t="s">
        <v>137</v>
      </c>
      <c r="I32" s="121">
        <v>50</v>
      </c>
      <c r="J32" s="102"/>
      <c r="K32" s="110" t="s">
        <v>138</v>
      </c>
      <c r="L32" s="124">
        <f>L31-$AB$58-$AB$55+$AB$45</f>
        <v>2134.1312148228853</v>
      </c>
      <c r="M32" s="125">
        <f>M31-$AB$58-$AB$55+$AB$45</f>
        <v>2237.9046888228859</v>
      </c>
      <c r="N32" s="125">
        <f t="shared" ref="N32:P32" si="2">N31-$AB$58-$AB$55+$AB$45</f>
        <v>2341.6781628228855</v>
      </c>
      <c r="O32" s="125">
        <f t="shared" si="2"/>
        <v>2445.4516368228851</v>
      </c>
      <c r="P32" s="126">
        <f t="shared" si="2"/>
        <v>2549.2251108228857</v>
      </c>
      <c r="Q32" s="102"/>
      <c r="R32" s="68">
        <v>6</v>
      </c>
      <c r="S32" s="116" t="s">
        <v>234</v>
      </c>
      <c r="T32" s="131"/>
      <c r="U32" s="147" t="s">
        <v>166</v>
      </c>
      <c r="V32" s="147"/>
      <c r="W32" s="147"/>
      <c r="X32" s="159">
        <v>32</v>
      </c>
      <c r="Y32" s="160">
        <v>38.664500000000004</v>
      </c>
      <c r="Z32" s="160">
        <v>42.710500000000003</v>
      </c>
      <c r="AA32" s="160">
        <v>43.140900000000002</v>
      </c>
      <c r="AB32" s="160">
        <v>46.592172000000005</v>
      </c>
      <c r="AC32" s="160">
        <v>50.319545760000004</v>
      </c>
      <c r="AD32" s="160">
        <v>54.848304878400015</v>
      </c>
    </row>
    <row r="33" spans="1:30">
      <c r="A33" s="68"/>
      <c r="B33" s="68"/>
      <c r="C33" s="68"/>
      <c r="D33" s="68"/>
      <c r="E33" s="68"/>
      <c r="F33" s="68"/>
      <c r="G33" s="102"/>
      <c r="H33" s="102"/>
      <c r="I33" s="102"/>
      <c r="J33" s="119"/>
      <c r="K33" s="122" t="s">
        <v>139</v>
      </c>
      <c r="L33" s="186">
        <f>L32/$I$32</f>
        <v>42.682624296457703</v>
      </c>
      <c r="M33" s="187">
        <f t="shared" ref="M33:P33" si="3">M32/$I$32</f>
        <v>44.75809377645772</v>
      </c>
      <c r="N33" s="187">
        <f t="shared" si="3"/>
        <v>46.833563256457708</v>
      </c>
      <c r="O33" s="187">
        <f t="shared" si="3"/>
        <v>48.909032736457704</v>
      </c>
      <c r="P33" s="188">
        <f t="shared" si="3"/>
        <v>50.984502216457713</v>
      </c>
      <c r="Q33" s="102"/>
      <c r="R33" s="68">
        <v>6</v>
      </c>
      <c r="S33" s="116" t="s">
        <v>234</v>
      </c>
      <c r="T33" s="131"/>
      <c r="U33" s="131" t="s">
        <v>167</v>
      </c>
      <c r="V33" s="131"/>
      <c r="W33" s="131"/>
      <c r="X33" s="158">
        <v>3.1980811513092143E-2</v>
      </c>
      <c r="Y33" s="156">
        <v>3.5000000000000003E-2</v>
      </c>
      <c r="Z33" s="156">
        <v>3.5000000000000003E-2</v>
      </c>
      <c r="AA33" s="156">
        <v>3.3000000000000002E-2</v>
      </c>
      <c r="AB33" s="156">
        <v>3.3000000000000002E-2</v>
      </c>
      <c r="AC33" s="156">
        <v>3.3000000000000002E-2</v>
      </c>
      <c r="AD33" s="156">
        <v>3.3000000000000002E-2</v>
      </c>
    </row>
    <row r="34" spans="1:30">
      <c r="A34" s="68"/>
      <c r="B34" s="68"/>
      <c r="C34" s="68"/>
      <c r="D34" s="68"/>
      <c r="E34" s="68"/>
      <c r="F34" s="68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68"/>
      <c r="S34" s="68"/>
      <c r="T34" s="131"/>
      <c r="U34" s="131"/>
      <c r="V34" s="131"/>
      <c r="W34" s="131"/>
      <c r="X34" s="158"/>
      <c r="Y34" s="157"/>
      <c r="Z34" s="157"/>
      <c r="AA34" s="157"/>
      <c r="AB34" s="157"/>
      <c r="AC34" s="157"/>
      <c r="AD34" s="157"/>
    </row>
    <row r="35" spans="1:30">
      <c r="T35" s="131"/>
      <c r="U35" s="131" t="s">
        <v>168</v>
      </c>
      <c r="V35" s="161"/>
      <c r="W35" s="161"/>
      <c r="X35" s="140">
        <v>31.018599999999999</v>
      </c>
      <c r="Y35" s="140">
        <v>35.3504</v>
      </c>
      <c r="Z35" s="140">
        <v>39.049599999999998</v>
      </c>
      <c r="AA35" s="140">
        <v>40.526299999999999</v>
      </c>
      <c r="AB35" s="140">
        <v>43.768403999999997</v>
      </c>
      <c r="AC35" s="140">
        <v>47.269876320000002</v>
      </c>
      <c r="AD35" s="140">
        <v>49.862095344000004</v>
      </c>
    </row>
    <row r="36" spans="1:30">
      <c r="T36" s="131"/>
      <c r="U36" s="131" t="s">
        <v>169</v>
      </c>
      <c r="V36" s="131"/>
      <c r="W36" s="131"/>
      <c r="X36" s="162">
        <v>3.1E-2</v>
      </c>
      <c r="Y36" s="162">
        <v>3.2000000000000001E-2</v>
      </c>
      <c r="Z36" s="162">
        <v>3.2000000000000001E-2</v>
      </c>
      <c r="AA36" s="162">
        <v>3.1E-2</v>
      </c>
      <c r="AB36" s="162">
        <v>3.1E-2</v>
      </c>
      <c r="AC36" s="162">
        <v>3.1E-2</v>
      </c>
      <c r="AD36" s="162">
        <v>0.03</v>
      </c>
    </row>
    <row r="37" spans="1:30">
      <c r="T37" s="131"/>
      <c r="U37" s="135" t="s">
        <v>170</v>
      </c>
      <c r="V37" s="135"/>
      <c r="W37" s="135"/>
      <c r="X37" s="163">
        <v>0.96933124999999998</v>
      </c>
      <c r="Y37" s="163">
        <v>0.91428571428571426</v>
      </c>
      <c r="Z37" s="163">
        <v>0.91428571428571415</v>
      </c>
      <c r="AA37" s="163">
        <v>0.93939393939393934</v>
      </c>
      <c r="AB37" s="163">
        <v>0.93939393939393923</v>
      </c>
      <c r="AC37" s="163">
        <v>0.93939393939393934</v>
      </c>
      <c r="AD37" s="163">
        <v>0.90909090909090895</v>
      </c>
    </row>
    <row r="38" spans="1:30"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</row>
    <row r="39" spans="1:30" ht="25.2">
      <c r="T39" s="127" t="s">
        <v>2</v>
      </c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</row>
    <row r="40" spans="1:30" ht="15.6">
      <c r="T40" s="131"/>
      <c r="U40" s="130" t="s">
        <v>140</v>
      </c>
      <c r="V40" s="131"/>
      <c r="W40" s="131"/>
      <c r="X40" s="131"/>
      <c r="Y40" s="131"/>
      <c r="Z40" s="131"/>
      <c r="AA40" s="131"/>
      <c r="AB40" s="131"/>
      <c r="AC40" s="131"/>
      <c r="AD40" s="131"/>
    </row>
    <row r="41" spans="1:30"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</row>
    <row r="42" spans="1:30" ht="17.399999999999999">
      <c r="T42" s="131"/>
      <c r="U42" s="131"/>
      <c r="V42" s="131"/>
      <c r="W42" s="131"/>
      <c r="X42" s="132" t="s">
        <v>141</v>
      </c>
      <c r="Y42" s="132"/>
      <c r="Z42" s="132"/>
      <c r="AA42" s="132"/>
      <c r="AB42" s="133" t="s">
        <v>142</v>
      </c>
      <c r="AC42" s="134"/>
      <c r="AD42" s="134"/>
    </row>
    <row r="43" spans="1:30">
      <c r="T43" s="131"/>
      <c r="U43" s="135" t="s">
        <v>143</v>
      </c>
      <c r="V43" s="135"/>
      <c r="W43" s="135"/>
      <c r="X43" s="136">
        <f>X5</f>
        <v>2016</v>
      </c>
      <c r="Y43" s="136">
        <f t="shared" ref="Y43:AD43" si="4">Y5</f>
        <v>2017</v>
      </c>
      <c r="Z43" s="136">
        <f t="shared" si="4"/>
        <v>2018</v>
      </c>
      <c r="AA43" s="136">
        <f t="shared" si="4"/>
        <v>2019</v>
      </c>
      <c r="AB43" s="136">
        <f t="shared" si="4"/>
        <v>2020</v>
      </c>
      <c r="AC43" s="136">
        <f t="shared" si="4"/>
        <v>2021</v>
      </c>
      <c r="AD43" s="136">
        <f t="shared" si="4"/>
        <v>2022</v>
      </c>
    </row>
    <row r="44" spans="1:30">
      <c r="T44" s="131"/>
      <c r="U44" s="131"/>
      <c r="V44" s="131"/>
      <c r="W44" s="131"/>
      <c r="X44" s="131"/>
      <c r="Y44" s="131"/>
      <c r="Z44" s="131"/>
      <c r="AA44" s="131"/>
      <c r="AB44" s="164"/>
      <c r="AC44" s="131"/>
      <c r="AD44" s="131"/>
    </row>
    <row r="45" spans="1:30">
      <c r="T45" s="131"/>
      <c r="U45" s="131" t="s">
        <v>171</v>
      </c>
      <c r="V45" s="131"/>
      <c r="W45" s="131"/>
      <c r="X45" s="165">
        <v>134.6</v>
      </c>
      <c r="Y45" s="165">
        <v>109.16456078683593</v>
      </c>
      <c r="Z45" s="165">
        <v>149.99499704778177</v>
      </c>
      <c r="AA45" s="165">
        <v>181.93409989289168</v>
      </c>
      <c r="AB45" s="165">
        <v>176.40020882288513</v>
      </c>
      <c r="AC45" s="165">
        <v>182.12695434419527</v>
      </c>
      <c r="AD45" s="165">
        <v>195.44763854806138</v>
      </c>
    </row>
    <row r="46" spans="1:30">
      <c r="T46" s="131"/>
      <c r="U46" s="131" t="s">
        <v>172</v>
      </c>
      <c r="V46" s="131"/>
      <c r="W46" s="131"/>
      <c r="X46" s="166">
        <v>108.4</v>
      </c>
      <c r="Y46" s="165">
        <v>175.54136986301373</v>
      </c>
      <c r="Z46" s="165">
        <v>167.16438356164383</v>
      </c>
      <c r="AA46" s="165">
        <v>152.30000000000001</v>
      </c>
      <c r="AB46" s="165">
        <v>164.48400000000001</v>
      </c>
      <c r="AC46" s="165">
        <v>177.64272</v>
      </c>
      <c r="AD46" s="165">
        <v>193.63056480000006</v>
      </c>
    </row>
    <row r="47" spans="1:30">
      <c r="T47" s="131"/>
      <c r="U47" s="131" t="s">
        <v>3</v>
      </c>
      <c r="V47" s="131"/>
      <c r="W47" s="131"/>
      <c r="X47" s="166">
        <v>78.599999999999994</v>
      </c>
      <c r="Y47" s="165">
        <v>79.511383357154187</v>
      </c>
      <c r="Z47" s="165">
        <v>92.525486301369867</v>
      </c>
      <c r="AA47" s="165">
        <v>104.36910136986302</v>
      </c>
      <c r="AB47" s="165">
        <v>112.35502099726027</v>
      </c>
      <c r="AC47" s="165">
        <v>121.73611983780823</v>
      </c>
      <c r="AD47" s="165">
        <v>132.69237062321099</v>
      </c>
    </row>
    <row r="48" spans="1:30">
      <c r="T48" s="131"/>
      <c r="U48" s="131" t="s">
        <v>173</v>
      </c>
      <c r="V48" s="131"/>
      <c r="W48" s="131"/>
      <c r="X48" s="166">
        <v>26.2</v>
      </c>
      <c r="Y48" s="165">
        <v>7</v>
      </c>
      <c r="Z48" s="165">
        <v>17.399999999999999</v>
      </c>
      <c r="AA48" s="165">
        <v>5.7</v>
      </c>
      <c r="AB48" s="165">
        <v>6.1560000000000006</v>
      </c>
      <c r="AC48" s="165">
        <v>6.6484800000000002</v>
      </c>
      <c r="AD48" s="165">
        <v>7.2468432000000016</v>
      </c>
    </row>
    <row r="49" spans="20:30">
      <c r="T49" s="131"/>
      <c r="U49" s="142" t="s">
        <v>174</v>
      </c>
      <c r="V49" s="142"/>
      <c r="W49" s="142"/>
      <c r="X49" s="167">
        <v>347.8</v>
      </c>
      <c r="Y49" s="167">
        <v>371.21731400700389</v>
      </c>
      <c r="Z49" s="167">
        <v>427.08486691079548</v>
      </c>
      <c r="AA49" s="167">
        <v>444.30320126275467</v>
      </c>
      <c r="AB49" s="167">
        <v>459.39522982014546</v>
      </c>
      <c r="AC49" s="167">
        <v>488.15427418200352</v>
      </c>
      <c r="AD49" s="167">
        <v>529.01741717127243</v>
      </c>
    </row>
    <row r="50" spans="20:30">
      <c r="T50" s="131"/>
      <c r="U50" s="131" t="s">
        <v>175</v>
      </c>
      <c r="V50" s="131"/>
      <c r="W50" s="131"/>
      <c r="X50" s="166">
        <v>755.8</v>
      </c>
      <c r="Y50" s="165">
        <v>759.11409999999989</v>
      </c>
      <c r="Z50" s="165">
        <v>762.77499999999986</v>
      </c>
      <c r="AA50" s="165">
        <v>765.38959999999986</v>
      </c>
      <c r="AB50" s="165">
        <v>768.21336799999983</v>
      </c>
      <c r="AC50" s="165">
        <v>771.26303743999983</v>
      </c>
      <c r="AD50" s="165">
        <v>776.24924697439985</v>
      </c>
    </row>
    <row r="51" spans="20:30">
      <c r="T51" s="131"/>
      <c r="U51" s="131" t="s">
        <v>176</v>
      </c>
      <c r="V51" s="131"/>
      <c r="W51" s="131"/>
      <c r="X51" s="166">
        <v>5.6</v>
      </c>
      <c r="Y51" s="166">
        <v>11.1</v>
      </c>
      <c r="Z51" s="166">
        <v>7.5</v>
      </c>
      <c r="AA51" s="166">
        <v>4.9000000000000004</v>
      </c>
      <c r="AB51" s="166">
        <v>4.9000000000000004</v>
      </c>
      <c r="AC51" s="166">
        <v>4.9000000000000004</v>
      </c>
      <c r="AD51" s="166">
        <v>4.9000000000000004</v>
      </c>
    </row>
    <row r="52" spans="20:30">
      <c r="T52" s="131"/>
      <c r="U52" s="147" t="s">
        <v>177</v>
      </c>
      <c r="V52" s="147"/>
      <c r="W52" s="147"/>
      <c r="X52" s="168">
        <v>1109.1999999999998</v>
      </c>
      <c r="Y52" s="168">
        <v>1141.4314140070037</v>
      </c>
      <c r="Z52" s="168">
        <v>1197.3598669107953</v>
      </c>
      <c r="AA52" s="168">
        <v>1214.5928012627546</v>
      </c>
      <c r="AB52" s="168">
        <v>1232.5085978201455</v>
      </c>
      <c r="AC52" s="168">
        <v>1264.3173116220034</v>
      </c>
      <c r="AD52" s="168">
        <v>1310.1666641456723</v>
      </c>
    </row>
    <row r="53" spans="20:30">
      <c r="T53" s="131"/>
      <c r="U53" s="131"/>
      <c r="V53" s="131"/>
      <c r="W53" s="131"/>
      <c r="X53" s="165"/>
      <c r="Y53" s="165"/>
      <c r="Z53" s="165"/>
      <c r="AA53" s="165"/>
      <c r="AB53" s="146"/>
      <c r="AC53" s="165"/>
      <c r="AD53" s="165"/>
    </row>
    <row r="54" spans="20:30">
      <c r="T54" s="131"/>
      <c r="U54" s="131" t="s">
        <v>178</v>
      </c>
      <c r="V54" s="131"/>
      <c r="W54" s="131"/>
      <c r="X54" s="166">
        <v>102.9</v>
      </c>
      <c r="Y54" s="165">
        <v>111.18751993012546</v>
      </c>
      <c r="Z54" s="165">
        <v>135.70404657534246</v>
      </c>
      <c r="AA54" s="165">
        <v>155.44334246575343</v>
      </c>
      <c r="AB54" s="165">
        <v>167.33726531506849</v>
      </c>
      <c r="AC54" s="165">
        <v>181.3091146520548</v>
      </c>
      <c r="AD54" s="165">
        <v>197.62693497073977</v>
      </c>
    </row>
    <row r="55" spans="20:30">
      <c r="T55" s="131"/>
      <c r="U55" s="131" t="s">
        <v>179</v>
      </c>
      <c r="V55" s="131"/>
      <c r="W55" s="131"/>
      <c r="X55" s="166">
        <v>12</v>
      </c>
      <c r="Y55" s="165">
        <v>6</v>
      </c>
      <c r="Z55" s="165">
        <v>4.2</v>
      </c>
      <c r="AA55" s="165">
        <v>14.7</v>
      </c>
      <c r="AB55" s="165">
        <v>13.965</v>
      </c>
      <c r="AC55" s="165">
        <v>13.965</v>
      </c>
      <c r="AD55" s="165">
        <v>13.965</v>
      </c>
    </row>
    <row r="56" spans="20:30">
      <c r="T56" s="131"/>
      <c r="U56" s="131" t="s">
        <v>180</v>
      </c>
      <c r="V56" s="131"/>
      <c r="W56" s="131"/>
      <c r="X56" s="166">
        <v>28.3</v>
      </c>
      <c r="Y56" s="169">
        <v>13.199999999999998</v>
      </c>
      <c r="Z56" s="169">
        <v>16.3</v>
      </c>
      <c r="AA56" s="169">
        <v>16.3</v>
      </c>
      <c r="AB56" s="165">
        <v>17.604000000000003</v>
      </c>
      <c r="AC56" s="169">
        <v>19.012320000000003</v>
      </c>
      <c r="AD56" s="169">
        <v>20.723428800000004</v>
      </c>
    </row>
    <row r="57" spans="20:30">
      <c r="T57" s="131"/>
      <c r="U57" s="142" t="s">
        <v>181</v>
      </c>
      <c r="V57" s="142"/>
      <c r="W57" s="142"/>
      <c r="X57" s="167">
        <v>143.20000000000002</v>
      </c>
      <c r="Y57" s="167">
        <v>130.38751993012545</v>
      </c>
      <c r="Z57" s="167">
        <v>156.20404657534246</v>
      </c>
      <c r="AA57" s="167">
        <v>186.44334246575343</v>
      </c>
      <c r="AB57" s="167">
        <v>198.90626531506851</v>
      </c>
      <c r="AC57" s="167">
        <v>214.28643465205482</v>
      </c>
      <c r="AD57" s="167">
        <v>232.31536377073976</v>
      </c>
    </row>
    <row r="58" spans="20:30">
      <c r="T58" s="131"/>
      <c r="U58" s="131" t="s">
        <v>182</v>
      </c>
      <c r="V58" s="131"/>
      <c r="W58" s="131"/>
      <c r="X58" s="166">
        <v>0</v>
      </c>
      <c r="Y58" s="170">
        <v>0</v>
      </c>
      <c r="Z58" s="170">
        <v>0</v>
      </c>
      <c r="AA58" s="170">
        <v>0</v>
      </c>
      <c r="AB58" s="146"/>
      <c r="AC58" s="170">
        <v>0</v>
      </c>
      <c r="AD58" s="170">
        <v>0</v>
      </c>
    </row>
    <row r="59" spans="20:30">
      <c r="T59" s="131"/>
      <c r="U59" s="131" t="s">
        <v>183</v>
      </c>
      <c r="V59" s="131"/>
      <c r="W59" s="131"/>
      <c r="X59" s="166">
        <v>6.3</v>
      </c>
      <c r="Y59" s="166">
        <v>30.4</v>
      </c>
      <c r="Z59" s="166">
        <v>55</v>
      </c>
      <c r="AA59" s="166">
        <v>60.9</v>
      </c>
      <c r="AB59" s="166">
        <v>60.9</v>
      </c>
      <c r="AC59" s="166">
        <v>60.9</v>
      </c>
      <c r="AD59" s="166">
        <v>60.9</v>
      </c>
    </row>
    <row r="60" spans="20:30">
      <c r="T60" s="131"/>
      <c r="U60" s="131"/>
      <c r="V60" s="131"/>
      <c r="W60" s="131"/>
      <c r="X60" s="165"/>
      <c r="Y60" s="165"/>
      <c r="Z60" s="165"/>
      <c r="AA60" s="165"/>
      <c r="AB60" s="165"/>
      <c r="AC60" s="165"/>
      <c r="AD60" s="165"/>
    </row>
    <row r="61" spans="20:30">
      <c r="T61" s="131"/>
      <c r="U61" s="131" t="s">
        <v>184</v>
      </c>
      <c r="V61" s="131"/>
      <c r="W61" s="131"/>
      <c r="X61" s="166">
        <v>959.7</v>
      </c>
      <c r="Y61" s="165">
        <v>980.6438940768785</v>
      </c>
      <c r="Z61" s="165">
        <v>986.1558203354532</v>
      </c>
      <c r="AA61" s="165">
        <v>967.24945879700158</v>
      </c>
      <c r="AB61" s="165">
        <v>972.70233250507727</v>
      </c>
      <c r="AC61" s="165">
        <v>989.13087696994899</v>
      </c>
      <c r="AD61" s="165">
        <v>1016.951300374933</v>
      </c>
    </row>
    <row r="62" spans="20:30">
      <c r="T62" s="131"/>
      <c r="U62" s="131"/>
      <c r="V62" s="131"/>
      <c r="W62" s="131"/>
      <c r="X62" s="165"/>
      <c r="Y62" s="165"/>
      <c r="Z62" s="165"/>
      <c r="AA62" s="165"/>
      <c r="AB62" s="165"/>
      <c r="AC62" s="165"/>
      <c r="AD62" s="165"/>
    </row>
    <row r="63" spans="20:30">
      <c r="T63" s="131"/>
      <c r="U63" s="147" t="s">
        <v>185</v>
      </c>
      <c r="V63" s="147"/>
      <c r="W63" s="147"/>
      <c r="X63" s="168">
        <v>1109.2</v>
      </c>
      <c r="Y63" s="168">
        <v>1141.4314140070039</v>
      </c>
      <c r="Z63" s="168">
        <v>1197.3598669107957</v>
      </c>
      <c r="AA63" s="168">
        <v>1214.5928012627551</v>
      </c>
      <c r="AB63" s="168">
        <v>1232.5085978201457</v>
      </c>
      <c r="AC63" s="168">
        <v>1264.3173116220037</v>
      </c>
      <c r="AD63" s="168">
        <v>1310.1666641456727</v>
      </c>
    </row>
    <row r="64" spans="20:30">
      <c r="T64" s="131"/>
      <c r="U64" s="171" t="s">
        <v>186</v>
      </c>
      <c r="V64" s="171"/>
      <c r="W64" s="171"/>
      <c r="X64" s="171">
        <v>0</v>
      </c>
      <c r="Y64" s="172">
        <v>0</v>
      </c>
      <c r="Z64" s="172">
        <v>0</v>
      </c>
      <c r="AA64" s="172">
        <v>0</v>
      </c>
      <c r="AB64" s="172">
        <v>0</v>
      </c>
      <c r="AC64" s="172">
        <v>0</v>
      </c>
      <c r="AD64" s="172">
        <v>0</v>
      </c>
    </row>
    <row r="65" spans="20:30">
      <c r="T65" s="131"/>
      <c r="U65" s="131"/>
      <c r="V65" s="131"/>
      <c r="W65" s="131"/>
      <c r="X65" s="173"/>
      <c r="Y65" s="173"/>
      <c r="Z65" s="173"/>
      <c r="AA65" s="173"/>
      <c r="AB65" s="173"/>
      <c r="AC65" s="173"/>
      <c r="AD65" s="173"/>
    </row>
    <row r="66" spans="20:30"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</row>
    <row r="67" spans="20:30">
      <c r="T67" s="131"/>
      <c r="U67" s="174" t="s">
        <v>187</v>
      </c>
      <c r="V67" s="135"/>
      <c r="W67" s="135"/>
      <c r="X67" s="135"/>
      <c r="Y67" s="135"/>
      <c r="Z67" s="135"/>
      <c r="AA67" s="135"/>
      <c r="AB67" s="135"/>
      <c r="AC67" s="135"/>
      <c r="AD67" s="135"/>
    </row>
    <row r="68" spans="20:30">
      <c r="T68" s="131"/>
      <c r="U68" s="131" t="s">
        <v>188</v>
      </c>
      <c r="V68" s="131"/>
      <c r="W68" s="131"/>
      <c r="X68" s="149">
        <v>39.542274635218867</v>
      </c>
      <c r="Y68" s="175">
        <v>58</v>
      </c>
      <c r="Z68" s="175">
        <v>50</v>
      </c>
      <c r="AA68" s="175">
        <v>42.522374359366637</v>
      </c>
      <c r="AB68" s="131">
        <v>42.522374359366637</v>
      </c>
      <c r="AC68" s="131">
        <v>42.522374359366637</v>
      </c>
      <c r="AD68" s="131">
        <v>42.522374359366637</v>
      </c>
    </row>
    <row r="69" spans="20:30">
      <c r="T69" s="131"/>
      <c r="U69" s="131" t="s">
        <v>189</v>
      </c>
      <c r="V69" s="131"/>
      <c r="W69" s="131"/>
      <c r="X69" s="131">
        <v>46.244833744914338</v>
      </c>
      <c r="Y69" s="175">
        <v>43.067333650944889</v>
      </c>
      <c r="Z69" s="175">
        <v>45</v>
      </c>
      <c r="AA69" s="175">
        <v>47</v>
      </c>
      <c r="AB69" s="131">
        <v>47</v>
      </c>
      <c r="AC69" s="131">
        <v>47</v>
      </c>
      <c r="AD69" s="131">
        <v>47</v>
      </c>
    </row>
    <row r="70" spans="20:30">
      <c r="T70" s="131"/>
      <c r="U70" s="131" t="s">
        <v>190</v>
      </c>
      <c r="V70" s="131"/>
      <c r="W70" s="131"/>
      <c r="X70" s="176">
        <v>2.6184289426344192E-2</v>
      </c>
      <c r="Y70" s="177">
        <v>6.3365619625237622E-3</v>
      </c>
      <c r="Z70" s="177">
        <v>1.4258788822420716E-2</v>
      </c>
      <c r="AA70" s="177">
        <v>4.3601315688824296E-3</v>
      </c>
      <c r="AB70" s="176">
        <v>4.3601315688824296E-3</v>
      </c>
      <c r="AC70" s="176">
        <v>4.3601315688824296E-3</v>
      </c>
      <c r="AD70" s="176">
        <v>4.3601315688824296E-3</v>
      </c>
    </row>
    <row r="71" spans="20:30">
      <c r="T71" s="131"/>
      <c r="U71" s="131" t="s">
        <v>191</v>
      </c>
      <c r="V71" s="131"/>
      <c r="W71" s="131"/>
      <c r="X71" s="176">
        <v>5.5966420147911247E-3</v>
      </c>
      <c r="Y71" s="176">
        <v>1.0047976826287679E-2</v>
      </c>
      <c r="Z71" s="176">
        <v>6.1460296648365156E-3</v>
      </c>
      <c r="AA71" s="176">
        <v>3.7481832785129661E-3</v>
      </c>
      <c r="AB71" s="176">
        <v>3.7481832785129661E-3</v>
      </c>
      <c r="AC71" s="176">
        <v>3.7481832785129661E-3</v>
      </c>
      <c r="AD71" s="176">
        <v>3.7481832785129661E-3</v>
      </c>
    </row>
    <row r="72" spans="20:30">
      <c r="T72" s="131"/>
      <c r="U72" s="142" t="s">
        <v>192</v>
      </c>
      <c r="V72" s="142"/>
      <c r="W72" s="142"/>
      <c r="X72" s="142">
        <v>60.54190066605198</v>
      </c>
      <c r="Y72" s="178">
        <v>60.224710179450533</v>
      </c>
      <c r="Z72" s="178">
        <v>66</v>
      </c>
      <c r="AA72" s="178">
        <v>70</v>
      </c>
      <c r="AB72" s="142">
        <v>70</v>
      </c>
      <c r="AC72" s="142">
        <v>70</v>
      </c>
      <c r="AD72" s="142">
        <v>70</v>
      </c>
    </row>
    <row r="73" spans="20:30">
      <c r="T73" s="131"/>
      <c r="U73" s="131" t="s">
        <v>193</v>
      </c>
      <c r="V73" s="131"/>
      <c r="W73" s="131"/>
      <c r="X73" s="176">
        <v>2.8283030181890864E-2</v>
      </c>
      <c r="Y73" s="177">
        <v>1.1948945415044807E-2</v>
      </c>
      <c r="Z73" s="177">
        <v>1.3357371138244695E-2</v>
      </c>
      <c r="AA73" s="177">
        <v>1.2468446416277826E-2</v>
      </c>
      <c r="AB73" s="176">
        <v>1.2468446416277826E-2</v>
      </c>
      <c r="AC73" s="176">
        <v>1.2468446416277826E-2</v>
      </c>
      <c r="AD73" s="176">
        <v>1.2468446416277826E-2</v>
      </c>
    </row>
    <row r="74" spans="20:30">
      <c r="T74" s="131"/>
      <c r="U74" s="131" t="s">
        <v>194</v>
      </c>
      <c r="V74" s="131"/>
      <c r="W74" s="131"/>
      <c r="X74" s="176">
        <v>6.2962222666400154E-3</v>
      </c>
      <c r="Y74" s="176">
        <v>2.7518783380103193E-2</v>
      </c>
      <c r="Z74" s="176">
        <v>4.5070884208801114E-2</v>
      </c>
      <c r="AA74" s="176">
        <v>4.6584563604375434E-2</v>
      </c>
      <c r="AB74" s="176">
        <v>4.6584563604375434E-2</v>
      </c>
      <c r="AC74" s="176">
        <v>4.6584563604375434E-2</v>
      </c>
      <c r="AD74" s="176">
        <v>4.6584563604375434E-2</v>
      </c>
    </row>
    <row r="75" spans="20:30">
      <c r="T75" s="131"/>
      <c r="U75" s="135" t="s">
        <v>195</v>
      </c>
      <c r="V75" s="135"/>
      <c r="W75" s="135"/>
      <c r="X75" s="179">
        <v>0</v>
      </c>
      <c r="Y75" s="179">
        <v>50</v>
      </c>
      <c r="Z75" s="179">
        <v>75</v>
      </c>
      <c r="AA75" s="179">
        <v>115</v>
      </c>
      <c r="AB75" s="179">
        <v>100</v>
      </c>
      <c r="AC75" s="180">
        <v>100</v>
      </c>
      <c r="AD75" s="181">
        <v>100</v>
      </c>
    </row>
    <row r="76" spans="20:30"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</row>
    <row r="77" spans="20:30"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</row>
    <row r="78" spans="20:30" ht="25.2">
      <c r="T78" s="127" t="s">
        <v>196</v>
      </c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</row>
    <row r="79" spans="20:30" ht="15.6">
      <c r="T79" s="131"/>
      <c r="U79" s="130" t="s">
        <v>140</v>
      </c>
      <c r="V79" s="131"/>
      <c r="W79" s="131"/>
      <c r="X79" s="131"/>
      <c r="Y79" s="131"/>
      <c r="Z79" s="131"/>
      <c r="AA79" s="131"/>
      <c r="AB79" s="131"/>
      <c r="AC79" s="131"/>
      <c r="AD79" s="131"/>
    </row>
    <row r="80" spans="20:30"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</row>
    <row r="81" spans="20:30" ht="17.399999999999999">
      <c r="T81" s="131"/>
      <c r="U81" s="131"/>
      <c r="V81" s="131"/>
      <c r="W81" s="131"/>
      <c r="X81" s="132" t="s">
        <v>141</v>
      </c>
      <c r="Y81" s="132"/>
      <c r="Z81" s="132"/>
      <c r="AA81" s="132"/>
      <c r="AB81" s="133" t="s">
        <v>142</v>
      </c>
      <c r="AC81" s="134"/>
      <c r="AD81" s="134"/>
    </row>
    <row r="82" spans="20:30">
      <c r="T82" s="131"/>
      <c r="U82" s="135" t="s">
        <v>143</v>
      </c>
      <c r="V82" s="135"/>
      <c r="W82" s="135"/>
      <c r="X82" s="136">
        <f>X43</f>
        <v>2016</v>
      </c>
      <c r="Y82" s="136">
        <f t="shared" ref="Y82:AD82" si="5">Y43</f>
        <v>2017</v>
      </c>
      <c r="Z82" s="136">
        <f t="shared" si="5"/>
        <v>2018</v>
      </c>
      <c r="AA82" s="136">
        <f t="shared" si="5"/>
        <v>2019</v>
      </c>
      <c r="AB82" s="136">
        <f t="shared" si="5"/>
        <v>2020</v>
      </c>
      <c r="AC82" s="136">
        <f t="shared" si="5"/>
        <v>2021</v>
      </c>
      <c r="AD82" s="136">
        <f t="shared" si="5"/>
        <v>2022</v>
      </c>
    </row>
    <row r="83" spans="20:30">
      <c r="T83" s="131"/>
      <c r="U83" s="154" t="s">
        <v>197</v>
      </c>
      <c r="V83" s="131"/>
      <c r="W83" s="131"/>
      <c r="X83" s="138"/>
      <c r="Y83" s="138"/>
      <c r="Z83" s="138"/>
      <c r="AA83" s="138"/>
      <c r="AB83" s="138"/>
      <c r="AC83" s="138"/>
      <c r="AD83" s="138"/>
    </row>
    <row r="84" spans="20:30">
      <c r="T84" s="131"/>
      <c r="U84" s="131" t="s">
        <v>198</v>
      </c>
      <c r="V84" s="131"/>
      <c r="W84" s="131"/>
      <c r="X84" s="140"/>
      <c r="Y84" s="140">
        <v>70.943894076878394</v>
      </c>
      <c r="Z84" s="140">
        <v>80.511926258574618</v>
      </c>
      <c r="AA84" s="140">
        <v>96.093638461548295</v>
      </c>
      <c r="AB84" s="140">
        <v>105.45287370807566</v>
      </c>
      <c r="AC84" s="140">
        <v>116.42854446487178</v>
      </c>
      <c r="AD84" s="140">
        <v>127.82042340498397</v>
      </c>
    </row>
    <row r="85" spans="20:30">
      <c r="T85" s="131"/>
      <c r="U85" s="131" t="s">
        <v>149</v>
      </c>
      <c r="V85" s="131"/>
      <c r="W85" s="131"/>
      <c r="X85" s="140"/>
      <c r="Y85" s="140">
        <v>35.3504</v>
      </c>
      <c r="Z85" s="140">
        <v>39.049599999999998</v>
      </c>
      <c r="AA85" s="140">
        <v>40.526299999999999</v>
      </c>
      <c r="AB85" s="140">
        <v>43.768403999999997</v>
      </c>
      <c r="AC85" s="140">
        <v>47.269876320000002</v>
      </c>
      <c r="AD85" s="140">
        <v>49.862095344000004</v>
      </c>
    </row>
    <row r="86" spans="20:30">
      <c r="T86" s="131"/>
      <c r="U86" s="131"/>
      <c r="V86" s="131"/>
      <c r="W86" s="131"/>
      <c r="X86" s="138"/>
      <c r="Y86" s="138"/>
      <c r="Z86" s="138"/>
      <c r="AA86" s="138"/>
      <c r="AB86" s="138"/>
      <c r="AC86" s="138"/>
      <c r="AD86" s="138"/>
    </row>
    <row r="87" spans="20:30">
      <c r="T87" s="131"/>
      <c r="U87" s="131" t="s">
        <v>199</v>
      </c>
      <c r="V87" s="131"/>
      <c r="W87" s="131"/>
      <c r="X87" s="138"/>
      <c r="Y87" s="140">
        <v>-67.141369863013722</v>
      </c>
      <c r="Z87" s="140">
        <v>8.3769863013698966</v>
      </c>
      <c r="AA87" s="140">
        <v>14.86438356164382</v>
      </c>
      <c r="AB87" s="140">
        <v>-12.183999999999997</v>
      </c>
      <c r="AC87" s="140">
        <v>-13.158719999999988</v>
      </c>
      <c r="AD87" s="140">
        <v>-15.987844800000062</v>
      </c>
    </row>
    <row r="88" spans="20:30">
      <c r="T88" s="131"/>
      <c r="U88" s="131" t="s">
        <v>200</v>
      </c>
      <c r="V88" s="131"/>
      <c r="W88" s="131"/>
      <c r="X88" s="138"/>
      <c r="Y88" s="140">
        <v>-0.91138335715419316</v>
      </c>
      <c r="Z88" s="140">
        <v>-13.014102944215679</v>
      </c>
      <c r="AA88" s="140">
        <v>-11.84361506849315</v>
      </c>
      <c r="AB88" s="140">
        <v>-7.9859196273972515</v>
      </c>
      <c r="AC88" s="140">
        <v>-9.3810988405479634</v>
      </c>
      <c r="AD88" s="140">
        <v>-10.956250785402759</v>
      </c>
    </row>
    <row r="89" spans="20:30">
      <c r="T89" s="131"/>
      <c r="U89" s="131" t="s">
        <v>201</v>
      </c>
      <c r="V89" s="131"/>
      <c r="W89" s="131"/>
      <c r="X89" s="138"/>
      <c r="Y89" s="140">
        <v>19.2</v>
      </c>
      <c r="Z89" s="140">
        <v>-10.399999999999999</v>
      </c>
      <c r="AA89" s="140">
        <v>11.7</v>
      </c>
      <c r="AB89" s="140">
        <v>-0.45600000000000041</v>
      </c>
      <c r="AC89" s="140">
        <v>-0.49247999999999958</v>
      </c>
      <c r="AD89" s="140">
        <v>-0.59836320000000143</v>
      </c>
    </row>
    <row r="90" spans="20:30">
      <c r="T90" s="131"/>
      <c r="U90" s="131" t="s">
        <v>202</v>
      </c>
      <c r="V90" s="131"/>
      <c r="W90" s="131"/>
      <c r="X90" s="138"/>
      <c r="Y90" s="140">
        <v>8.2875199301254554</v>
      </c>
      <c r="Z90" s="140">
        <v>24.516526645216999</v>
      </c>
      <c r="AA90" s="140">
        <v>19.739295890410972</v>
      </c>
      <c r="AB90" s="140">
        <v>11.893922849315061</v>
      </c>
      <c r="AC90" s="140">
        <v>13.97184933698631</v>
      </c>
      <c r="AD90" s="140">
        <v>16.317820318684966</v>
      </c>
    </row>
    <row r="91" spans="20:30">
      <c r="T91" s="131"/>
      <c r="U91" s="131" t="s">
        <v>203</v>
      </c>
      <c r="V91" s="131"/>
      <c r="W91" s="131"/>
      <c r="X91" s="138"/>
      <c r="Y91" s="140">
        <v>-15.100000000000003</v>
      </c>
      <c r="Z91" s="140">
        <v>3.1000000000000032</v>
      </c>
      <c r="AA91" s="140">
        <v>0</v>
      </c>
      <c r="AB91" s="140">
        <v>1.304000000000002</v>
      </c>
      <c r="AC91" s="140">
        <v>1.4083199999999998</v>
      </c>
      <c r="AD91" s="140">
        <v>1.7111088000000017</v>
      </c>
    </row>
    <row r="92" spans="20:30">
      <c r="T92" s="131"/>
      <c r="U92" s="142" t="s">
        <v>204</v>
      </c>
      <c r="V92" s="142"/>
      <c r="W92" s="142"/>
      <c r="X92" s="182"/>
      <c r="Y92" s="182">
        <v>-55.665233290042458</v>
      </c>
      <c r="Z92" s="182">
        <v>12.579410002371221</v>
      </c>
      <c r="AA92" s="182">
        <v>34.460064383561644</v>
      </c>
      <c r="AB92" s="182">
        <v>-7.4279967780821856</v>
      </c>
      <c r="AC92" s="182">
        <v>-7.6521295035616426</v>
      </c>
      <c r="AD92" s="182">
        <v>-9.5135296667178544</v>
      </c>
    </row>
    <row r="93" spans="20:30">
      <c r="T93" s="131"/>
      <c r="U93" s="131"/>
      <c r="V93" s="131"/>
      <c r="W93" s="131"/>
      <c r="X93" s="138"/>
      <c r="Y93" s="138"/>
      <c r="Z93" s="138"/>
      <c r="AA93" s="138"/>
      <c r="AB93" s="138"/>
      <c r="AC93" s="138"/>
      <c r="AD93" s="138"/>
    </row>
    <row r="94" spans="20:30">
      <c r="T94" s="131"/>
      <c r="U94" s="131" t="s">
        <v>205</v>
      </c>
      <c r="V94" s="131"/>
      <c r="W94" s="131"/>
      <c r="X94" s="138"/>
      <c r="Y94" s="140">
        <v>-5.5</v>
      </c>
      <c r="Z94" s="140">
        <v>3.5999999999999996</v>
      </c>
      <c r="AA94" s="140">
        <v>2.5999999999999996</v>
      </c>
      <c r="AB94" s="140">
        <v>0</v>
      </c>
      <c r="AC94" s="140">
        <v>0</v>
      </c>
      <c r="AD94" s="140">
        <v>0</v>
      </c>
    </row>
    <row r="95" spans="20:30">
      <c r="T95" s="131"/>
      <c r="U95" s="131" t="s">
        <v>206</v>
      </c>
      <c r="V95" s="131"/>
      <c r="W95" s="131"/>
      <c r="X95" s="138"/>
      <c r="Y95" s="140">
        <v>24.099999999999998</v>
      </c>
      <c r="Z95" s="140">
        <v>24.6</v>
      </c>
      <c r="AA95" s="140">
        <v>5.8999999999999986</v>
      </c>
      <c r="AB95" s="140">
        <v>0</v>
      </c>
      <c r="AC95" s="140">
        <v>0</v>
      </c>
      <c r="AD95" s="140">
        <v>0</v>
      </c>
    </row>
    <row r="96" spans="20:30">
      <c r="T96" s="131"/>
      <c r="U96" s="149" t="s">
        <v>207</v>
      </c>
      <c r="V96" s="149"/>
      <c r="W96" s="149"/>
      <c r="X96" s="183"/>
      <c r="Y96" s="183">
        <v>69.229060786835944</v>
      </c>
      <c r="Z96" s="183">
        <v>160.34093626094582</v>
      </c>
      <c r="AA96" s="183">
        <v>179.58000284510993</v>
      </c>
      <c r="AB96" s="183">
        <v>141.79328092999347</v>
      </c>
      <c r="AC96" s="183">
        <v>156.04629128131015</v>
      </c>
      <c r="AD96" s="183">
        <v>168.16898908226611</v>
      </c>
    </row>
    <row r="97" spans="20:30">
      <c r="T97" s="131"/>
      <c r="U97" s="131"/>
      <c r="V97" s="131"/>
      <c r="W97" s="131"/>
      <c r="X97" s="138"/>
      <c r="Y97" s="138"/>
      <c r="Z97" s="138"/>
      <c r="AA97" s="138"/>
      <c r="AB97" s="138"/>
      <c r="AC97" s="138"/>
      <c r="AD97" s="138"/>
    </row>
    <row r="98" spans="20:30">
      <c r="T98" s="131"/>
      <c r="U98" s="154" t="s">
        <v>208</v>
      </c>
      <c r="V98" s="131"/>
      <c r="W98" s="131"/>
      <c r="X98" s="138"/>
      <c r="Y98" s="138"/>
      <c r="Z98" s="138"/>
      <c r="AA98" s="138"/>
      <c r="AB98" s="138"/>
      <c r="AC98" s="138"/>
      <c r="AD98" s="138"/>
    </row>
    <row r="99" spans="20:30">
      <c r="T99" s="131"/>
      <c r="U99" s="131" t="s">
        <v>166</v>
      </c>
      <c r="V99" s="131"/>
      <c r="W99" s="131"/>
      <c r="X99" s="138"/>
      <c r="Y99" s="140">
        <v>-38.664500000000004</v>
      </c>
      <c r="Z99" s="140">
        <v>-42.710500000000003</v>
      </c>
      <c r="AA99" s="140">
        <v>-43.140900000000002</v>
      </c>
      <c r="AB99" s="140">
        <v>-46.592172000000005</v>
      </c>
      <c r="AC99" s="140">
        <v>-50.319545760000004</v>
      </c>
      <c r="AD99" s="140">
        <v>-54.848304878400015</v>
      </c>
    </row>
    <row r="100" spans="20:30">
      <c r="T100" s="131"/>
      <c r="U100" s="131" t="s">
        <v>209</v>
      </c>
      <c r="V100" s="131"/>
      <c r="W100" s="131"/>
      <c r="X100" s="138"/>
      <c r="Y100" s="140">
        <v>0</v>
      </c>
      <c r="Z100" s="140">
        <v>0</v>
      </c>
      <c r="AA100" s="140">
        <v>0</v>
      </c>
      <c r="AB100" s="140">
        <v>0</v>
      </c>
      <c r="AC100" s="140">
        <v>0</v>
      </c>
      <c r="AD100" s="140">
        <v>0</v>
      </c>
    </row>
    <row r="101" spans="20:30">
      <c r="T101" s="131"/>
      <c r="U101" s="149" t="s">
        <v>210</v>
      </c>
      <c r="V101" s="149"/>
      <c r="W101" s="149"/>
      <c r="X101" s="183"/>
      <c r="Y101" s="151">
        <v>-38.664500000000004</v>
      </c>
      <c r="Z101" s="151">
        <v>-42.710500000000003</v>
      </c>
      <c r="AA101" s="151">
        <v>-43.140900000000002</v>
      </c>
      <c r="AB101" s="151">
        <v>-46.592172000000005</v>
      </c>
      <c r="AC101" s="151">
        <v>-50.319545760000004</v>
      </c>
      <c r="AD101" s="151">
        <v>-54.848304878400015</v>
      </c>
    </row>
    <row r="102" spans="20:30">
      <c r="T102" s="131"/>
      <c r="U102" s="131"/>
      <c r="V102" s="131"/>
      <c r="W102" s="131"/>
      <c r="X102" s="138"/>
      <c r="Y102" s="138"/>
      <c r="Z102" s="138"/>
      <c r="AA102" s="138"/>
      <c r="AB102" s="138"/>
      <c r="AC102" s="138"/>
      <c r="AD102" s="138"/>
    </row>
    <row r="103" spans="20:30">
      <c r="T103" s="131"/>
      <c r="U103" s="131" t="s">
        <v>211</v>
      </c>
      <c r="V103" s="131"/>
      <c r="W103" s="131"/>
      <c r="X103" s="138"/>
      <c r="Y103" s="140">
        <v>30.564560786835941</v>
      </c>
      <c r="Z103" s="140">
        <v>117.63043626094583</v>
      </c>
      <c r="AA103" s="140">
        <v>136.43910284510991</v>
      </c>
      <c r="AB103" s="140">
        <v>95.201108929993467</v>
      </c>
      <c r="AC103" s="140">
        <v>105.72674552131014</v>
      </c>
      <c r="AD103" s="140">
        <v>113.32068420386609</v>
      </c>
    </row>
    <row r="104" spans="20:30">
      <c r="T104" s="131"/>
      <c r="U104" s="131"/>
      <c r="V104" s="131"/>
      <c r="W104" s="131"/>
      <c r="X104" s="138"/>
      <c r="Y104" s="138"/>
      <c r="Z104" s="138"/>
      <c r="AA104" s="138"/>
      <c r="AB104" s="138"/>
      <c r="AC104" s="138"/>
      <c r="AD104" s="138"/>
    </row>
    <row r="105" spans="20:30">
      <c r="T105" s="131"/>
      <c r="U105" s="154" t="s">
        <v>212</v>
      </c>
      <c r="V105" s="131"/>
      <c r="W105" s="131"/>
      <c r="X105" s="138"/>
      <c r="Y105" s="138"/>
      <c r="Z105" s="138"/>
      <c r="AA105" s="138"/>
      <c r="AB105" s="138"/>
      <c r="AC105" s="138"/>
      <c r="AD105" s="138"/>
    </row>
    <row r="106" spans="20:30">
      <c r="T106" s="131"/>
      <c r="U106" s="131" t="s">
        <v>213</v>
      </c>
      <c r="V106" s="131"/>
      <c r="W106" s="131"/>
      <c r="X106" s="138"/>
      <c r="Y106" s="140">
        <v>0</v>
      </c>
      <c r="Z106" s="140">
        <v>0</v>
      </c>
      <c r="AA106" s="140">
        <v>0</v>
      </c>
      <c r="AB106" s="140">
        <v>0</v>
      </c>
      <c r="AC106" s="140">
        <v>0</v>
      </c>
      <c r="AD106" s="140">
        <v>0</v>
      </c>
    </row>
    <row r="107" spans="20:30">
      <c r="T107" s="131"/>
      <c r="U107" s="131" t="s">
        <v>214</v>
      </c>
      <c r="V107" s="131"/>
      <c r="W107" s="131"/>
      <c r="X107" s="138"/>
      <c r="Y107" s="140">
        <v>-6</v>
      </c>
      <c r="Z107" s="140">
        <v>-1.7999999999999998</v>
      </c>
      <c r="AA107" s="140">
        <v>10.5</v>
      </c>
      <c r="AB107" s="140">
        <v>-0.73499999999999999</v>
      </c>
      <c r="AC107" s="140">
        <v>0</v>
      </c>
      <c r="AD107" s="140">
        <v>0</v>
      </c>
    </row>
    <row r="108" spans="20:30">
      <c r="T108" s="131"/>
      <c r="U108" s="131" t="s">
        <v>215</v>
      </c>
      <c r="V108" s="131"/>
      <c r="W108" s="131"/>
      <c r="X108" s="138"/>
      <c r="Y108" s="140">
        <v>0</v>
      </c>
      <c r="Z108" s="140">
        <v>0</v>
      </c>
      <c r="AA108" s="140">
        <v>0</v>
      </c>
      <c r="AB108" s="140">
        <v>0</v>
      </c>
      <c r="AC108" s="140">
        <v>0</v>
      </c>
      <c r="AD108" s="140">
        <v>0</v>
      </c>
    </row>
    <row r="109" spans="20:30">
      <c r="T109" s="131"/>
      <c r="U109" s="131" t="s">
        <v>216</v>
      </c>
      <c r="V109" s="131"/>
      <c r="W109" s="131"/>
      <c r="X109" s="138"/>
      <c r="Y109" s="140">
        <v>-50</v>
      </c>
      <c r="Z109" s="140">
        <v>-75</v>
      </c>
      <c r="AA109" s="140">
        <v>-115</v>
      </c>
      <c r="AB109" s="140">
        <v>-100</v>
      </c>
      <c r="AC109" s="140">
        <v>-100</v>
      </c>
      <c r="AD109" s="140">
        <v>-100</v>
      </c>
    </row>
    <row r="110" spans="20:30">
      <c r="T110" s="131"/>
      <c r="U110" s="131" t="s">
        <v>217</v>
      </c>
      <c r="V110" s="131"/>
      <c r="W110" s="131"/>
      <c r="X110" s="131"/>
      <c r="Y110" s="166">
        <v>0</v>
      </c>
      <c r="Z110" s="166">
        <v>0</v>
      </c>
      <c r="AA110" s="166">
        <v>0</v>
      </c>
      <c r="AB110" s="166">
        <v>0</v>
      </c>
      <c r="AC110" s="166">
        <v>0</v>
      </c>
      <c r="AD110" s="166">
        <v>0</v>
      </c>
    </row>
    <row r="111" spans="20:30">
      <c r="T111" s="131"/>
      <c r="U111" s="149" t="s">
        <v>218</v>
      </c>
      <c r="V111" s="149"/>
      <c r="W111" s="149"/>
      <c r="X111" s="149"/>
      <c r="Y111" s="184">
        <v>-56</v>
      </c>
      <c r="Z111" s="184">
        <v>-76.8</v>
      </c>
      <c r="AA111" s="184">
        <v>-104.5</v>
      </c>
      <c r="AB111" s="184">
        <v>-100.735</v>
      </c>
      <c r="AC111" s="184">
        <v>-100</v>
      </c>
      <c r="AD111" s="184">
        <v>-100</v>
      </c>
    </row>
    <row r="112" spans="20:30"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</row>
    <row r="113" spans="20:30">
      <c r="T113" s="131"/>
      <c r="U113" s="147" t="s">
        <v>219</v>
      </c>
      <c r="V113" s="147"/>
      <c r="W113" s="147"/>
      <c r="X113" s="147"/>
      <c r="Y113" s="168">
        <v>-25.435439213164059</v>
      </c>
      <c r="Z113" s="168">
        <v>40.830436260945831</v>
      </c>
      <c r="AA113" s="168">
        <v>31.939102845109915</v>
      </c>
      <c r="AB113" s="168">
        <v>-5.5338910700065327</v>
      </c>
      <c r="AC113" s="168">
        <v>5.7267455213101357</v>
      </c>
      <c r="AD113" s="168">
        <v>13.320684203866094</v>
      </c>
    </row>
    <row r="114" spans="20:30"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</row>
    <row r="115" spans="20:30">
      <c r="T115" s="131"/>
      <c r="U115" s="131" t="s">
        <v>220</v>
      </c>
      <c r="V115" s="131"/>
      <c r="W115" s="131"/>
      <c r="X115" s="131"/>
      <c r="Y115" s="165">
        <v>134.6</v>
      </c>
      <c r="Z115" s="165">
        <v>109.16456078683593</v>
      </c>
      <c r="AA115" s="165">
        <v>149.99499704778177</v>
      </c>
      <c r="AB115" s="165">
        <v>181.93409989289168</v>
      </c>
      <c r="AC115" s="165">
        <v>176.40020882288513</v>
      </c>
      <c r="AD115" s="165">
        <v>182.12695434419527</v>
      </c>
    </row>
    <row r="116" spans="20:30">
      <c r="T116" s="131"/>
      <c r="U116" s="135" t="s">
        <v>221</v>
      </c>
      <c r="V116" s="135"/>
      <c r="W116" s="135"/>
      <c r="X116" s="135"/>
      <c r="Y116" s="180">
        <v>109.16456078683593</v>
      </c>
      <c r="Z116" s="180">
        <v>149.99499704778177</v>
      </c>
      <c r="AA116" s="180">
        <v>181.93409989289168</v>
      </c>
      <c r="AB116" s="180">
        <v>176.40020882288513</v>
      </c>
      <c r="AC116" s="180">
        <v>182.12695434419527</v>
      </c>
      <c r="AD116" s="180">
        <v>195.44763854806138</v>
      </c>
    </row>
    <row r="117" spans="20:30"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</row>
    <row r="118" spans="20:30">
      <c r="T118" s="131"/>
      <c r="U118" s="131" t="s">
        <v>220</v>
      </c>
      <c r="V118" s="131"/>
      <c r="W118" s="131"/>
      <c r="X118" s="131"/>
      <c r="Y118" s="131">
        <v>134.6</v>
      </c>
      <c r="Z118" s="131">
        <v>109.1740449252255</v>
      </c>
      <c r="AA118" s="131">
        <v>149.96530193316812</v>
      </c>
      <c r="AB118" s="131">
        <v>181.91767756856177</v>
      </c>
      <c r="AC118" s="131">
        <v>176.38554347720049</v>
      </c>
      <c r="AD118" s="131">
        <v>182.1342868107549</v>
      </c>
    </row>
    <row r="119" spans="20:30">
      <c r="T119" s="131"/>
      <c r="U119" s="131" t="s">
        <v>221</v>
      </c>
      <c r="V119" s="131"/>
      <c r="W119" s="131"/>
      <c r="X119" s="131"/>
      <c r="Y119" s="131">
        <v>109.1740449252255</v>
      </c>
      <c r="Z119" s="131">
        <v>149.96530193316812</v>
      </c>
      <c r="AA119" s="131">
        <v>181.91767756856177</v>
      </c>
      <c r="AB119" s="131">
        <v>176.38554347720049</v>
      </c>
      <c r="AC119" s="131">
        <v>182.1342868107549</v>
      </c>
      <c r="AD119" s="131">
        <v>195.48206451782681</v>
      </c>
    </row>
  </sheetData>
  <mergeCells count="1">
    <mergeCell ref="A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70BC-30FC-254F-8B22-CCA00ABE1565}">
  <dimension ref="A1:AM1534"/>
  <sheetViews>
    <sheetView tabSelected="1" topLeftCell="A21" zoomScale="89" workbookViewId="0">
      <selection activeCell="B28" sqref="B28"/>
    </sheetView>
  </sheetViews>
  <sheetFormatPr defaultColWidth="10.77734375" defaultRowHeight="14.4"/>
  <cols>
    <col min="2" max="2" width="10.44140625" customWidth="1"/>
    <col min="3" max="3" width="12.44140625" customWidth="1"/>
    <col min="5" max="5" width="9.44140625" customWidth="1"/>
    <col min="6" max="6" width="7.44140625" customWidth="1"/>
    <col min="21" max="22" width="10.77734375" style="13"/>
    <col min="23" max="38" width="10.77734375" style="12"/>
  </cols>
  <sheetData>
    <row r="1" spans="1:38" ht="16.05" customHeight="1" thickBot="1">
      <c r="A1" s="195" t="s">
        <v>12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T1" s="2" t="s">
        <v>13</v>
      </c>
      <c r="U1" s="16" t="s">
        <v>16</v>
      </c>
      <c r="V1" s="16" t="s">
        <v>17</v>
      </c>
      <c r="W1" s="18" t="s">
        <v>18</v>
      </c>
      <c r="X1" s="16" t="s">
        <v>19</v>
      </c>
      <c r="Y1" s="16" t="s">
        <v>20</v>
      </c>
      <c r="Z1" s="18" t="s">
        <v>21</v>
      </c>
      <c r="AA1" s="16" t="s">
        <v>22</v>
      </c>
      <c r="AB1" s="16" t="s">
        <v>23</v>
      </c>
      <c r="AC1" s="18" t="s">
        <v>24</v>
      </c>
      <c r="AD1" s="16" t="s">
        <v>37</v>
      </c>
      <c r="AE1" s="16" t="s">
        <v>38</v>
      </c>
      <c r="AF1" s="18" t="s">
        <v>39</v>
      </c>
      <c r="AG1" s="16" t="s">
        <v>25</v>
      </c>
      <c r="AH1" s="16" t="s">
        <v>26</v>
      </c>
      <c r="AI1" s="18" t="s">
        <v>27</v>
      </c>
      <c r="AJ1" s="16" t="s">
        <v>28</v>
      </c>
      <c r="AK1" s="16" t="s">
        <v>29</v>
      </c>
      <c r="AL1" s="18" t="s">
        <v>30</v>
      </c>
    </row>
    <row r="2" spans="1:38" ht="15" customHeight="1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T2" s="43">
        <v>43830</v>
      </c>
      <c r="U2" s="45">
        <v>293.64999999999998</v>
      </c>
      <c r="V2" s="45">
        <v>0</v>
      </c>
      <c r="W2" s="46">
        <v>1</v>
      </c>
      <c r="X2" s="45">
        <v>323.24</v>
      </c>
      <c r="Y2" s="45">
        <v>0</v>
      </c>
      <c r="Z2" s="46">
        <v>1</v>
      </c>
      <c r="AA2" s="45">
        <v>142.9</v>
      </c>
      <c r="AB2" s="45">
        <v>0</v>
      </c>
      <c r="AC2" s="46">
        <v>1</v>
      </c>
      <c r="AD2" s="45">
        <v>84.63</v>
      </c>
      <c r="AE2" s="45">
        <v>0</v>
      </c>
      <c r="AF2" s="46">
        <v>1</v>
      </c>
      <c r="AG2" s="45">
        <v>157.69999999999999</v>
      </c>
      <c r="AH2" s="45">
        <v>0</v>
      </c>
      <c r="AI2" s="46">
        <v>1</v>
      </c>
      <c r="AJ2" s="45">
        <v>418.33</v>
      </c>
      <c r="AK2" s="45">
        <v>0</v>
      </c>
      <c r="AL2" s="46">
        <v>1</v>
      </c>
    </row>
    <row r="3" spans="1:38">
      <c r="A3" t="s">
        <v>237</v>
      </c>
      <c r="T3" s="22">
        <v>43832</v>
      </c>
      <c r="U3" s="13">
        <v>300.35000000000002</v>
      </c>
      <c r="V3" s="13">
        <v>0</v>
      </c>
      <c r="W3" s="19">
        <v>1</v>
      </c>
      <c r="X3" s="13">
        <v>326.32</v>
      </c>
      <c r="Y3" s="13">
        <v>0</v>
      </c>
      <c r="Z3" s="19">
        <v>1</v>
      </c>
      <c r="AA3" s="13">
        <v>143.94999999999999</v>
      </c>
      <c r="AB3" s="13">
        <v>0</v>
      </c>
      <c r="AC3" s="19">
        <v>1</v>
      </c>
      <c r="AD3" s="13">
        <v>84.67</v>
      </c>
      <c r="AE3" s="13">
        <v>0</v>
      </c>
      <c r="AF3" s="19">
        <v>1</v>
      </c>
      <c r="AG3" s="13">
        <v>160.62</v>
      </c>
      <c r="AH3" s="13">
        <v>0</v>
      </c>
      <c r="AI3" s="19">
        <v>1</v>
      </c>
      <c r="AJ3" s="13">
        <v>430.26</v>
      </c>
      <c r="AK3" s="13">
        <v>0</v>
      </c>
      <c r="AL3" s="19">
        <v>1</v>
      </c>
    </row>
    <row r="4" spans="1:38" ht="15" thickBot="1">
      <c r="A4" t="s">
        <v>40</v>
      </c>
      <c r="I4" t="s">
        <v>235</v>
      </c>
      <c r="J4">
        <v>76</v>
      </c>
      <c r="T4" s="22">
        <v>43833</v>
      </c>
      <c r="U4" s="13">
        <v>297.43</v>
      </c>
      <c r="V4" s="13">
        <v>0</v>
      </c>
      <c r="W4" s="19">
        <v>1</v>
      </c>
      <c r="X4" s="13">
        <v>323.81</v>
      </c>
      <c r="Y4" s="13">
        <v>0</v>
      </c>
      <c r="Z4" s="19">
        <v>1</v>
      </c>
      <c r="AA4" s="13">
        <v>145.86000000000001</v>
      </c>
      <c r="AB4" s="13">
        <v>0</v>
      </c>
      <c r="AC4" s="19">
        <v>1</v>
      </c>
      <c r="AD4" s="13">
        <v>84.74</v>
      </c>
      <c r="AE4" s="13">
        <v>0</v>
      </c>
      <c r="AF4" s="19">
        <v>1</v>
      </c>
      <c r="AG4" s="13">
        <v>158.62</v>
      </c>
      <c r="AH4" s="13">
        <v>0</v>
      </c>
      <c r="AI4" s="19">
        <v>1</v>
      </c>
      <c r="AJ4" s="13">
        <v>443.01</v>
      </c>
      <c r="AK4" s="13">
        <v>0</v>
      </c>
      <c r="AL4" s="19">
        <v>1</v>
      </c>
    </row>
    <row r="5" spans="1:38" ht="15" thickBot="1">
      <c r="A5" t="s">
        <v>31</v>
      </c>
      <c r="K5" s="44" t="s">
        <v>13</v>
      </c>
      <c r="L5" s="31" t="s">
        <v>33</v>
      </c>
      <c r="M5" s="32" t="s">
        <v>14</v>
      </c>
      <c r="N5" s="32" t="s">
        <v>15</v>
      </c>
      <c r="O5" s="32" t="s">
        <v>35</v>
      </c>
      <c r="P5" s="32" t="s">
        <v>36</v>
      </c>
      <c r="Q5" s="33" t="s">
        <v>34</v>
      </c>
      <c r="T5" s="22">
        <v>43836</v>
      </c>
      <c r="U5" s="13">
        <v>299.8</v>
      </c>
      <c r="V5" s="13">
        <v>0</v>
      </c>
      <c r="W5" s="19">
        <v>1</v>
      </c>
      <c r="X5" s="13">
        <v>325.08999999999997</v>
      </c>
      <c r="Y5" s="13">
        <v>0</v>
      </c>
      <c r="Z5" s="19">
        <v>1</v>
      </c>
      <c r="AA5" s="13">
        <v>147.38999999999999</v>
      </c>
      <c r="AB5" s="13">
        <v>0</v>
      </c>
      <c r="AC5" s="19">
        <v>1</v>
      </c>
      <c r="AD5" s="13">
        <v>84.71</v>
      </c>
      <c r="AE5" s="13">
        <v>0</v>
      </c>
      <c r="AF5" s="19">
        <v>1</v>
      </c>
      <c r="AG5" s="13">
        <v>159.03</v>
      </c>
      <c r="AH5" s="13">
        <v>0</v>
      </c>
      <c r="AI5" s="19">
        <v>1</v>
      </c>
      <c r="AJ5" s="13">
        <v>451.54</v>
      </c>
      <c r="AK5" s="13">
        <v>0</v>
      </c>
      <c r="AL5" s="19">
        <v>1</v>
      </c>
    </row>
    <row r="6" spans="1:38" ht="15" thickBot="1">
      <c r="K6" s="43">
        <v>43832</v>
      </c>
      <c r="L6" s="34">
        <f>LN((U3+V3)/(U2*W2))</f>
        <v>2.2559879327641991E-2</v>
      </c>
      <c r="M6" s="35">
        <f t="shared" ref="M6:M21" si="0">LN((X3+Y3)/(X2*Z2))</f>
        <v>9.4834136440561274E-3</v>
      </c>
      <c r="N6" s="35">
        <f t="shared" ref="N6:N21" si="1">LN((AA3+AB3)/(AA2*AC2))</f>
        <v>7.3209321223630516E-3</v>
      </c>
      <c r="O6" s="35">
        <f t="shared" ref="O6:O21" si="2">LN((AD3+AE3)/(AD2*AF2))</f>
        <v>4.7253397217139175E-4</v>
      </c>
      <c r="P6" s="35">
        <f t="shared" ref="P6:P21" si="3">LN((AG3+AH3)/(AG2*AI2))</f>
        <v>1.8346832791323531E-2</v>
      </c>
      <c r="Q6" s="36">
        <f t="shared" ref="Q6:Q21" si="4">LN((AJ3+AK3)/(AJ2*AL2))</f>
        <v>2.8119082383999607E-2</v>
      </c>
      <c r="R6" s="51"/>
      <c r="T6" s="22">
        <v>43837</v>
      </c>
      <c r="U6" s="13">
        <v>298.39</v>
      </c>
      <c r="V6" s="13">
        <v>0</v>
      </c>
      <c r="W6" s="19">
        <v>1</v>
      </c>
      <c r="X6" s="13">
        <v>324.2</v>
      </c>
      <c r="Y6" s="13">
        <v>0</v>
      </c>
      <c r="Z6" s="19">
        <v>1</v>
      </c>
      <c r="AA6" s="13">
        <v>147.97</v>
      </c>
      <c r="AB6" s="13">
        <v>0</v>
      </c>
      <c r="AC6" s="19">
        <v>1</v>
      </c>
      <c r="AD6" s="13">
        <v>84.71</v>
      </c>
      <c r="AE6" s="13">
        <v>0</v>
      </c>
      <c r="AF6" s="19">
        <v>1</v>
      </c>
      <c r="AG6" s="13">
        <v>157.58000000000001</v>
      </c>
      <c r="AH6" s="13">
        <v>0</v>
      </c>
      <c r="AI6" s="19">
        <v>1</v>
      </c>
      <c r="AJ6" s="13">
        <v>469.06</v>
      </c>
      <c r="AK6" s="13">
        <v>0</v>
      </c>
      <c r="AL6" s="19">
        <v>1</v>
      </c>
    </row>
    <row r="7" spans="1:38" ht="15" thickBot="1">
      <c r="A7" s="2" t="s">
        <v>76</v>
      </c>
      <c r="B7" s="47" t="s">
        <v>32</v>
      </c>
      <c r="C7" s="48"/>
      <c r="D7" s="48"/>
      <c r="E7" s="48"/>
      <c r="F7" s="48"/>
      <c r="G7" s="48"/>
      <c r="H7" s="48"/>
      <c r="I7" s="49"/>
      <c r="J7" t="s">
        <v>229</v>
      </c>
      <c r="K7" s="22">
        <v>43833</v>
      </c>
      <c r="L7" s="37">
        <f t="shared" ref="L7:L21" si="5">LN((U4+V4)/(U3*W3))</f>
        <v>-9.7695581141369284E-3</v>
      </c>
      <c r="M7" s="38">
        <f t="shared" si="0"/>
        <v>-7.7215709813739895E-3</v>
      </c>
      <c r="N7" s="38">
        <f t="shared" si="1"/>
        <v>1.3181240497902201E-2</v>
      </c>
      <c r="O7" s="38">
        <f t="shared" si="2"/>
        <v>8.263975442272764E-4</v>
      </c>
      <c r="P7" s="38">
        <f t="shared" si="3"/>
        <v>-1.2529922105142565E-2</v>
      </c>
      <c r="Q7" s="39">
        <f t="shared" si="4"/>
        <v>2.9202666031253811E-2</v>
      </c>
      <c r="T7" s="22">
        <v>43838</v>
      </c>
      <c r="U7" s="13">
        <v>303.19</v>
      </c>
      <c r="V7" s="13">
        <v>0</v>
      </c>
      <c r="W7" s="19">
        <v>1</v>
      </c>
      <c r="X7" s="13">
        <v>325.85000000000002</v>
      </c>
      <c r="Y7" s="13">
        <v>0</v>
      </c>
      <c r="Z7" s="19">
        <v>1</v>
      </c>
      <c r="AA7" s="13">
        <v>146.86000000000001</v>
      </c>
      <c r="AB7" s="13">
        <v>0</v>
      </c>
      <c r="AC7" s="19">
        <v>1</v>
      </c>
      <c r="AD7" s="13">
        <v>84.67</v>
      </c>
      <c r="AE7" s="13">
        <v>0</v>
      </c>
      <c r="AF7" s="19">
        <v>1</v>
      </c>
      <c r="AG7" s="13">
        <v>160.09</v>
      </c>
      <c r="AH7" s="13">
        <v>0</v>
      </c>
      <c r="AI7" s="19">
        <v>1</v>
      </c>
      <c r="AJ7" s="13">
        <v>492.14</v>
      </c>
      <c r="AK7" s="13">
        <v>0</v>
      </c>
      <c r="AL7" s="19">
        <v>1</v>
      </c>
    </row>
    <row r="8" spans="1:38">
      <c r="K8" s="22">
        <v>43836</v>
      </c>
      <c r="L8" s="37">
        <f t="shared" si="5"/>
        <v>7.9366824864639061E-3</v>
      </c>
      <c r="M8" s="38">
        <f t="shared" si="0"/>
        <v>3.9451430426134717E-3</v>
      </c>
      <c r="N8" s="38">
        <f t="shared" si="1"/>
        <v>1.0434877292579494E-2</v>
      </c>
      <c r="O8" s="38">
        <f t="shared" si="2"/>
        <v>-3.5408675495363973E-4</v>
      </c>
      <c r="P8" s="38">
        <f t="shared" si="3"/>
        <v>2.5814590126507489E-3</v>
      </c>
      <c r="Q8" s="39">
        <f t="shared" si="4"/>
        <v>1.9071619356034374E-2</v>
      </c>
      <c r="T8" s="22">
        <v>43839</v>
      </c>
      <c r="U8" s="13">
        <v>309.63</v>
      </c>
      <c r="V8" s="13">
        <v>0</v>
      </c>
      <c r="W8" s="19">
        <v>1</v>
      </c>
      <c r="X8" s="13">
        <v>328.05</v>
      </c>
      <c r="Y8" s="13">
        <v>0</v>
      </c>
      <c r="Z8" s="19">
        <v>1</v>
      </c>
      <c r="AA8" s="13">
        <v>146.03</v>
      </c>
      <c r="AB8" s="13">
        <v>0</v>
      </c>
      <c r="AC8" s="19">
        <v>1</v>
      </c>
      <c r="AD8" s="13">
        <v>84.68</v>
      </c>
      <c r="AE8" s="13">
        <v>0</v>
      </c>
      <c r="AF8" s="19">
        <v>1</v>
      </c>
      <c r="AG8" s="13">
        <v>162.09</v>
      </c>
      <c r="AH8" s="13">
        <v>0</v>
      </c>
      <c r="AI8" s="19">
        <v>1</v>
      </c>
      <c r="AJ8" s="13">
        <v>481.34</v>
      </c>
      <c r="AK8" s="13">
        <v>0</v>
      </c>
      <c r="AL8" s="19">
        <v>1</v>
      </c>
    </row>
    <row r="9" spans="1:38" ht="15" thickBot="1">
      <c r="K9" s="22">
        <v>43837</v>
      </c>
      <c r="L9" s="37">
        <f t="shared" si="5"/>
        <v>-4.714229964776516E-3</v>
      </c>
      <c r="M9" s="38">
        <f t="shared" si="0"/>
        <v>-2.7414577689668222E-3</v>
      </c>
      <c r="N9" s="38">
        <f t="shared" si="1"/>
        <v>3.9274156657764766E-3</v>
      </c>
      <c r="O9" s="38">
        <f t="shared" si="2"/>
        <v>0</v>
      </c>
      <c r="P9" s="38">
        <f t="shared" si="3"/>
        <v>-9.1595978502822788E-3</v>
      </c>
      <c r="Q9" s="39">
        <f t="shared" si="4"/>
        <v>3.8066729523604438E-2</v>
      </c>
      <c r="T9" s="22">
        <v>43840</v>
      </c>
      <c r="U9" s="13">
        <v>310.33</v>
      </c>
      <c r="V9" s="13">
        <v>0</v>
      </c>
      <c r="W9" s="19">
        <v>1</v>
      </c>
      <c r="X9" s="13">
        <v>327.14</v>
      </c>
      <c r="Y9" s="13">
        <v>0</v>
      </c>
      <c r="Z9" s="19">
        <v>1</v>
      </c>
      <c r="AA9" s="13">
        <v>146.91</v>
      </c>
      <c r="AB9" s="13">
        <v>0</v>
      </c>
      <c r="AC9" s="19">
        <v>1</v>
      </c>
      <c r="AD9" s="13">
        <v>84.7</v>
      </c>
      <c r="AE9" s="13">
        <v>0</v>
      </c>
      <c r="AF9" s="19">
        <v>1</v>
      </c>
      <c r="AG9" s="13">
        <v>161.34</v>
      </c>
      <c r="AH9" s="13">
        <v>0</v>
      </c>
      <c r="AI9" s="19">
        <v>1</v>
      </c>
      <c r="AJ9" s="13">
        <v>478.15</v>
      </c>
      <c r="AK9" s="13">
        <v>0</v>
      </c>
      <c r="AL9" s="19">
        <v>1</v>
      </c>
    </row>
    <row r="10" spans="1:38" ht="15" thickBot="1">
      <c r="A10" s="2" t="s">
        <v>77</v>
      </c>
      <c r="B10" s="47" t="s">
        <v>65</v>
      </c>
      <c r="C10" s="48"/>
      <c r="D10" s="48"/>
      <c r="E10" s="48"/>
      <c r="F10" s="48"/>
      <c r="G10" s="48"/>
      <c r="H10" s="48"/>
      <c r="I10" s="49"/>
      <c r="J10" t="s">
        <v>229</v>
      </c>
      <c r="K10" s="22">
        <v>43838</v>
      </c>
      <c r="L10" s="37">
        <f t="shared" si="5"/>
        <v>1.595831599025016E-2</v>
      </c>
      <c r="M10" s="38">
        <f t="shared" si="0"/>
        <v>5.0765434768138351E-3</v>
      </c>
      <c r="N10" s="38">
        <f t="shared" si="1"/>
        <v>-7.5297984909783039E-3</v>
      </c>
      <c r="O10" s="38">
        <f t="shared" si="2"/>
        <v>-4.7231078927364436E-4</v>
      </c>
      <c r="P10" s="38">
        <f t="shared" si="3"/>
        <v>1.5802891272460911E-2</v>
      </c>
      <c r="Q10" s="39">
        <f t="shared" si="4"/>
        <v>4.8032536826922816E-2</v>
      </c>
      <c r="T10" s="22">
        <v>43843</v>
      </c>
      <c r="U10" s="13">
        <v>316.95999999999998</v>
      </c>
      <c r="V10" s="13">
        <v>0</v>
      </c>
      <c r="W10" s="19">
        <v>1</v>
      </c>
      <c r="X10" s="13">
        <v>329.43</v>
      </c>
      <c r="Y10" s="13">
        <v>0</v>
      </c>
      <c r="Z10" s="19">
        <v>1</v>
      </c>
      <c r="AA10" s="13">
        <v>145.82</v>
      </c>
      <c r="AB10" s="13">
        <v>0</v>
      </c>
      <c r="AC10" s="19">
        <v>1</v>
      </c>
      <c r="AD10" s="13">
        <v>84.69</v>
      </c>
      <c r="AE10" s="13">
        <v>0</v>
      </c>
      <c r="AF10" s="19">
        <v>1</v>
      </c>
      <c r="AG10" s="13">
        <v>163.28</v>
      </c>
      <c r="AH10" s="13">
        <v>0</v>
      </c>
      <c r="AI10" s="19">
        <v>1</v>
      </c>
      <c r="AJ10" s="13">
        <v>524.86</v>
      </c>
      <c r="AK10" s="13">
        <v>0</v>
      </c>
      <c r="AL10" s="19">
        <v>1</v>
      </c>
    </row>
    <row r="11" spans="1:38">
      <c r="K11" s="22">
        <v>43839</v>
      </c>
      <c r="L11" s="37">
        <f t="shared" si="5"/>
        <v>2.1018364551980692E-2</v>
      </c>
      <c r="M11" s="38">
        <f t="shared" si="0"/>
        <v>6.7288830124970335E-3</v>
      </c>
      <c r="N11" s="38">
        <f t="shared" si="1"/>
        <v>-5.6676719710844524E-3</v>
      </c>
      <c r="O11" s="38">
        <f t="shared" si="2"/>
        <v>1.1809861247868839E-4</v>
      </c>
      <c r="P11" s="38">
        <f t="shared" si="3"/>
        <v>1.2415579434081026E-2</v>
      </c>
      <c r="Q11" s="39">
        <f t="shared" si="4"/>
        <v>-2.2189347756095892E-2</v>
      </c>
      <c r="T11" s="22">
        <v>43844</v>
      </c>
      <c r="U11" s="13">
        <v>312.68</v>
      </c>
      <c r="V11" s="13">
        <v>0</v>
      </c>
      <c r="W11" s="19">
        <v>1</v>
      </c>
      <c r="X11" s="13">
        <v>328.92</v>
      </c>
      <c r="Y11" s="13">
        <v>0</v>
      </c>
      <c r="Z11" s="19">
        <v>1</v>
      </c>
      <c r="AA11" s="13">
        <v>145.69</v>
      </c>
      <c r="AB11" s="13">
        <v>0</v>
      </c>
      <c r="AC11" s="19">
        <v>1</v>
      </c>
      <c r="AD11" s="13">
        <v>84.7</v>
      </c>
      <c r="AE11" s="13">
        <v>0</v>
      </c>
      <c r="AF11" s="19">
        <v>1</v>
      </c>
      <c r="AG11" s="13">
        <v>162.13</v>
      </c>
      <c r="AH11" s="13">
        <v>0</v>
      </c>
      <c r="AI11" s="19">
        <v>1</v>
      </c>
      <c r="AJ11" s="13">
        <v>537.91999999999996</v>
      </c>
      <c r="AK11" s="13">
        <v>0</v>
      </c>
      <c r="AL11" s="19">
        <v>1</v>
      </c>
    </row>
    <row r="12" spans="1:38" ht="15" thickBot="1">
      <c r="K12" s="22">
        <v>43840</v>
      </c>
      <c r="L12" s="37">
        <f t="shared" si="5"/>
        <v>2.2582111667585961E-3</v>
      </c>
      <c r="M12" s="38">
        <f t="shared" si="0"/>
        <v>-2.7778219605070348E-3</v>
      </c>
      <c r="N12" s="38">
        <f t="shared" si="1"/>
        <v>6.0080743299556465E-3</v>
      </c>
      <c r="O12" s="38">
        <f t="shared" si="2"/>
        <v>2.3615539134423419E-4</v>
      </c>
      <c r="P12" s="38">
        <f t="shared" si="3"/>
        <v>-4.637797015255787E-3</v>
      </c>
      <c r="Q12" s="39">
        <f t="shared" si="4"/>
        <v>-6.649390308706509E-3</v>
      </c>
      <c r="T12" s="22">
        <v>43845</v>
      </c>
      <c r="U12" s="13">
        <v>311.33999999999997</v>
      </c>
      <c r="V12" s="13">
        <v>0</v>
      </c>
      <c r="W12" s="19">
        <v>1</v>
      </c>
      <c r="X12" s="13">
        <v>329.66</v>
      </c>
      <c r="Y12" s="13">
        <v>0</v>
      </c>
      <c r="Z12" s="19">
        <v>1</v>
      </c>
      <c r="AA12" s="13">
        <v>146.54</v>
      </c>
      <c r="AB12" s="13">
        <v>0</v>
      </c>
      <c r="AC12" s="19">
        <v>1</v>
      </c>
      <c r="AD12" s="13">
        <v>84.74</v>
      </c>
      <c r="AE12" s="13">
        <v>0</v>
      </c>
      <c r="AF12" s="19">
        <v>1</v>
      </c>
      <c r="AG12" s="13">
        <v>163.18</v>
      </c>
      <c r="AH12" s="13">
        <v>0</v>
      </c>
      <c r="AI12" s="19">
        <v>1</v>
      </c>
      <c r="AJ12" s="13">
        <v>518.5</v>
      </c>
      <c r="AK12" s="13">
        <v>0</v>
      </c>
      <c r="AL12" s="19">
        <v>1</v>
      </c>
    </row>
    <row r="13" spans="1:38" ht="15" thickBot="1">
      <c r="A13" s="11" t="s">
        <v>63</v>
      </c>
      <c r="B13" s="15" t="s">
        <v>33</v>
      </c>
      <c r="C13" s="17" t="s">
        <v>14</v>
      </c>
      <c r="D13" s="17" t="s">
        <v>15</v>
      </c>
      <c r="E13" s="17" t="s">
        <v>35</v>
      </c>
      <c r="F13" s="17" t="s">
        <v>36</v>
      </c>
      <c r="G13" s="18" t="s">
        <v>34</v>
      </c>
      <c r="K13" s="22">
        <v>43843</v>
      </c>
      <c r="L13" s="37">
        <f t="shared" si="5"/>
        <v>2.1139335537530484E-2</v>
      </c>
      <c r="M13" s="38">
        <f t="shared" si="0"/>
        <v>6.9756744473520212E-3</v>
      </c>
      <c r="N13" s="38">
        <f t="shared" si="1"/>
        <v>-7.4471700040514644E-3</v>
      </c>
      <c r="O13" s="38">
        <f t="shared" si="2"/>
        <v>-1.1807072450113539E-4</v>
      </c>
      <c r="P13" s="38">
        <f t="shared" si="3"/>
        <v>1.1952578992760993E-2</v>
      </c>
      <c r="Q13" s="39">
        <f t="shared" si="4"/>
        <v>9.3207069567527723E-2</v>
      </c>
      <c r="T13" s="22">
        <v>43846</v>
      </c>
      <c r="U13" s="13">
        <v>315.24</v>
      </c>
      <c r="V13" s="13">
        <v>0</v>
      </c>
      <c r="W13" s="19">
        <v>1</v>
      </c>
      <c r="X13" s="13">
        <v>332.4</v>
      </c>
      <c r="Y13" s="13">
        <v>0</v>
      </c>
      <c r="Z13" s="19">
        <v>1</v>
      </c>
      <c r="AA13" s="13">
        <v>146.31</v>
      </c>
      <c r="AB13" s="13">
        <v>0</v>
      </c>
      <c r="AC13" s="19">
        <v>1</v>
      </c>
      <c r="AD13" s="13">
        <v>84.74</v>
      </c>
      <c r="AE13" s="13">
        <v>0</v>
      </c>
      <c r="AF13" s="19">
        <v>1</v>
      </c>
      <c r="AG13" s="13">
        <v>166.17</v>
      </c>
      <c r="AH13" s="13">
        <v>0</v>
      </c>
      <c r="AI13" s="19">
        <v>1</v>
      </c>
      <c r="AJ13" s="13">
        <v>513.49</v>
      </c>
      <c r="AK13" s="13">
        <v>0</v>
      </c>
      <c r="AL13" s="19">
        <v>1</v>
      </c>
    </row>
    <row r="14" spans="1:38">
      <c r="A14" s="11">
        <v>2020</v>
      </c>
      <c r="B14" s="34">
        <f>AVERAGE(L6:L258)*COUNT(L6:L258)</f>
        <v>0.60053403308700093</v>
      </c>
      <c r="C14" s="35">
        <f t="shared" ref="C14:G14" si="6">AVERAGE(M6:M258)*COUNT(M6:M258)</f>
        <v>0.16888956963908189</v>
      </c>
      <c r="D14" s="35">
        <f t="shared" si="6"/>
        <v>0.22165889482345461</v>
      </c>
      <c r="E14" s="35">
        <f t="shared" si="6"/>
        <v>2.9891572681072738E-2</v>
      </c>
      <c r="F14" s="35">
        <f t="shared" si="6"/>
        <v>0.35441427991232349</v>
      </c>
      <c r="G14" s="36">
        <f t="shared" si="6"/>
        <v>2.1323150238167234</v>
      </c>
      <c r="K14" s="22">
        <v>43844</v>
      </c>
      <c r="L14" s="37">
        <f t="shared" si="5"/>
        <v>-1.3595279598111076E-2</v>
      </c>
      <c r="M14" s="38">
        <f t="shared" si="0"/>
        <v>-1.5493281750367765E-3</v>
      </c>
      <c r="N14" s="38">
        <f t="shared" si="1"/>
        <v>-8.9190771237975853E-4</v>
      </c>
      <c r="O14" s="38">
        <f t="shared" si="2"/>
        <v>1.1807072450117696E-4</v>
      </c>
      <c r="P14" s="38">
        <f t="shared" si="3"/>
        <v>-7.0680359396116657E-3</v>
      </c>
      <c r="Q14" s="39">
        <f t="shared" si="4"/>
        <v>2.4578289857171313E-2</v>
      </c>
      <c r="T14" s="22">
        <v>43847</v>
      </c>
      <c r="U14" s="13">
        <v>318.73</v>
      </c>
      <c r="V14" s="13">
        <v>0</v>
      </c>
      <c r="W14" s="19">
        <v>1</v>
      </c>
      <c r="X14" s="13">
        <v>333.5</v>
      </c>
      <c r="Y14" s="13">
        <v>0</v>
      </c>
      <c r="Z14" s="19">
        <v>1</v>
      </c>
      <c r="AA14" s="13">
        <v>146.58000000000001</v>
      </c>
      <c r="AB14" s="13">
        <v>0</v>
      </c>
      <c r="AC14" s="19">
        <v>1</v>
      </c>
      <c r="AD14" s="13">
        <v>84.77</v>
      </c>
      <c r="AE14" s="13">
        <v>0</v>
      </c>
      <c r="AF14" s="19">
        <v>1</v>
      </c>
      <c r="AG14" s="13">
        <v>167.1</v>
      </c>
      <c r="AH14" s="13">
        <v>0</v>
      </c>
      <c r="AI14" s="19">
        <v>1</v>
      </c>
      <c r="AJ14" s="13">
        <v>510.5</v>
      </c>
      <c r="AK14" s="13">
        <v>0</v>
      </c>
      <c r="AL14" s="19">
        <v>1</v>
      </c>
    </row>
    <row r="15" spans="1:38">
      <c r="A15" s="11">
        <v>2021</v>
      </c>
      <c r="B15" s="37">
        <f>AVERAGE(L259:L510)*COUNT(L259:L510)</f>
        <v>0.29749279781642263</v>
      </c>
      <c r="C15" s="38">
        <f t="shared" ref="C15:G15" si="7">AVERAGE(M259:M510)*COUNT(M259:M510)</f>
        <v>0.25275467575214344</v>
      </c>
      <c r="D15" s="38">
        <f t="shared" si="7"/>
        <v>-4.2374368748382803E-2</v>
      </c>
      <c r="E15" s="38">
        <f t="shared" si="7"/>
        <v>-7.1719016705480932E-3</v>
      </c>
      <c r="F15" s="38">
        <f t="shared" si="7"/>
        <v>0.42183784399171437</v>
      </c>
      <c r="G15" s="39">
        <f t="shared" si="7"/>
        <v>0.40383412185109702</v>
      </c>
      <c r="K15" s="22">
        <v>43845</v>
      </c>
      <c r="L15" s="37">
        <f t="shared" si="5"/>
        <v>-4.2947407444264936E-3</v>
      </c>
      <c r="M15" s="38">
        <f t="shared" si="0"/>
        <v>2.2472602005151263E-3</v>
      </c>
      <c r="N15" s="38">
        <f t="shared" si="1"/>
        <v>5.817352065913264E-3</v>
      </c>
      <c r="O15" s="38">
        <f t="shared" si="2"/>
        <v>4.7214354040430974E-4</v>
      </c>
      <c r="P15" s="38">
        <f t="shared" si="3"/>
        <v>6.4554034386764183E-3</v>
      </c>
      <c r="Q15" s="39">
        <f t="shared" si="4"/>
        <v>-3.6769822550668664E-2</v>
      </c>
      <c r="T15" s="22">
        <v>43851</v>
      </c>
      <c r="U15" s="13">
        <v>316.57</v>
      </c>
      <c r="V15" s="13">
        <v>0</v>
      </c>
      <c r="W15" s="19">
        <v>1</v>
      </c>
      <c r="X15" s="13">
        <v>332.78</v>
      </c>
      <c r="Y15" s="13">
        <v>0</v>
      </c>
      <c r="Z15" s="19">
        <v>1</v>
      </c>
      <c r="AA15" s="13">
        <v>146.74</v>
      </c>
      <c r="AB15" s="13">
        <v>0</v>
      </c>
      <c r="AC15" s="19">
        <v>1</v>
      </c>
      <c r="AD15" s="13">
        <v>84.79</v>
      </c>
      <c r="AE15" s="13">
        <v>0</v>
      </c>
      <c r="AF15" s="19">
        <v>1</v>
      </c>
      <c r="AG15" s="13">
        <v>166.5</v>
      </c>
      <c r="AH15" s="13">
        <v>0</v>
      </c>
      <c r="AI15" s="19">
        <v>1</v>
      </c>
      <c r="AJ15" s="13">
        <v>547.20000000000005</v>
      </c>
      <c r="AK15" s="13">
        <v>0</v>
      </c>
      <c r="AL15" s="19">
        <v>1</v>
      </c>
    </row>
    <row r="16" spans="1:38" ht="15" thickBot="1">
      <c r="A16" s="11">
        <v>2022</v>
      </c>
      <c r="B16" s="40">
        <f>AVERAGE(L511:L761)*COUNT(L511:L761)</f>
        <v>-0.30658166663214637</v>
      </c>
      <c r="C16" s="41">
        <f t="shared" ref="C16:F16" si="8">AVERAGE(M511:M761)*COUNT(M511:M761)</f>
        <v>-0.20037764233792152</v>
      </c>
      <c r="D16" s="41">
        <f t="shared" si="8"/>
        <v>-7.7510664045034941E-3</v>
      </c>
      <c r="E16" s="41">
        <f t="shared" si="8"/>
        <v>-3.9568761133820463E-2</v>
      </c>
      <c r="F16" s="41">
        <f t="shared" si="8"/>
        <v>-0.32873417568428215</v>
      </c>
      <c r="G16" s="42">
        <f>AVERAGE(Q511:Q761)*COUNT(Q511:Q761)</f>
        <v>-1.0507218390447521</v>
      </c>
      <c r="K16" s="22">
        <v>43846</v>
      </c>
      <c r="L16" s="37">
        <f t="shared" si="5"/>
        <v>1.2448690877745642E-2</v>
      </c>
      <c r="M16" s="38">
        <f t="shared" si="0"/>
        <v>8.2772426780831423E-3</v>
      </c>
      <c r="N16" s="38">
        <f t="shared" si="1"/>
        <v>-1.5707703417468385E-3</v>
      </c>
      <c r="O16" s="38">
        <f t="shared" si="2"/>
        <v>0</v>
      </c>
      <c r="P16" s="38">
        <f t="shared" si="3"/>
        <v>1.815747471246797E-2</v>
      </c>
      <c r="Q16" s="39">
        <f t="shared" si="4"/>
        <v>-9.7094726872830432E-3</v>
      </c>
      <c r="T16" s="22">
        <v>43852</v>
      </c>
      <c r="U16" s="13">
        <v>317.7</v>
      </c>
      <c r="V16" s="13">
        <v>0</v>
      </c>
      <c r="W16" s="19">
        <v>1</v>
      </c>
      <c r="X16" s="13">
        <v>332.85</v>
      </c>
      <c r="Y16" s="13">
        <v>0</v>
      </c>
      <c r="Z16" s="19">
        <v>1</v>
      </c>
      <c r="AA16" s="13">
        <v>146.79</v>
      </c>
      <c r="AB16" s="13">
        <v>0</v>
      </c>
      <c r="AC16" s="19">
        <v>1</v>
      </c>
      <c r="AD16" s="13">
        <v>84.805000000000007</v>
      </c>
      <c r="AE16" s="13">
        <v>0</v>
      </c>
      <c r="AF16" s="19">
        <v>1</v>
      </c>
      <c r="AG16" s="13">
        <v>165.7</v>
      </c>
      <c r="AH16" s="13">
        <v>0</v>
      </c>
      <c r="AI16" s="19">
        <v>1</v>
      </c>
      <c r="AJ16" s="13">
        <v>569.55999999999995</v>
      </c>
      <c r="AK16" s="13">
        <v>0</v>
      </c>
      <c r="AL16" s="19">
        <v>1</v>
      </c>
    </row>
    <row r="17" spans="1:38" ht="15" thickBot="1">
      <c r="K17" s="22">
        <v>43847</v>
      </c>
      <c r="L17" s="37">
        <f t="shared" si="5"/>
        <v>1.1010095920591972E-2</v>
      </c>
      <c r="M17" s="38">
        <f t="shared" si="0"/>
        <v>3.3038023743852557E-3</v>
      </c>
      <c r="N17" s="38">
        <f t="shared" si="1"/>
        <v>1.8436961076333095E-3</v>
      </c>
      <c r="O17" s="38">
        <f t="shared" si="2"/>
        <v>3.5396142190107101E-4</v>
      </c>
      <c r="P17" s="38">
        <f t="shared" si="3"/>
        <v>5.5810748882257604E-3</v>
      </c>
      <c r="Q17" s="39">
        <f t="shared" si="4"/>
        <v>-5.8399173775786932E-3</v>
      </c>
      <c r="T17" s="22">
        <v>43853</v>
      </c>
      <c r="U17" s="13">
        <v>319.23</v>
      </c>
      <c r="V17" s="13">
        <v>0</v>
      </c>
      <c r="W17" s="19">
        <v>1</v>
      </c>
      <c r="X17" s="13">
        <v>333.26</v>
      </c>
      <c r="Y17" s="13">
        <v>0</v>
      </c>
      <c r="Z17" s="19">
        <v>1</v>
      </c>
      <c r="AA17" s="13">
        <v>147.12</v>
      </c>
      <c r="AB17" s="13">
        <v>0</v>
      </c>
      <c r="AC17" s="19">
        <v>1</v>
      </c>
      <c r="AD17" s="13">
        <v>84.84</v>
      </c>
      <c r="AE17" s="13">
        <v>0</v>
      </c>
      <c r="AF17" s="19">
        <v>1</v>
      </c>
      <c r="AG17" s="13">
        <v>166.72</v>
      </c>
      <c r="AH17" s="13">
        <v>0</v>
      </c>
      <c r="AI17" s="19">
        <v>1</v>
      </c>
      <c r="AJ17" s="13">
        <v>572.20000000000005</v>
      </c>
      <c r="AK17" s="13">
        <v>0</v>
      </c>
      <c r="AL17" s="19">
        <v>1</v>
      </c>
    </row>
    <row r="18" spans="1:38" ht="15" thickBot="1">
      <c r="A18" s="11" t="s">
        <v>64</v>
      </c>
      <c r="B18" s="15" t="s">
        <v>33</v>
      </c>
      <c r="C18" s="17" t="s">
        <v>14</v>
      </c>
      <c r="D18" s="17" t="s">
        <v>15</v>
      </c>
      <c r="E18" s="17" t="s">
        <v>35</v>
      </c>
      <c r="F18" s="17" t="s">
        <v>36</v>
      </c>
      <c r="G18" s="18" t="s">
        <v>34</v>
      </c>
      <c r="K18" s="22">
        <v>43851</v>
      </c>
      <c r="L18" s="37">
        <f t="shared" si="5"/>
        <v>-6.7999632397407039E-3</v>
      </c>
      <c r="M18" s="38">
        <f t="shared" si="0"/>
        <v>-2.1612543683173172E-3</v>
      </c>
      <c r="N18" s="38">
        <f t="shared" si="1"/>
        <v>1.090958788144174E-3</v>
      </c>
      <c r="O18" s="38">
        <f t="shared" si="2"/>
        <v>2.3590469559767746E-4</v>
      </c>
      <c r="P18" s="38">
        <f t="shared" si="3"/>
        <v>-3.5971261808494803E-3</v>
      </c>
      <c r="Q18" s="39">
        <f t="shared" si="4"/>
        <v>6.9423728703620569E-2</v>
      </c>
      <c r="T18" s="22">
        <v>43854</v>
      </c>
      <c r="U18" s="13">
        <v>318.31</v>
      </c>
      <c r="V18" s="13">
        <v>0</v>
      </c>
      <c r="W18" s="19">
        <v>1</v>
      </c>
      <c r="X18" s="13">
        <v>330.23</v>
      </c>
      <c r="Y18" s="13">
        <v>0</v>
      </c>
      <c r="Z18" s="19">
        <v>1</v>
      </c>
      <c r="AA18" s="13">
        <v>147.97999999999999</v>
      </c>
      <c r="AB18" s="13">
        <v>0</v>
      </c>
      <c r="AC18" s="19">
        <v>1</v>
      </c>
      <c r="AD18" s="13">
        <v>84.87</v>
      </c>
      <c r="AE18" s="13">
        <v>0</v>
      </c>
      <c r="AF18" s="19">
        <v>1</v>
      </c>
      <c r="AG18" s="13">
        <v>165.04</v>
      </c>
      <c r="AH18" s="13">
        <v>0</v>
      </c>
      <c r="AI18" s="19">
        <v>1</v>
      </c>
      <c r="AJ18" s="13">
        <v>564.82000000000005</v>
      </c>
      <c r="AK18" s="13">
        <v>0</v>
      </c>
      <c r="AL18" s="19">
        <v>1</v>
      </c>
    </row>
    <row r="19" spans="1:38">
      <c r="A19" s="11">
        <v>2020</v>
      </c>
      <c r="B19" s="34" cm="1">
        <f t="array" ref="B19">(PRODUCT(1+L6:L258)^(1/COUNT(L6:L258)) - 1)*COUNT(L6:L258)</f>
        <v>0.49090392944496997</v>
      </c>
      <c r="C19" s="35" cm="1">
        <f t="array" ref="C19">(PRODUCT(1+M6:M258)^(1/COUNT(M6:M258)) - 1)*COUNT(M6:M258)</f>
        <v>0.10786860334075388</v>
      </c>
      <c r="D19" s="35" cm="1">
        <f t="array" ref="D19">(PRODUCT(1+N6:N258)^(1/COUNT(N6:N258)) - 1)*COUNT(N6:N258)</f>
        <v>0.20250109456246346</v>
      </c>
      <c r="E19" s="35" cm="1">
        <f t="array" ref="E19">(PRODUCT(1+O6:O258)^(1/COUNT(O6:O258)) - 1)*COUNT(O6:O258)</f>
        <v>2.9821127673533399E-2</v>
      </c>
      <c r="F19" s="35" cm="1">
        <f t="array" ref="F19">(PRODUCT(1+P6:P258)^(1/COUNT(P6:P258)) - 1)*COUNT(P6:P258)</f>
        <v>0.25667305928972839</v>
      </c>
      <c r="G19" s="36" cm="1">
        <f t="array" ref="G19">(PRODUCT(1+Q6:Q258)^(1/COUNT(Q6:Q258)) - 1)*COUNT(Q6:Q258)</f>
        <v>1.7231621122620693</v>
      </c>
      <c r="K19" s="22">
        <v>43852</v>
      </c>
      <c r="L19" s="37">
        <f t="shared" si="5"/>
        <v>3.5631551091704003E-3</v>
      </c>
      <c r="M19" s="38">
        <f t="shared" si="0"/>
        <v>2.1032705935160613E-4</v>
      </c>
      <c r="N19" s="38">
        <f t="shared" si="1"/>
        <v>3.4068068329352668E-4</v>
      </c>
      <c r="O19" s="38">
        <f t="shared" si="2"/>
        <v>1.768920078906333E-4</v>
      </c>
      <c r="P19" s="38">
        <f t="shared" si="3"/>
        <v>-4.8163849879813148E-3</v>
      </c>
      <c r="Q19" s="39">
        <f t="shared" si="4"/>
        <v>4.0049766604452947E-2</v>
      </c>
      <c r="T19" s="22">
        <v>43857</v>
      </c>
      <c r="U19" s="13">
        <v>308.95</v>
      </c>
      <c r="V19" s="13">
        <v>0</v>
      </c>
      <c r="W19" s="19">
        <v>1</v>
      </c>
      <c r="X19" s="13">
        <v>324.87</v>
      </c>
      <c r="Y19" s="13">
        <v>0</v>
      </c>
      <c r="Z19" s="19">
        <v>1</v>
      </c>
      <c r="AA19" s="13">
        <v>148.99</v>
      </c>
      <c r="AB19" s="13">
        <v>0</v>
      </c>
      <c r="AC19" s="19">
        <v>1</v>
      </c>
      <c r="AD19" s="13">
        <v>84.96</v>
      </c>
      <c r="AE19" s="13">
        <v>0</v>
      </c>
      <c r="AF19" s="19">
        <v>1</v>
      </c>
      <c r="AG19" s="13">
        <v>162.28</v>
      </c>
      <c r="AH19" s="13">
        <v>0</v>
      </c>
      <c r="AI19" s="19">
        <v>1</v>
      </c>
      <c r="AJ19" s="13">
        <v>558.02</v>
      </c>
      <c r="AK19" s="13">
        <v>0</v>
      </c>
      <c r="AL19" s="19">
        <v>1</v>
      </c>
    </row>
    <row r="20" spans="1:38">
      <c r="A20" s="11">
        <v>2021</v>
      </c>
      <c r="B20" s="37" cm="1">
        <f t="array" ref="B20">(PRODUCT(1+L259:L510)^(1/COUNT(L259:L510)) - 1)*COUNT(L259:L510)</f>
        <v>0.26612499610744855</v>
      </c>
      <c r="C20" s="38" cm="1">
        <f t="array" ref="C20">(PRODUCT(1+M259:M510)^(1/COUNT(M259:M510)) - 1)*COUNT(M259:M510)</f>
        <v>0.24434006164918376</v>
      </c>
      <c r="D20" s="38" cm="1">
        <f t="array" ref="D20">(PRODUCT(1+N259:N510)^(1/COUNT(N259:N510)) - 1)*COUNT(N259:N510)</f>
        <v>-5.1791604429984428E-2</v>
      </c>
      <c r="E20" s="38" cm="1">
        <f t="array" ref="E20">(PRODUCT(1+O259:O510)^(1/COUNT(O259:O510)) - 1)*COUNT(O259:O510)</f>
        <v>-7.1943156116631712E-3</v>
      </c>
      <c r="F20" s="38" cm="1">
        <f t="array" ref="F20">(PRODUCT(1+P259:P510)^(1/COUNT(P259:P510)) - 1)*COUNT(P259:P510)</f>
        <v>0.39985356689438145</v>
      </c>
      <c r="G20" s="39" cm="1">
        <f t="array" ref="G20">(PRODUCT(1+Q259:Q510)^(1/COUNT(Q259:Q510)) - 1)*COUNT(Q259:Q510)</f>
        <v>0.25844472622280357</v>
      </c>
      <c r="K20" s="22">
        <v>43853</v>
      </c>
      <c r="L20" s="37">
        <f t="shared" si="5"/>
        <v>4.804304846279475E-3</v>
      </c>
      <c r="M20" s="38">
        <f t="shared" si="0"/>
        <v>1.231028063764671E-3</v>
      </c>
      <c r="N20" s="38">
        <f t="shared" si="1"/>
        <v>2.2455863269239167E-3</v>
      </c>
      <c r="O20" s="38">
        <f t="shared" si="2"/>
        <v>4.1262637267935583E-4</v>
      </c>
      <c r="P20" s="38">
        <f t="shared" si="3"/>
        <v>6.136834132484956E-3</v>
      </c>
      <c r="Q20" s="39">
        <f t="shared" si="4"/>
        <v>4.624447703216239E-3</v>
      </c>
      <c r="T20" s="22">
        <v>43858</v>
      </c>
      <c r="U20" s="13">
        <v>317.69</v>
      </c>
      <c r="V20" s="13">
        <v>0</v>
      </c>
      <c r="W20" s="19">
        <v>1</v>
      </c>
      <c r="X20" s="13">
        <v>328.33</v>
      </c>
      <c r="Y20" s="13">
        <v>0</v>
      </c>
      <c r="Z20" s="19">
        <v>1</v>
      </c>
      <c r="AA20" s="13">
        <v>147.66</v>
      </c>
      <c r="AB20" s="13">
        <v>0</v>
      </c>
      <c r="AC20" s="19">
        <v>1</v>
      </c>
      <c r="AD20" s="13">
        <v>84.92</v>
      </c>
      <c r="AE20" s="13">
        <v>0</v>
      </c>
      <c r="AF20" s="19">
        <v>1</v>
      </c>
      <c r="AG20" s="13">
        <v>165.46</v>
      </c>
      <c r="AH20" s="13">
        <v>0</v>
      </c>
      <c r="AI20" s="19">
        <v>1</v>
      </c>
      <c r="AJ20" s="13">
        <v>566.9</v>
      </c>
      <c r="AK20" s="13">
        <v>0</v>
      </c>
      <c r="AL20" s="19">
        <v>1</v>
      </c>
    </row>
    <row r="21" spans="1:38" ht="15" thickBot="1">
      <c r="A21" s="11">
        <v>2022</v>
      </c>
      <c r="B21" s="40" cm="1">
        <f t="array" ref="B21">(PRODUCT(1+L511:L761)^(1/COUNT(L511:L761)) - 1)*COUNT(L511:L761)</f>
        <v>-0.36949179850853953</v>
      </c>
      <c r="C21" s="41" cm="1">
        <f t="array" ref="C21">(PRODUCT(1+M511:M761)^(1/COUNT(M511:M761)) - 1)*COUNT(M511:M761)</f>
        <v>-0.22958462308262728</v>
      </c>
      <c r="D21" s="41" cm="1">
        <f t="array" ref="D21">(PRODUCT(1+N511:N761)^(1/COUNT(N511:N761)) - 1)*COUNT(N511:N761)</f>
        <v>-1.9309382073931847E-2</v>
      </c>
      <c r="E21" s="41" cm="1">
        <f t="array" ref="E21">(PRODUCT(1+O511:O761)^(1/COUNT(O511:O761)) - 1)*COUNT(O511:O761)</f>
        <v>-3.9847796799467594E-2</v>
      </c>
      <c r="F21" s="41" cm="1">
        <f t="array" ref="F21">(PRODUCT(1+P511:P761)^(1/COUNT(P511:P761)) - 1)*COUNT(P511:P761)</f>
        <v>-0.39069683855806192</v>
      </c>
      <c r="G21" s="42" cm="1">
        <f t="array" ref="G21">(PRODUCT(1+Q511:Q761)^(1/COUNT(Q511:Q761)) - 1)*COUNT(Q511:Q761)</f>
        <v>-1.2766740105294987</v>
      </c>
      <c r="K21" s="22">
        <v>43854</v>
      </c>
      <c r="L21" s="37">
        <f t="shared" si="5"/>
        <v>-2.8860954249098963E-3</v>
      </c>
      <c r="M21" s="38">
        <f t="shared" si="0"/>
        <v>-9.1335847235650604E-3</v>
      </c>
      <c r="N21" s="38">
        <f t="shared" si="1"/>
        <v>5.8285492013390606E-3</v>
      </c>
      <c r="O21" s="38">
        <f t="shared" si="2"/>
        <v>3.535442851039067E-4</v>
      </c>
      <c r="P21" s="38">
        <f t="shared" si="3"/>
        <v>-1.0127889802005716E-2</v>
      </c>
      <c r="Q21" s="39">
        <f t="shared" si="4"/>
        <v>-1.2981484299051412E-2</v>
      </c>
      <c r="T21" s="22">
        <v>43859</v>
      </c>
      <c r="U21" s="13">
        <v>324.33999999999997</v>
      </c>
      <c r="V21" s="13">
        <v>0</v>
      </c>
      <c r="W21" s="19">
        <v>1</v>
      </c>
      <c r="X21" s="13">
        <v>328.1</v>
      </c>
      <c r="Y21" s="13">
        <v>0</v>
      </c>
      <c r="Z21" s="19">
        <v>1</v>
      </c>
      <c r="AA21" s="13">
        <v>148.46</v>
      </c>
      <c r="AB21" s="13">
        <v>0</v>
      </c>
      <c r="AC21" s="19">
        <v>1</v>
      </c>
      <c r="AD21" s="13">
        <v>85</v>
      </c>
      <c r="AE21" s="13">
        <v>0</v>
      </c>
      <c r="AF21" s="19">
        <v>1</v>
      </c>
      <c r="AG21" s="13">
        <v>168.04</v>
      </c>
      <c r="AH21" s="13">
        <v>0</v>
      </c>
      <c r="AI21" s="19">
        <v>1</v>
      </c>
      <c r="AJ21" s="13">
        <v>580.99</v>
      </c>
      <c r="AK21" s="13">
        <v>0</v>
      </c>
      <c r="AL21" s="19">
        <v>1</v>
      </c>
    </row>
    <row r="22" spans="1:38">
      <c r="K22" s="22">
        <v>43857</v>
      </c>
      <c r="L22" s="37">
        <f t="shared" ref="L22:L85" si="9">LN((U19+V19)/(U18*W18))</f>
        <v>-2.9846299189851485E-2</v>
      </c>
      <c r="M22" s="38">
        <f t="shared" ref="M22:M85" si="10">LN((X19+Y19)/(X18*Z18))</f>
        <v>-1.6364279078514579E-2</v>
      </c>
      <c r="N22" s="38">
        <f t="shared" ref="N22:N85" si="11">LN((AA19+AB19)/(AA18*AC18))</f>
        <v>6.8020601018430119E-3</v>
      </c>
      <c r="O22" s="38">
        <f t="shared" ref="O22:O85" si="12">LN((AD19+AE19)/(AD18*AF18))</f>
        <v>1.0598835120430306E-3</v>
      </c>
      <c r="P22" s="38">
        <f t="shared" ref="P22:P85" si="13">LN((AG19+AH19)/(AG18*AI18))</f>
        <v>-1.6864630424749807E-2</v>
      </c>
      <c r="Q22" s="39">
        <f t="shared" ref="Q22:Q85" si="14">LN((AJ19+AK19)/(AJ18*AL18))</f>
        <v>-1.2112292284060518E-2</v>
      </c>
      <c r="T22" s="22">
        <v>43860</v>
      </c>
      <c r="U22" s="13">
        <v>323.87</v>
      </c>
      <c r="V22" s="13">
        <v>0</v>
      </c>
      <c r="W22" s="19">
        <v>1</v>
      </c>
      <c r="X22" s="13">
        <v>329.09</v>
      </c>
      <c r="Y22" s="13">
        <v>0</v>
      </c>
      <c r="Z22" s="19">
        <v>1</v>
      </c>
      <c r="AA22" s="13">
        <v>148.47</v>
      </c>
      <c r="AB22" s="13">
        <v>0</v>
      </c>
      <c r="AC22" s="19">
        <v>1</v>
      </c>
      <c r="AD22" s="13">
        <v>85.01</v>
      </c>
      <c r="AE22" s="13">
        <v>0</v>
      </c>
      <c r="AF22" s="19">
        <v>1</v>
      </c>
      <c r="AG22" s="13">
        <v>172.78</v>
      </c>
      <c r="AH22" s="13">
        <v>0</v>
      </c>
      <c r="AI22" s="19">
        <v>1</v>
      </c>
      <c r="AJ22" s="13">
        <v>640.80999999999995</v>
      </c>
      <c r="AK22" s="13">
        <v>0</v>
      </c>
      <c r="AL22" s="19">
        <v>1</v>
      </c>
    </row>
    <row r="23" spans="1:38" ht="15" thickBot="1">
      <c r="K23" s="22">
        <v>43858</v>
      </c>
      <c r="L23" s="37">
        <f t="shared" si="9"/>
        <v>2.7896613037652646E-2</v>
      </c>
      <c r="M23" s="38">
        <f t="shared" si="10"/>
        <v>1.0594097859782626E-2</v>
      </c>
      <c r="N23" s="38">
        <f t="shared" si="11"/>
        <v>-8.9668559682283891E-3</v>
      </c>
      <c r="O23" s="38">
        <f t="shared" si="12"/>
        <v>-4.709206585733057E-4</v>
      </c>
      <c r="P23" s="38">
        <f t="shared" si="13"/>
        <v>1.9406235423790313E-2</v>
      </c>
      <c r="Q23" s="39">
        <f t="shared" si="14"/>
        <v>1.5788117297359832E-2</v>
      </c>
      <c r="T23" s="22">
        <v>43861</v>
      </c>
      <c r="U23" s="13">
        <v>309.51</v>
      </c>
      <c r="V23" s="13">
        <v>0</v>
      </c>
      <c r="W23" s="19">
        <v>1</v>
      </c>
      <c r="X23" s="13">
        <v>323.24</v>
      </c>
      <c r="Y23" s="13">
        <v>0</v>
      </c>
      <c r="Z23" s="19">
        <v>1</v>
      </c>
      <c r="AA23" s="13">
        <v>149.33000000000001</v>
      </c>
      <c r="AB23" s="13">
        <v>0</v>
      </c>
      <c r="AC23" s="19">
        <v>1</v>
      </c>
      <c r="AD23" s="13">
        <v>85.12</v>
      </c>
      <c r="AE23" s="13">
        <v>0</v>
      </c>
      <c r="AF23" s="19">
        <v>1</v>
      </c>
      <c r="AG23" s="13">
        <v>170.23</v>
      </c>
      <c r="AH23" s="13">
        <v>0</v>
      </c>
      <c r="AI23" s="19">
        <v>1</v>
      </c>
      <c r="AJ23" s="13">
        <v>650.57000000000005</v>
      </c>
      <c r="AK23" s="13">
        <v>0</v>
      </c>
      <c r="AL23" s="19">
        <v>1</v>
      </c>
    </row>
    <row r="24" spans="1:38" ht="15" thickBot="1">
      <c r="A24" s="2" t="s">
        <v>78</v>
      </c>
      <c r="B24" s="47" t="s">
        <v>41</v>
      </c>
      <c r="C24" s="48"/>
      <c r="D24" s="48"/>
      <c r="E24" s="48"/>
      <c r="F24" s="48"/>
      <c r="G24" s="48"/>
      <c r="H24" s="48"/>
      <c r="I24" s="49"/>
      <c r="J24" t="s">
        <v>230</v>
      </c>
      <c r="K24" s="22">
        <v>43859</v>
      </c>
      <c r="L24" s="37">
        <f t="shared" si="9"/>
        <v>2.0716283746587138E-2</v>
      </c>
      <c r="M24" s="38">
        <f t="shared" si="10"/>
        <v>-7.0076020112438335E-4</v>
      </c>
      <c r="N24" s="38">
        <f t="shared" si="11"/>
        <v>5.4032280583814173E-3</v>
      </c>
      <c r="O24" s="38">
        <f t="shared" si="12"/>
        <v>9.4161965526105102E-4</v>
      </c>
      <c r="P24" s="38">
        <f t="shared" si="13"/>
        <v>1.5472572539144282E-2</v>
      </c>
      <c r="Q24" s="39">
        <f t="shared" si="14"/>
        <v>2.4550623669571517E-2</v>
      </c>
      <c r="T24" s="22">
        <v>43864</v>
      </c>
      <c r="U24" s="13">
        <v>308.66000000000003</v>
      </c>
      <c r="V24" s="13">
        <v>0</v>
      </c>
      <c r="W24" s="19">
        <v>1</v>
      </c>
      <c r="X24" s="13">
        <v>325.56</v>
      </c>
      <c r="Y24" s="13">
        <v>0</v>
      </c>
      <c r="Z24" s="19">
        <v>1</v>
      </c>
      <c r="AA24" s="13">
        <v>148.36000000000001</v>
      </c>
      <c r="AB24" s="13">
        <v>0</v>
      </c>
      <c r="AC24" s="19">
        <v>1</v>
      </c>
      <c r="AD24" s="13">
        <v>84.96</v>
      </c>
      <c r="AE24" s="13">
        <v>0.13486500000000001</v>
      </c>
      <c r="AF24" s="19">
        <v>1</v>
      </c>
      <c r="AG24" s="13">
        <v>174.38</v>
      </c>
      <c r="AH24" s="13">
        <v>0</v>
      </c>
      <c r="AI24" s="19">
        <v>1</v>
      </c>
      <c r="AJ24" s="13">
        <v>780</v>
      </c>
      <c r="AK24" s="13">
        <v>0</v>
      </c>
      <c r="AL24" s="19">
        <v>1</v>
      </c>
    </row>
    <row r="25" spans="1:38">
      <c r="B25" t="s">
        <v>42</v>
      </c>
      <c r="K25" s="22">
        <v>43860</v>
      </c>
      <c r="L25" s="37">
        <f t="shared" si="9"/>
        <v>-1.4501475829272309E-3</v>
      </c>
      <c r="M25" s="38">
        <f t="shared" si="10"/>
        <v>3.012829619635401E-3</v>
      </c>
      <c r="N25" s="38">
        <f t="shared" si="11"/>
        <v>6.7355942503391286E-5</v>
      </c>
      <c r="O25" s="38">
        <f t="shared" si="12"/>
        <v>1.176401389510605E-4</v>
      </c>
      <c r="P25" s="38">
        <f t="shared" si="13"/>
        <v>2.781706262955691E-2</v>
      </c>
      <c r="Q25" s="39">
        <f t="shared" si="14"/>
        <v>9.7999456125688958E-2</v>
      </c>
      <c r="T25" s="22">
        <v>43865</v>
      </c>
      <c r="U25" s="13">
        <v>318.85000000000002</v>
      </c>
      <c r="V25" s="13">
        <v>0</v>
      </c>
      <c r="W25" s="19">
        <v>1</v>
      </c>
      <c r="X25" s="13">
        <v>330.61</v>
      </c>
      <c r="Y25" s="13">
        <v>0</v>
      </c>
      <c r="Z25" s="19">
        <v>1</v>
      </c>
      <c r="AA25" s="13">
        <v>146.43</v>
      </c>
      <c r="AB25" s="13">
        <v>0</v>
      </c>
      <c r="AC25" s="19">
        <v>1</v>
      </c>
      <c r="AD25" s="13">
        <v>84.87</v>
      </c>
      <c r="AE25" s="13">
        <v>0</v>
      </c>
      <c r="AF25" s="19">
        <v>1</v>
      </c>
      <c r="AG25" s="13">
        <v>180.12</v>
      </c>
      <c r="AH25" s="13">
        <v>0</v>
      </c>
      <c r="AI25" s="19">
        <v>1</v>
      </c>
      <c r="AJ25" s="13">
        <v>887.06</v>
      </c>
      <c r="AK25" s="13">
        <v>0</v>
      </c>
      <c r="AL25" s="19">
        <v>1</v>
      </c>
    </row>
    <row r="26" spans="1:38" ht="15" thickBot="1">
      <c r="K26" s="22">
        <v>43861</v>
      </c>
      <c r="L26" s="37">
        <f t="shared" si="9"/>
        <v>-4.5351798927906729E-2</v>
      </c>
      <c r="M26" s="38">
        <f t="shared" si="10"/>
        <v>-1.7936188221444466E-2</v>
      </c>
      <c r="N26" s="38">
        <f t="shared" si="11"/>
        <v>5.7757044372730099E-3</v>
      </c>
      <c r="O26" s="38">
        <f t="shared" si="12"/>
        <v>1.2931289640668198E-3</v>
      </c>
      <c r="P26" s="38">
        <f t="shared" si="13"/>
        <v>-1.4868645104259065E-2</v>
      </c>
      <c r="Q26" s="39">
        <f t="shared" si="14"/>
        <v>1.511590056868109E-2</v>
      </c>
      <c r="T26" s="22">
        <v>43866</v>
      </c>
      <c r="U26" s="13">
        <v>321.45</v>
      </c>
      <c r="V26" s="13">
        <v>0</v>
      </c>
      <c r="W26" s="19">
        <v>1</v>
      </c>
      <c r="X26" s="13">
        <v>334.29</v>
      </c>
      <c r="Y26" s="13">
        <v>0</v>
      </c>
      <c r="Z26" s="19">
        <v>1</v>
      </c>
      <c r="AA26" s="13">
        <v>146.61000000000001</v>
      </c>
      <c r="AB26" s="13">
        <v>0</v>
      </c>
      <c r="AC26" s="19">
        <v>1</v>
      </c>
      <c r="AD26" s="13">
        <v>84.81</v>
      </c>
      <c r="AE26" s="13">
        <v>0</v>
      </c>
      <c r="AF26" s="19">
        <v>1</v>
      </c>
      <c r="AG26" s="13">
        <v>179.9</v>
      </c>
      <c r="AH26" s="13">
        <v>0</v>
      </c>
      <c r="AI26" s="19">
        <v>1</v>
      </c>
      <c r="AJ26" s="13">
        <v>734.7</v>
      </c>
      <c r="AK26" s="13">
        <v>0</v>
      </c>
      <c r="AL26" s="19">
        <v>1</v>
      </c>
    </row>
    <row r="27" spans="1:38" ht="15" thickBot="1">
      <c r="B27" s="15" t="s">
        <v>33</v>
      </c>
      <c r="C27" s="17" t="s">
        <v>14</v>
      </c>
      <c r="D27" s="17" t="s">
        <v>15</v>
      </c>
      <c r="E27" s="17" t="s">
        <v>35</v>
      </c>
      <c r="F27" s="17" t="s">
        <v>36</v>
      </c>
      <c r="G27" s="18" t="s">
        <v>34</v>
      </c>
      <c r="K27" s="22">
        <v>43864</v>
      </c>
      <c r="L27" s="37">
        <f t="shared" si="9"/>
        <v>-2.7500543077087192E-3</v>
      </c>
      <c r="M27" s="38">
        <f t="shared" si="10"/>
        <v>7.1516950935937634E-3</v>
      </c>
      <c r="N27" s="38">
        <f t="shared" si="11"/>
        <v>-6.5168694477872203E-3</v>
      </c>
      <c r="O27" s="38">
        <f t="shared" si="12"/>
        <v>-2.9533261014181894E-4</v>
      </c>
      <c r="P27" s="38">
        <f t="shared" si="13"/>
        <v>2.408636217318981E-2</v>
      </c>
      <c r="Q27" s="39">
        <f t="shared" si="14"/>
        <v>0.18144501798943771</v>
      </c>
      <c r="T27" s="22">
        <v>43867</v>
      </c>
      <c r="U27" s="13">
        <v>325.20999999999998</v>
      </c>
      <c r="V27" s="13">
        <v>0</v>
      </c>
      <c r="W27" s="19">
        <v>1</v>
      </c>
      <c r="X27" s="13">
        <v>335.57</v>
      </c>
      <c r="Y27" s="13">
        <v>0</v>
      </c>
      <c r="Z27" s="19">
        <v>1</v>
      </c>
      <c r="AA27" s="13">
        <v>147.4</v>
      </c>
      <c r="AB27" s="13">
        <v>0</v>
      </c>
      <c r="AC27" s="19">
        <v>1</v>
      </c>
      <c r="AD27" s="13">
        <v>84.83</v>
      </c>
      <c r="AE27" s="13">
        <v>0</v>
      </c>
      <c r="AF27" s="19">
        <v>1</v>
      </c>
      <c r="AG27" s="13">
        <v>183.63</v>
      </c>
      <c r="AH27" s="13">
        <v>0</v>
      </c>
      <c r="AI27" s="19">
        <v>1</v>
      </c>
      <c r="AJ27" s="13">
        <v>748.96</v>
      </c>
      <c r="AK27" s="13">
        <v>0</v>
      </c>
      <c r="AL27" s="19">
        <v>1</v>
      </c>
    </row>
    <row r="28" spans="1:38">
      <c r="A28" s="11">
        <v>2020</v>
      </c>
      <c r="B28" s="34">
        <f>_xlfn.STDEV.P(L6:L258)*SQRT(COUNT(L6:L258))</f>
        <v>0.46675394170938395</v>
      </c>
      <c r="C28" s="35">
        <f t="shared" ref="C28:G28" si="15">_xlfn.STDEV.P(M6:M258)*SQRT(COUNT(M6:M258))</f>
        <v>0.34687652022314597</v>
      </c>
      <c r="D28" s="35">
        <f t="shared" si="15"/>
        <v>0.19528125620751768</v>
      </c>
      <c r="E28" s="35">
        <f>_xlfn.STDEV.P(O6:O258)*SQRT(COUNT(O6:O258))</f>
        <v>1.18752529910471E-2</v>
      </c>
      <c r="F28" s="35">
        <f t="shared" si="15"/>
        <v>0.43990990267625341</v>
      </c>
      <c r="G28" s="36">
        <f t="shared" si="15"/>
        <v>0.89517159085970133</v>
      </c>
      <c r="K28" s="22">
        <v>43865</v>
      </c>
      <c r="L28" s="37">
        <f t="shared" si="9"/>
        <v>3.2480425288595127E-2</v>
      </c>
      <c r="M28" s="38">
        <f t="shared" si="10"/>
        <v>1.53926565044983E-2</v>
      </c>
      <c r="N28" s="38">
        <f t="shared" si="11"/>
        <v>-1.3094254054224338E-2</v>
      </c>
      <c r="O28" s="38">
        <f t="shared" si="12"/>
        <v>-1.059883512043024E-3</v>
      </c>
      <c r="P28" s="38">
        <f t="shared" si="13"/>
        <v>3.2386469433702061E-2</v>
      </c>
      <c r="Q28" s="39">
        <f t="shared" si="14"/>
        <v>0.12861870408116099</v>
      </c>
      <c r="T28" s="22">
        <v>43868</v>
      </c>
      <c r="U28" s="13">
        <v>320.02999999999997</v>
      </c>
      <c r="V28" s="13">
        <v>0.77</v>
      </c>
      <c r="W28" s="19">
        <v>1</v>
      </c>
      <c r="X28" s="13">
        <v>333.75</v>
      </c>
      <c r="Y28" s="13">
        <v>0</v>
      </c>
      <c r="Z28" s="19">
        <v>1</v>
      </c>
      <c r="AA28" s="13">
        <v>147.79</v>
      </c>
      <c r="AB28" s="13">
        <v>0</v>
      </c>
      <c r="AC28" s="19">
        <v>1</v>
      </c>
      <c r="AD28" s="13">
        <v>84.88</v>
      </c>
      <c r="AE28" s="13">
        <v>0</v>
      </c>
      <c r="AF28" s="19">
        <v>1</v>
      </c>
      <c r="AG28" s="13">
        <v>183.89</v>
      </c>
      <c r="AH28" s="13">
        <v>0</v>
      </c>
      <c r="AI28" s="19">
        <v>1</v>
      </c>
      <c r="AJ28" s="13">
        <v>748.07</v>
      </c>
      <c r="AK28" s="13">
        <v>0</v>
      </c>
      <c r="AL28" s="19">
        <v>1</v>
      </c>
    </row>
    <row r="29" spans="1:38">
      <c r="A29" s="11">
        <v>2021</v>
      </c>
      <c r="B29" s="37">
        <f>_xlfn.STDEV.P(L259:L510)*SQRT(COUNT(L259:L510))</f>
        <v>0.25040828764028594</v>
      </c>
      <c r="C29" s="38">
        <f t="shared" ref="C29:G29" si="16">_xlfn.STDEV.P(M259:M510)*SQRT(COUNT(M259:M510))</f>
        <v>0.12965952108688589</v>
      </c>
      <c r="D29" s="38">
        <f t="shared" si="16"/>
        <v>0.13695362946298303</v>
      </c>
      <c r="E29" s="38">
        <f t="shared" si="16"/>
        <v>6.694938414447898E-3</v>
      </c>
      <c r="F29" s="38">
        <f t="shared" si="16"/>
        <v>0.20977615804794869</v>
      </c>
      <c r="G29" s="39">
        <f t="shared" si="16"/>
        <v>0.54107228153045273</v>
      </c>
      <c r="K29" s="22">
        <v>43866</v>
      </c>
      <c r="L29" s="37">
        <f t="shared" si="9"/>
        <v>8.1212378264149867E-3</v>
      </c>
      <c r="M29" s="38">
        <f t="shared" si="10"/>
        <v>1.1069446763733233E-2</v>
      </c>
      <c r="N29" s="38">
        <f t="shared" si="11"/>
        <v>1.2285013830073243E-3</v>
      </c>
      <c r="O29" s="38">
        <f t="shared" si="12"/>
        <v>-7.0721360797691994E-4</v>
      </c>
      <c r="P29" s="38">
        <f t="shared" si="13"/>
        <v>-1.2221544768834737E-3</v>
      </c>
      <c r="Q29" s="39">
        <f t="shared" si="14"/>
        <v>-0.18845037113856658</v>
      </c>
      <c r="T29" s="22">
        <v>43871</v>
      </c>
      <c r="U29" s="13">
        <v>321.55</v>
      </c>
      <c r="V29" s="13">
        <v>0</v>
      </c>
      <c r="W29" s="19">
        <v>1</v>
      </c>
      <c r="X29" s="13">
        <v>336.22</v>
      </c>
      <c r="Y29" s="13">
        <v>0</v>
      </c>
      <c r="Z29" s="19">
        <v>1</v>
      </c>
      <c r="AA29" s="13">
        <v>148.16999999999999</v>
      </c>
      <c r="AB29" s="13">
        <v>0</v>
      </c>
      <c r="AC29" s="19">
        <v>1</v>
      </c>
      <c r="AD29" s="13">
        <v>84.92</v>
      </c>
      <c r="AE29" s="13">
        <v>0</v>
      </c>
      <c r="AF29" s="19">
        <v>1</v>
      </c>
      <c r="AG29" s="13">
        <v>188.7</v>
      </c>
      <c r="AH29" s="13">
        <v>0</v>
      </c>
      <c r="AI29" s="19">
        <v>1</v>
      </c>
      <c r="AJ29" s="13">
        <v>771.28</v>
      </c>
      <c r="AK29" s="13">
        <v>0</v>
      </c>
      <c r="AL29" s="19">
        <v>1</v>
      </c>
    </row>
    <row r="30" spans="1:38" ht="15" thickBot="1">
      <c r="A30" s="11">
        <v>2022</v>
      </c>
      <c r="B30" s="40">
        <f>_xlfn.STDEV.P(L511:L761)*SQRT(COUNT(L511:L761))</f>
        <v>0.35493033185943273</v>
      </c>
      <c r="C30" s="41">
        <f t="shared" ref="C30:G30" si="17">_xlfn.STDEV.P(M511:M761)*SQRT(COUNT(M511:M761))</f>
        <v>0.24152306698999512</v>
      </c>
      <c r="D30" s="41">
        <f t="shared" si="17"/>
        <v>0.15209316830561612</v>
      </c>
      <c r="E30" s="41">
        <f t="shared" si="17"/>
        <v>2.3622562725239389E-2</v>
      </c>
      <c r="F30" s="41">
        <f t="shared" si="17"/>
        <v>0.35179640155541136</v>
      </c>
      <c r="G30" s="42">
        <f t="shared" si="17"/>
        <v>0.66833105719265806</v>
      </c>
      <c r="K30" s="22">
        <v>43867</v>
      </c>
      <c r="L30" s="37">
        <f t="shared" si="9"/>
        <v>1.162911692068175E-2</v>
      </c>
      <c r="M30" s="38">
        <f t="shared" si="10"/>
        <v>3.8216987367716811E-3</v>
      </c>
      <c r="N30" s="38">
        <f t="shared" si="11"/>
        <v>5.3739798050630094E-3</v>
      </c>
      <c r="O30" s="38">
        <f t="shared" si="12"/>
        <v>2.3579344603475124E-4</v>
      </c>
      <c r="P30" s="38">
        <f t="shared" si="13"/>
        <v>2.0521722574600672E-2</v>
      </c>
      <c r="Q30" s="39">
        <f t="shared" si="14"/>
        <v>1.9223324925528727E-2</v>
      </c>
      <c r="T30" s="22">
        <v>43872</v>
      </c>
      <c r="U30" s="13">
        <v>319.61</v>
      </c>
      <c r="V30" s="13">
        <v>0</v>
      </c>
      <c r="W30" s="19">
        <v>1</v>
      </c>
      <c r="X30" s="13">
        <v>336.84</v>
      </c>
      <c r="Y30" s="13">
        <v>0</v>
      </c>
      <c r="Z30" s="19">
        <v>1</v>
      </c>
      <c r="AA30" s="13">
        <v>147.66</v>
      </c>
      <c r="AB30" s="13">
        <v>0</v>
      </c>
      <c r="AC30" s="19">
        <v>1</v>
      </c>
      <c r="AD30" s="13">
        <v>84.88</v>
      </c>
      <c r="AE30" s="13">
        <v>0</v>
      </c>
      <c r="AF30" s="19">
        <v>1</v>
      </c>
      <c r="AG30" s="13">
        <v>184.44</v>
      </c>
      <c r="AH30" s="13">
        <v>0</v>
      </c>
      <c r="AI30" s="19">
        <v>1</v>
      </c>
      <c r="AJ30" s="13">
        <v>774.38</v>
      </c>
      <c r="AK30" s="13">
        <v>0</v>
      </c>
      <c r="AL30" s="19">
        <v>1</v>
      </c>
    </row>
    <row r="31" spans="1:38">
      <c r="K31" s="22">
        <v>43868</v>
      </c>
      <c r="L31" s="37">
        <f t="shared" si="9"/>
        <v>-1.3653251516018185E-2</v>
      </c>
      <c r="M31" s="38">
        <f t="shared" si="10"/>
        <v>-5.4383687493846583E-3</v>
      </c>
      <c r="N31" s="38">
        <f t="shared" si="11"/>
        <v>2.6423674712449485E-3</v>
      </c>
      <c r="O31" s="38">
        <f t="shared" si="12"/>
        <v>5.8924048608429878E-4</v>
      </c>
      <c r="P31" s="38">
        <f t="shared" si="13"/>
        <v>1.4148892216736151E-3</v>
      </c>
      <c r="Q31" s="39">
        <f t="shared" si="14"/>
        <v>-1.189021068187895E-3</v>
      </c>
      <c r="T31" s="22">
        <v>43873</v>
      </c>
      <c r="U31" s="13">
        <v>327.2</v>
      </c>
      <c r="V31" s="13">
        <v>0</v>
      </c>
      <c r="W31" s="19">
        <v>1</v>
      </c>
      <c r="X31" s="13">
        <v>339</v>
      </c>
      <c r="Y31" s="13">
        <v>0</v>
      </c>
      <c r="Z31" s="19">
        <v>1</v>
      </c>
      <c r="AA31" s="13">
        <v>147.54</v>
      </c>
      <c r="AB31" s="13">
        <v>0</v>
      </c>
      <c r="AC31" s="19">
        <v>1</v>
      </c>
      <c r="AD31" s="13">
        <v>84.84</v>
      </c>
      <c r="AE31" s="13">
        <v>0</v>
      </c>
      <c r="AF31" s="19">
        <v>1</v>
      </c>
      <c r="AG31" s="13">
        <v>184.71</v>
      </c>
      <c r="AH31" s="13">
        <v>0</v>
      </c>
      <c r="AI31" s="19">
        <v>1</v>
      </c>
      <c r="AJ31" s="13">
        <v>767.29</v>
      </c>
      <c r="AK31" s="13">
        <v>0</v>
      </c>
      <c r="AL31" s="19">
        <v>1</v>
      </c>
    </row>
    <row r="32" spans="1:38" ht="15" thickBot="1">
      <c r="K32" s="22">
        <v>43871</v>
      </c>
      <c r="L32" s="37">
        <f t="shared" si="9"/>
        <v>4.7383111813566131E-3</v>
      </c>
      <c r="M32" s="38">
        <f t="shared" si="10"/>
        <v>7.3734978904533965E-3</v>
      </c>
      <c r="N32" s="38">
        <f t="shared" si="11"/>
        <v>2.5679159941619282E-3</v>
      </c>
      <c r="O32" s="38">
        <f t="shared" si="12"/>
        <v>4.7114252932772675E-4</v>
      </c>
      <c r="P32" s="38">
        <f t="shared" si="13"/>
        <v>2.5820699621742788E-2</v>
      </c>
      <c r="Q32" s="39">
        <f t="shared" si="14"/>
        <v>3.0554915872552355E-2</v>
      </c>
      <c r="T32" s="22">
        <v>43874</v>
      </c>
      <c r="U32" s="13">
        <v>324.87</v>
      </c>
      <c r="V32" s="13">
        <v>0</v>
      </c>
      <c r="W32" s="19">
        <v>1</v>
      </c>
      <c r="X32" s="13">
        <v>338.58</v>
      </c>
      <c r="Y32" s="13">
        <v>0</v>
      </c>
      <c r="Z32" s="19">
        <v>1</v>
      </c>
      <c r="AA32" s="13">
        <v>148.38</v>
      </c>
      <c r="AB32" s="13">
        <v>0</v>
      </c>
      <c r="AC32" s="19">
        <v>1</v>
      </c>
      <c r="AD32" s="13">
        <v>84.86</v>
      </c>
      <c r="AE32" s="13">
        <v>0</v>
      </c>
      <c r="AF32" s="19">
        <v>1</v>
      </c>
      <c r="AG32" s="13">
        <v>183.71</v>
      </c>
      <c r="AH32" s="13">
        <v>0</v>
      </c>
      <c r="AI32" s="19">
        <v>1</v>
      </c>
      <c r="AJ32" s="13">
        <v>804</v>
      </c>
      <c r="AK32" s="13">
        <v>0</v>
      </c>
      <c r="AL32" s="19">
        <v>1</v>
      </c>
    </row>
    <row r="33" spans="1:38" ht="15" thickBot="1">
      <c r="A33" s="2" t="s">
        <v>79</v>
      </c>
      <c r="B33" s="47" t="s">
        <v>44</v>
      </c>
      <c r="C33" s="48"/>
      <c r="D33" s="48"/>
      <c r="E33" s="48"/>
      <c r="F33" s="48"/>
      <c r="G33" s="48"/>
      <c r="H33" s="48"/>
      <c r="I33" s="49"/>
      <c r="J33" t="s">
        <v>231</v>
      </c>
      <c r="K33" s="22">
        <v>43872</v>
      </c>
      <c r="L33" s="37">
        <f t="shared" si="9"/>
        <v>-6.0515500668573263E-3</v>
      </c>
      <c r="M33" s="38">
        <f t="shared" si="10"/>
        <v>1.8423325568787659E-3</v>
      </c>
      <c r="N33" s="38">
        <f t="shared" si="11"/>
        <v>-3.447929589623552E-3</v>
      </c>
      <c r="O33" s="38">
        <f t="shared" si="12"/>
        <v>-4.711425293277339E-4</v>
      </c>
      <c r="P33" s="38">
        <f t="shared" si="13"/>
        <v>-2.2834245035999685E-2</v>
      </c>
      <c r="Q33" s="39">
        <f t="shared" si="14"/>
        <v>4.011236826453048E-3</v>
      </c>
      <c r="T33" s="22">
        <v>43875</v>
      </c>
      <c r="U33" s="13">
        <v>324.95</v>
      </c>
      <c r="V33" s="13">
        <v>0</v>
      </c>
      <c r="W33" s="19">
        <v>1</v>
      </c>
      <c r="X33" s="13">
        <v>339.07</v>
      </c>
      <c r="Y33" s="13">
        <v>0</v>
      </c>
      <c r="Z33" s="19">
        <v>1</v>
      </c>
      <c r="AA33" s="13">
        <v>149</v>
      </c>
      <c r="AB33" s="13">
        <v>0</v>
      </c>
      <c r="AC33" s="19">
        <v>1</v>
      </c>
      <c r="AD33" s="13">
        <v>84.894999999999996</v>
      </c>
      <c r="AE33" s="13">
        <v>0</v>
      </c>
      <c r="AF33" s="19">
        <v>1</v>
      </c>
      <c r="AG33" s="13">
        <v>185.35</v>
      </c>
      <c r="AH33" s="13">
        <v>0</v>
      </c>
      <c r="AI33" s="19">
        <v>1</v>
      </c>
      <c r="AJ33" s="13">
        <v>800.03</v>
      </c>
      <c r="AK33" s="13">
        <v>0</v>
      </c>
      <c r="AL33" s="19">
        <v>1</v>
      </c>
    </row>
    <row r="34" spans="1:38">
      <c r="B34" t="s">
        <v>43</v>
      </c>
      <c r="K34" s="22">
        <v>43873</v>
      </c>
      <c r="L34" s="37">
        <f t="shared" si="9"/>
        <v>2.3470102214577199E-2</v>
      </c>
      <c r="M34" s="38">
        <f t="shared" si="10"/>
        <v>6.3920672186589976E-3</v>
      </c>
      <c r="N34" s="38">
        <f t="shared" si="11"/>
        <v>-8.1300817486327918E-4</v>
      </c>
      <c r="O34" s="38">
        <f t="shared" si="12"/>
        <v>-4.7136460924585032E-4</v>
      </c>
      <c r="P34" s="38">
        <f t="shared" si="13"/>
        <v>1.4628202527237823E-3</v>
      </c>
      <c r="Q34" s="39">
        <f t="shared" si="14"/>
        <v>-9.197882795992221E-3</v>
      </c>
      <c r="T34" s="22">
        <v>43879</v>
      </c>
      <c r="U34" s="13">
        <v>319</v>
      </c>
      <c r="V34" s="13">
        <v>0</v>
      </c>
      <c r="W34" s="19">
        <v>1</v>
      </c>
      <c r="X34" s="13">
        <v>338.26</v>
      </c>
      <c r="Y34" s="13">
        <v>0</v>
      </c>
      <c r="Z34" s="19">
        <v>1</v>
      </c>
      <c r="AA34" s="13">
        <v>150.91</v>
      </c>
      <c r="AB34" s="13">
        <v>0</v>
      </c>
      <c r="AC34" s="19">
        <v>1</v>
      </c>
      <c r="AD34" s="13">
        <v>84.93</v>
      </c>
      <c r="AE34" s="13">
        <v>0</v>
      </c>
      <c r="AF34" s="19">
        <v>1</v>
      </c>
      <c r="AG34" s="13">
        <v>187.23</v>
      </c>
      <c r="AH34" s="13">
        <v>0</v>
      </c>
      <c r="AI34" s="19">
        <v>1</v>
      </c>
      <c r="AJ34" s="13">
        <v>858.4</v>
      </c>
      <c r="AK34" s="13">
        <v>0</v>
      </c>
      <c r="AL34" s="19">
        <v>1</v>
      </c>
    </row>
    <row r="35" spans="1:38">
      <c r="B35" t="s">
        <v>45</v>
      </c>
      <c r="I35" s="51"/>
      <c r="K35" s="22">
        <v>43874</v>
      </c>
      <c r="L35" s="37">
        <f t="shared" si="9"/>
        <v>-7.146502420194204E-3</v>
      </c>
      <c r="M35" s="38">
        <f t="shared" si="10"/>
        <v>-1.2397061713465864E-3</v>
      </c>
      <c r="N35" s="38">
        <f t="shared" si="11"/>
        <v>5.677225305223757E-3</v>
      </c>
      <c r="O35" s="38">
        <f t="shared" si="12"/>
        <v>2.3571007769701327E-4</v>
      </c>
      <c r="P35" s="38">
        <f t="shared" si="13"/>
        <v>-5.4286002703827496E-3</v>
      </c>
      <c r="Q35" s="39">
        <f t="shared" si="14"/>
        <v>4.6734442792380759E-2</v>
      </c>
      <c r="T35" s="22">
        <v>43880</v>
      </c>
      <c r="U35" s="13">
        <v>323.62</v>
      </c>
      <c r="V35" s="13">
        <v>0</v>
      </c>
      <c r="W35" s="19">
        <v>1</v>
      </c>
      <c r="X35" s="13">
        <v>339.88</v>
      </c>
      <c r="Y35" s="13">
        <v>0</v>
      </c>
      <c r="Z35" s="19">
        <v>1</v>
      </c>
      <c r="AA35" s="13">
        <v>151.79</v>
      </c>
      <c r="AB35" s="13">
        <v>0</v>
      </c>
      <c r="AC35" s="19">
        <v>1</v>
      </c>
      <c r="AD35" s="13">
        <v>84.94</v>
      </c>
      <c r="AE35" s="13">
        <v>0</v>
      </c>
      <c r="AF35" s="19">
        <v>1</v>
      </c>
      <c r="AG35" s="13">
        <v>187.28</v>
      </c>
      <c r="AH35" s="13">
        <v>0.51</v>
      </c>
      <c r="AI35" s="19">
        <v>1</v>
      </c>
      <c r="AJ35" s="13">
        <v>917.42</v>
      </c>
      <c r="AK35" s="13">
        <v>0</v>
      </c>
      <c r="AL35" s="19">
        <v>1</v>
      </c>
    </row>
    <row r="36" spans="1:38">
      <c r="K36" s="22">
        <v>43875</v>
      </c>
      <c r="L36" s="37">
        <f t="shared" si="9"/>
        <v>2.4622203195997903E-4</v>
      </c>
      <c r="M36" s="38">
        <f t="shared" si="10"/>
        <v>1.4461745308040064E-3</v>
      </c>
      <c r="N36" s="38">
        <f t="shared" si="11"/>
        <v>4.1697551840794008E-3</v>
      </c>
      <c r="O36" s="38">
        <f t="shared" si="12"/>
        <v>4.123589937962586E-4</v>
      </c>
      <c r="P36" s="38">
        <f t="shared" si="13"/>
        <v>8.8875022758955011E-3</v>
      </c>
      <c r="Q36" s="39">
        <f t="shared" si="14"/>
        <v>-4.9500422141465442E-3</v>
      </c>
      <c r="T36" s="22">
        <v>43881</v>
      </c>
      <c r="U36" s="13">
        <v>320.3</v>
      </c>
      <c r="V36" s="13">
        <v>0</v>
      </c>
      <c r="W36" s="19">
        <v>1</v>
      </c>
      <c r="X36" s="13">
        <v>338.49</v>
      </c>
      <c r="Y36" s="13">
        <v>0</v>
      </c>
      <c r="Z36" s="19">
        <v>1</v>
      </c>
      <c r="AA36" s="13">
        <v>152.41</v>
      </c>
      <c r="AB36" s="13">
        <v>0</v>
      </c>
      <c r="AC36" s="19">
        <v>1</v>
      </c>
      <c r="AD36" s="13">
        <v>84.96</v>
      </c>
      <c r="AE36" s="13">
        <v>0</v>
      </c>
      <c r="AF36" s="19">
        <v>1</v>
      </c>
      <c r="AG36" s="13">
        <v>184.42</v>
      </c>
      <c r="AH36" s="13">
        <v>0</v>
      </c>
      <c r="AI36" s="19">
        <v>1</v>
      </c>
      <c r="AJ36" s="13">
        <v>899.41</v>
      </c>
      <c r="AK36" s="13">
        <v>0</v>
      </c>
      <c r="AL36" s="19">
        <v>1</v>
      </c>
    </row>
    <row r="37" spans="1:38" ht="15" thickBot="1">
      <c r="K37" s="22">
        <v>43879</v>
      </c>
      <c r="L37" s="37">
        <f t="shared" si="9"/>
        <v>-1.8480221555513314E-2</v>
      </c>
      <c r="M37" s="38">
        <f t="shared" si="10"/>
        <v>-2.3917451940118329E-3</v>
      </c>
      <c r="N37" s="38">
        <f t="shared" si="11"/>
        <v>1.2737326685000003E-2</v>
      </c>
      <c r="O37" s="38">
        <f t="shared" si="12"/>
        <v>4.1218902394295356E-4</v>
      </c>
      <c r="P37" s="38">
        <f t="shared" si="13"/>
        <v>1.009187801732012E-2</v>
      </c>
      <c r="Q37" s="39">
        <f t="shared" si="14"/>
        <v>7.0420964351668905E-2</v>
      </c>
      <c r="T37" s="22">
        <v>43882</v>
      </c>
      <c r="U37" s="13">
        <v>313.05</v>
      </c>
      <c r="V37" s="13">
        <v>0</v>
      </c>
      <c r="W37" s="19">
        <v>1</v>
      </c>
      <c r="X37" s="13">
        <v>335.01</v>
      </c>
      <c r="Y37" s="13">
        <v>0</v>
      </c>
      <c r="Z37" s="19">
        <v>1</v>
      </c>
      <c r="AA37" s="13">
        <v>154.69999999999999</v>
      </c>
      <c r="AB37" s="13">
        <v>0</v>
      </c>
      <c r="AC37" s="19">
        <v>1</v>
      </c>
      <c r="AD37" s="13">
        <v>85.03</v>
      </c>
      <c r="AE37" s="13">
        <v>0</v>
      </c>
      <c r="AF37" s="19">
        <v>1</v>
      </c>
      <c r="AG37" s="13">
        <v>178.59</v>
      </c>
      <c r="AH37" s="13">
        <v>0</v>
      </c>
      <c r="AI37" s="19">
        <v>1</v>
      </c>
      <c r="AJ37" s="13">
        <v>901</v>
      </c>
      <c r="AK37" s="13">
        <v>0</v>
      </c>
      <c r="AL37" s="19">
        <v>1</v>
      </c>
    </row>
    <row r="38" spans="1:38" ht="15" thickBot="1">
      <c r="B38" s="14">
        <v>2020</v>
      </c>
      <c r="C38" s="31" t="s">
        <v>33</v>
      </c>
      <c r="D38" s="32" t="s">
        <v>14</v>
      </c>
      <c r="E38" s="32" t="s">
        <v>15</v>
      </c>
      <c r="F38" s="32" t="s">
        <v>35</v>
      </c>
      <c r="G38" s="32" t="s">
        <v>36</v>
      </c>
      <c r="H38" s="33" t="s">
        <v>34</v>
      </c>
      <c r="K38" s="22">
        <v>43880</v>
      </c>
      <c r="L38" s="37">
        <f t="shared" si="9"/>
        <v>1.4378885186817483E-2</v>
      </c>
      <c r="M38" s="38">
        <f t="shared" si="10"/>
        <v>4.7777835894446397E-3</v>
      </c>
      <c r="N38" s="38">
        <f t="shared" si="11"/>
        <v>5.8143540083086366E-3</v>
      </c>
      <c r="O38" s="38">
        <f t="shared" si="12"/>
        <v>1.1773709320702813E-4</v>
      </c>
      <c r="P38" s="38">
        <f t="shared" si="13"/>
        <v>2.9865096060536626E-3</v>
      </c>
      <c r="Q38" s="39">
        <f t="shared" si="14"/>
        <v>6.6495191350175356E-2</v>
      </c>
      <c r="T38" s="22">
        <v>43885</v>
      </c>
      <c r="U38" s="13">
        <v>298.18</v>
      </c>
      <c r="V38" s="13">
        <v>0</v>
      </c>
      <c r="W38" s="19">
        <v>1</v>
      </c>
      <c r="X38" s="13">
        <v>323.83</v>
      </c>
      <c r="Y38" s="13">
        <v>0</v>
      </c>
      <c r="Z38" s="19">
        <v>1</v>
      </c>
      <c r="AA38" s="13">
        <v>156.09</v>
      </c>
      <c r="AB38" s="13">
        <v>0</v>
      </c>
      <c r="AC38" s="19">
        <v>1</v>
      </c>
      <c r="AD38" s="13">
        <v>85.17</v>
      </c>
      <c r="AE38" s="13">
        <v>0</v>
      </c>
      <c r="AF38" s="19">
        <v>1</v>
      </c>
      <c r="AG38" s="13">
        <v>170.89</v>
      </c>
      <c r="AH38" s="13">
        <v>0</v>
      </c>
      <c r="AI38" s="19">
        <v>1</v>
      </c>
      <c r="AJ38" s="13">
        <v>833.79</v>
      </c>
      <c r="AK38" s="13">
        <v>0</v>
      </c>
      <c r="AL38" s="19">
        <v>1</v>
      </c>
    </row>
    <row r="39" spans="1:38" ht="15" thickBot="1">
      <c r="B39" s="50" t="str" cm="1">
        <f t="array" ref="B39:B44">TRANSPOSE(C38:H38)</f>
        <v>AAPL</v>
      </c>
      <c r="C39" s="34">
        <f>_xlfn.COVARIANCE.P(INDEX($L$6:$Q$258,0,MATCH($B39,$L$5:$Q$5,0)),INDEX($L$6:$Q$258,0,MATCH(C$38,$L$5:$Q$5,0)))*COUNT($K$6:$K$258)</f>
        <v>0.21785924210124691</v>
      </c>
      <c r="D39" s="35">
        <f t="shared" ref="D39:H39" si="18">_xlfn.COVARIANCE.P(INDEX($L$6:$Q$258,0,MATCH($B39,$L$5:$Q$5,0)),INDEX($L$6:$Q$258,0,MATCH(D$38,$L$5:$Q$5,0)))*COUNT($K$6:$K$258)</f>
        <v>0.13464404979882266</v>
      </c>
      <c r="E39" s="35">
        <f t="shared" si="18"/>
        <v>1.7506065816631829E-2</v>
      </c>
      <c r="F39" s="35">
        <f t="shared" si="18"/>
        <v>-1.814380162022147E-3</v>
      </c>
      <c r="G39" s="35">
        <f t="shared" si="18"/>
        <v>0.1733344862755905</v>
      </c>
      <c r="H39" s="36">
        <f t="shared" si="18"/>
        <v>0.20542606854822035</v>
      </c>
      <c r="I39" s="185"/>
      <c r="K39" s="22">
        <v>43881</v>
      </c>
      <c r="L39" s="37">
        <f t="shared" si="9"/>
        <v>-1.0311931356549493E-2</v>
      </c>
      <c r="M39" s="38">
        <f t="shared" si="10"/>
        <v>-4.0980643168761835E-3</v>
      </c>
      <c r="N39" s="38">
        <f t="shared" si="11"/>
        <v>4.0762712589904439E-3</v>
      </c>
      <c r="O39" s="38">
        <f t="shared" si="12"/>
        <v>2.3543260850361804E-4</v>
      </c>
      <c r="P39" s="38">
        <f t="shared" si="13"/>
        <v>-1.5389058071660194E-2</v>
      </c>
      <c r="Q39" s="39">
        <f t="shared" si="14"/>
        <v>-1.9826389868407353E-2</v>
      </c>
      <c r="T39" s="22">
        <v>43886</v>
      </c>
      <c r="U39" s="13">
        <v>288.08</v>
      </c>
      <c r="V39" s="13">
        <v>0</v>
      </c>
      <c r="W39" s="19">
        <v>1</v>
      </c>
      <c r="X39" s="13">
        <v>314.12</v>
      </c>
      <c r="Y39" s="13">
        <v>0</v>
      </c>
      <c r="Z39" s="19">
        <v>1</v>
      </c>
      <c r="AA39" s="13">
        <v>153.30000000000001</v>
      </c>
      <c r="AB39" s="13">
        <v>0</v>
      </c>
      <c r="AC39" s="19">
        <v>1</v>
      </c>
      <c r="AD39" s="13">
        <v>85.26</v>
      </c>
      <c r="AE39" s="13">
        <v>0</v>
      </c>
      <c r="AF39" s="19">
        <v>1</v>
      </c>
      <c r="AG39" s="13">
        <v>168.07</v>
      </c>
      <c r="AH39" s="13">
        <v>0</v>
      </c>
      <c r="AI39" s="19">
        <v>1</v>
      </c>
      <c r="AJ39" s="13">
        <v>799.91</v>
      </c>
      <c r="AK39" s="13">
        <v>0</v>
      </c>
      <c r="AL39" s="19">
        <v>1</v>
      </c>
    </row>
    <row r="40" spans="1:38" ht="15" thickBot="1">
      <c r="B40" s="50" t="str">
        <v>IVV</v>
      </c>
      <c r="C40" s="37">
        <f>_xlfn.COVARIANCE.P(INDEX($L$6:$Q$258,0,MATCH($B40,$L$5:$Q$5,0)),INDEX($L$6:$Q$258,0,MATCH(C$38,$L$5:$Q$5,0)))*COUNT($K$6:$K$258)</f>
        <v>0.13464404979882266</v>
      </c>
      <c r="D40" s="38">
        <f t="shared" ref="C40:H44" si="19">_xlfn.COVARIANCE.P(INDEX($L$6:$Q$258,0,MATCH($B40,$L$5:$Q$5,0)),INDEX($L$6:$Q$258,0,MATCH(D$38,$L$5:$Q$5,0)))*COUNT($K$6:$K$258)</f>
        <v>0.12032332028211859</v>
      </c>
      <c r="E40" s="38">
        <f t="shared" si="19"/>
        <v>1.0938750019124366E-2</v>
      </c>
      <c r="F40" s="38">
        <f t="shared" si="19"/>
        <v>-1.5712355623646516E-3</v>
      </c>
      <c r="G40" s="38">
        <f t="shared" si="19"/>
        <v>0.13392184051151693</v>
      </c>
      <c r="H40" s="39">
        <f t="shared" si="19"/>
        <v>0.1533583835836802</v>
      </c>
      <c r="K40" s="22">
        <v>43882</v>
      </c>
      <c r="L40" s="37">
        <f t="shared" si="9"/>
        <v>-2.289513442379297E-2</v>
      </c>
      <c r="M40" s="38">
        <f t="shared" si="10"/>
        <v>-1.0334167692654002E-2</v>
      </c>
      <c r="N40" s="38">
        <f t="shared" si="11"/>
        <v>1.4913499681262191E-2</v>
      </c>
      <c r="O40" s="38">
        <f t="shared" si="12"/>
        <v>8.2357790407262344E-4</v>
      </c>
      <c r="P40" s="38">
        <f t="shared" si="13"/>
        <v>-3.2123089277586635E-2</v>
      </c>
      <c r="Q40" s="39">
        <f t="shared" si="14"/>
        <v>1.7662648100810682E-3</v>
      </c>
      <c r="T40" s="22">
        <v>43887</v>
      </c>
      <c r="U40" s="13">
        <v>292.64999999999998</v>
      </c>
      <c r="V40" s="13">
        <v>0</v>
      </c>
      <c r="W40" s="19">
        <v>1</v>
      </c>
      <c r="X40" s="13">
        <v>312.91000000000003</v>
      </c>
      <c r="Y40" s="13">
        <v>0</v>
      </c>
      <c r="Z40" s="19">
        <v>1</v>
      </c>
      <c r="AA40" s="13">
        <v>153.97</v>
      </c>
      <c r="AB40" s="13">
        <v>0</v>
      </c>
      <c r="AC40" s="19">
        <v>1</v>
      </c>
      <c r="AD40" s="13">
        <v>85.32</v>
      </c>
      <c r="AE40" s="13">
        <v>0</v>
      </c>
      <c r="AF40" s="19">
        <v>1</v>
      </c>
      <c r="AG40" s="13">
        <v>170.17</v>
      </c>
      <c r="AH40" s="13">
        <v>0</v>
      </c>
      <c r="AI40" s="19">
        <v>1</v>
      </c>
      <c r="AJ40" s="13">
        <v>778.8</v>
      </c>
      <c r="AK40" s="13">
        <v>0</v>
      </c>
      <c r="AL40" s="19">
        <v>1</v>
      </c>
    </row>
    <row r="41" spans="1:38" ht="15" thickBot="1">
      <c r="B41" s="50" t="str">
        <v>GLD</v>
      </c>
      <c r="C41" s="37">
        <f t="shared" si="19"/>
        <v>1.7506065816631829E-2</v>
      </c>
      <c r="D41" s="38">
        <f t="shared" si="19"/>
        <v>1.0938750019124366E-2</v>
      </c>
      <c r="E41" s="38">
        <f t="shared" si="19"/>
        <v>3.8134769025986164E-2</v>
      </c>
      <c r="F41" s="38">
        <f t="shared" si="19"/>
        <v>1.9737523486196081E-4</v>
      </c>
      <c r="G41" s="38">
        <f t="shared" si="19"/>
        <v>1.3322408106615915E-2</v>
      </c>
      <c r="H41" s="39">
        <f t="shared" si="19"/>
        <v>3.2268319942201806E-2</v>
      </c>
      <c r="K41" s="22">
        <v>43885</v>
      </c>
      <c r="L41" s="37">
        <f t="shared" si="9"/>
        <v>-4.8665591191066455E-2</v>
      </c>
      <c r="M41" s="38">
        <f t="shared" si="10"/>
        <v>-3.3941695390184719E-2</v>
      </c>
      <c r="N41" s="38">
        <f t="shared" si="11"/>
        <v>8.9450063913015868E-3</v>
      </c>
      <c r="O41" s="38">
        <f t="shared" si="12"/>
        <v>1.6451237552884354E-3</v>
      </c>
      <c r="P41" s="38">
        <f t="shared" si="13"/>
        <v>-4.4072601174591088E-2</v>
      </c>
      <c r="Q41" s="39">
        <f t="shared" si="14"/>
        <v>-7.7523685517322569E-2</v>
      </c>
      <c r="T41" s="22">
        <v>43888</v>
      </c>
      <c r="U41" s="13">
        <v>273.52</v>
      </c>
      <c r="V41" s="13">
        <v>0</v>
      </c>
      <c r="W41" s="19">
        <v>1</v>
      </c>
      <c r="X41" s="13">
        <v>298.70999999999998</v>
      </c>
      <c r="Y41" s="13">
        <v>0</v>
      </c>
      <c r="Z41" s="19">
        <v>1</v>
      </c>
      <c r="AA41" s="13">
        <v>154</v>
      </c>
      <c r="AB41" s="13">
        <v>0</v>
      </c>
      <c r="AC41" s="19">
        <v>1</v>
      </c>
      <c r="AD41" s="13">
        <v>85.42</v>
      </c>
      <c r="AE41" s="13">
        <v>0</v>
      </c>
      <c r="AF41" s="19">
        <v>1</v>
      </c>
      <c r="AG41" s="13">
        <v>158.18</v>
      </c>
      <c r="AH41" s="13">
        <v>0</v>
      </c>
      <c r="AI41" s="19">
        <v>1</v>
      </c>
      <c r="AJ41" s="13">
        <v>679</v>
      </c>
      <c r="AK41" s="13">
        <v>0</v>
      </c>
      <c r="AL41" s="19">
        <v>1</v>
      </c>
    </row>
    <row r="42" spans="1:38" ht="15" thickBot="1">
      <c r="B42" s="50" t="str">
        <v>SHY</v>
      </c>
      <c r="C42" s="37">
        <f t="shared" si="19"/>
        <v>-1.814380162022147E-3</v>
      </c>
      <c r="D42" s="38">
        <f t="shared" si="19"/>
        <v>-1.5712355623646516E-3</v>
      </c>
      <c r="E42" s="38">
        <f t="shared" si="19"/>
        <v>1.9737523486196081E-4</v>
      </c>
      <c r="F42" s="38">
        <f t="shared" si="19"/>
        <v>1.4102163360137364E-4</v>
      </c>
      <c r="G42" s="38">
        <f t="shared" si="19"/>
        <v>-1.4469738277750051E-3</v>
      </c>
      <c r="H42" s="39">
        <f t="shared" si="19"/>
        <v>-1.9427834299545017E-3</v>
      </c>
      <c r="K42" s="22">
        <v>43886</v>
      </c>
      <c r="L42" s="37">
        <f t="shared" si="9"/>
        <v>-3.4459111659633314E-2</v>
      </c>
      <c r="M42" s="38">
        <f t="shared" si="10"/>
        <v>-3.0443608228951837E-2</v>
      </c>
      <c r="N42" s="38">
        <f t="shared" si="11"/>
        <v>-1.8035978092553313E-2</v>
      </c>
      <c r="O42" s="38">
        <f t="shared" si="12"/>
        <v>1.0561521840747742E-3</v>
      </c>
      <c r="P42" s="38">
        <f t="shared" si="13"/>
        <v>-1.6639515370342323E-2</v>
      </c>
      <c r="Q42" s="39">
        <f t="shared" si="14"/>
        <v>-4.1482350751687762E-2</v>
      </c>
      <c r="T42" s="22">
        <v>43889</v>
      </c>
      <c r="U42" s="13">
        <v>273.36</v>
      </c>
      <c r="V42" s="13">
        <v>0</v>
      </c>
      <c r="W42" s="19">
        <v>1</v>
      </c>
      <c r="X42" s="13">
        <v>295.91000000000003</v>
      </c>
      <c r="Y42" s="13">
        <v>0</v>
      </c>
      <c r="Z42" s="19">
        <v>1</v>
      </c>
      <c r="AA42" s="13">
        <v>148.38</v>
      </c>
      <c r="AB42" s="13">
        <v>0</v>
      </c>
      <c r="AC42" s="19">
        <v>1</v>
      </c>
      <c r="AD42" s="13">
        <v>85.73</v>
      </c>
      <c r="AE42" s="13">
        <v>0</v>
      </c>
      <c r="AF42" s="19">
        <v>1</v>
      </c>
      <c r="AG42" s="13">
        <v>162.01</v>
      </c>
      <c r="AH42" s="13">
        <v>0</v>
      </c>
      <c r="AI42" s="19">
        <v>1</v>
      </c>
      <c r="AJ42" s="13">
        <v>667.99</v>
      </c>
      <c r="AK42" s="13">
        <v>0</v>
      </c>
      <c r="AL42" s="19">
        <v>1</v>
      </c>
    </row>
    <row r="43" spans="1:38" ht="15" thickBot="1">
      <c r="B43" s="50" t="str">
        <v>MSFT</v>
      </c>
      <c r="C43" s="37">
        <f t="shared" si="19"/>
        <v>0.1733344862755905</v>
      </c>
      <c r="D43" s="38">
        <f t="shared" si="19"/>
        <v>0.13392184051151693</v>
      </c>
      <c r="E43" s="38">
        <f t="shared" si="19"/>
        <v>1.3322408106615915E-2</v>
      </c>
      <c r="F43" s="38">
        <f t="shared" si="19"/>
        <v>-1.4469738277750051E-3</v>
      </c>
      <c r="G43" s="38">
        <f t="shared" si="19"/>
        <v>0.19352072247263083</v>
      </c>
      <c r="H43" s="39">
        <f t="shared" si="19"/>
        <v>0.20659312566602858</v>
      </c>
      <c r="K43" s="22">
        <v>43887</v>
      </c>
      <c r="L43" s="37">
        <f t="shared" si="9"/>
        <v>1.5739136396610034E-2</v>
      </c>
      <c r="M43" s="38">
        <f t="shared" si="10"/>
        <v>-3.8594692501564983E-3</v>
      </c>
      <c r="N43" s="38">
        <f t="shared" si="11"/>
        <v>4.3609923640588813E-3</v>
      </c>
      <c r="O43" s="38">
        <f t="shared" si="12"/>
        <v>7.0348226608537374E-4</v>
      </c>
      <c r="P43" s="38">
        <f t="shared" si="13"/>
        <v>1.2417378094870118E-2</v>
      </c>
      <c r="Q43" s="39">
        <f t="shared" si="14"/>
        <v>-2.6744947841283083E-2</v>
      </c>
      <c r="T43" s="22">
        <v>43892</v>
      </c>
      <c r="U43" s="13">
        <v>298.81</v>
      </c>
      <c r="V43" s="13">
        <v>0</v>
      </c>
      <c r="W43" s="19">
        <v>1</v>
      </c>
      <c r="X43" s="13">
        <v>310.39999999999998</v>
      </c>
      <c r="Y43" s="13">
        <v>0</v>
      </c>
      <c r="Z43" s="19">
        <v>1</v>
      </c>
      <c r="AA43" s="13">
        <v>149.19999999999999</v>
      </c>
      <c r="AB43" s="13">
        <v>0</v>
      </c>
      <c r="AC43" s="19">
        <v>1</v>
      </c>
      <c r="AD43" s="13">
        <v>85.57</v>
      </c>
      <c r="AE43" s="13">
        <v>0.12496599999999999</v>
      </c>
      <c r="AF43" s="19">
        <v>1</v>
      </c>
      <c r="AG43" s="13">
        <v>172.79</v>
      </c>
      <c r="AH43" s="13">
        <v>0</v>
      </c>
      <c r="AI43" s="19">
        <v>1</v>
      </c>
      <c r="AJ43" s="13">
        <v>743.62</v>
      </c>
      <c r="AK43" s="13">
        <v>0</v>
      </c>
      <c r="AL43" s="19">
        <v>1</v>
      </c>
    </row>
    <row r="44" spans="1:38" ht="15" thickBot="1">
      <c r="B44" s="50" t="str">
        <v>TSLA</v>
      </c>
      <c r="C44" s="40">
        <f t="shared" si="19"/>
        <v>0.20542606854822035</v>
      </c>
      <c r="D44" s="41">
        <f t="shared" si="19"/>
        <v>0.1533583835836802</v>
      </c>
      <c r="E44" s="41">
        <f t="shared" si="19"/>
        <v>3.2268319942201806E-2</v>
      </c>
      <c r="F44" s="41">
        <f t="shared" si="19"/>
        <v>-1.9427834299545017E-3</v>
      </c>
      <c r="G44" s="41">
        <f t="shared" si="19"/>
        <v>0.20659312566602858</v>
      </c>
      <c r="H44" s="42">
        <f t="shared" si="19"/>
        <v>0.80133217708228843</v>
      </c>
      <c r="K44" s="22">
        <v>43888</v>
      </c>
      <c r="L44" s="37">
        <f t="shared" si="9"/>
        <v>-6.7602610406184024E-2</v>
      </c>
      <c r="M44" s="38">
        <f t="shared" si="10"/>
        <v>-4.6442406188414886E-2</v>
      </c>
      <c r="N44" s="38">
        <f t="shared" si="11"/>
        <v>1.9482417180178804E-4</v>
      </c>
      <c r="O44" s="38">
        <f t="shared" si="12"/>
        <v>1.1713718101706661E-3</v>
      </c>
      <c r="P44" s="38">
        <f t="shared" si="13"/>
        <v>-7.3064312292073968E-2</v>
      </c>
      <c r="Q44" s="39">
        <f t="shared" si="14"/>
        <v>-0.13713314593934842</v>
      </c>
      <c r="T44" s="22">
        <v>43893</v>
      </c>
      <c r="U44" s="13">
        <v>289.32</v>
      </c>
      <c r="V44" s="13">
        <v>0</v>
      </c>
      <c r="W44" s="19">
        <v>1</v>
      </c>
      <c r="X44" s="13">
        <v>301.5</v>
      </c>
      <c r="Y44" s="13">
        <v>0</v>
      </c>
      <c r="Z44" s="19">
        <v>1</v>
      </c>
      <c r="AA44" s="13">
        <v>153.88999999999999</v>
      </c>
      <c r="AB44" s="13">
        <v>0</v>
      </c>
      <c r="AC44" s="19">
        <v>1</v>
      </c>
      <c r="AD44" s="13">
        <v>85.905000000000001</v>
      </c>
      <c r="AE44" s="13">
        <v>0</v>
      </c>
      <c r="AF44" s="19">
        <v>1</v>
      </c>
      <c r="AG44" s="13">
        <v>164.51</v>
      </c>
      <c r="AH44" s="13">
        <v>0</v>
      </c>
      <c r="AI44" s="19">
        <v>1</v>
      </c>
      <c r="AJ44" s="13">
        <v>745.51</v>
      </c>
      <c r="AK44" s="13">
        <v>0</v>
      </c>
      <c r="AL44" s="19">
        <v>1</v>
      </c>
    </row>
    <row r="45" spans="1:38" ht="15" thickBot="1">
      <c r="K45" s="22">
        <v>43889</v>
      </c>
      <c r="L45" s="37">
        <f t="shared" si="9"/>
        <v>-5.8513752400935826E-4</v>
      </c>
      <c r="M45" s="38">
        <f t="shared" si="10"/>
        <v>-9.4178490319020165E-3</v>
      </c>
      <c r="N45" s="38">
        <f t="shared" si="11"/>
        <v>-3.7176051652249409E-2</v>
      </c>
      <c r="O45" s="38">
        <f t="shared" si="12"/>
        <v>3.6225572773441192E-3</v>
      </c>
      <c r="P45" s="38">
        <f t="shared" si="13"/>
        <v>2.3924436631055646E-2</v>
      </c>
      <c r="Q45" s="39">
        <f t="shared" si="14"/>
        <v>-1.6347924193983114E-2</v>
      </c>
      <c r="T45" s="22">
        <v>43894</v>
      </c>
      <c r="U45" s="13">
        <v>302.74</v>
      </c>
      <c r="V45" s="13">
        <v>0</v>
      </c>
      <c r="W45" s="19">
        <v>1</v>
      </c>
      <c r="X45" s="13">
        <v>314.75</v>
      </c>
      <c r="Y45" s="13">
        <v>0</v>
      </c>
      <c r="Z45" s="19">
        <v>1</v>
      </c>
      <c r="AA45" s="13">
        <v>154.16</v>
      </c>
      <c r="AB45" s="13">
        <v>0</v>
      </c>
      <c r="AC45" s="19">
        <v>1</v>
      </c>
      <c r="AD45" s="13">
        <v>85.92</v>
      </c>
      <c r="AE45" s="13">
        <v>0</v>
      </c>
      <c r="AF45" s="19">
        <v>1</v>
      </c>
      <c r="AG45" s="13">
        <v>170.55</v>
      </c>
      <c r="AH45" s="13">
        <v>0</v>
      </c>
      <c r="AI45" s="19">
        <v>1</v>
      </c>
      <c r="AJ45" s="13">
        <v>749.5</v>
      </c>
      <c r="AK45" s="13">
        <v>0</v>
      </c>
      <c r="AL45" s="19">
        <v>1</v>
      </c>
    </row>
    <row r="46" spans="1:38" ht="15" thickBot="1">
      <c r="B46" s="14">
        <v>2021</v>
      </c>
      <c r="C46" s="31" t="s">
        <v>33</v>
      </c>
      <c r="D46" s="32" t="s">
        <v>14</v>
      </c>
      <c r="E46" s="32" t="s">
        <v>15</v>
      </c>
      <c r="F46" s="32" t="s">
        <v>35</v>
      </c>
      <c r="G46" s="32" t="s">
        <v>36</v>
      </c>
      <c r="H46" s="33" t="s">
        <v>34</v>
      </c>
      <c r="K46" s="22">
        <v>43892</v>
      </c>
      <c r="L46" s="37">
        <f t="shared" si="9"/>
        <v>8.9018312093753493E-2</v>
      </c>
      <c r="M46" s="38">
        <f t="shared" si="10"/>
        <v>4.7806434272863053E-2</v>
      </c>
      <c r="N46" s="38">
        <f t="shared" si="11"/>
        <v>5.5111370082806463E-3</v>
      </c>
      <c r="O46" s="38">
        <f t="shared" si="12"/>
        <v>-4.0873860214464173E-4</v>
      </c>
      <c r="P46" s="38">
        <f t="shared" si="13"/>
        <v>6.4418922602703474E-2</v>
      </c>
      <c r="Q46" s="39">
        <f t="shared" si="14"/>
        <v>0.1072569483016224</v>
      </c>
      <c r="T46" s="22">
        <v>43895</v>
      </c>
      <c r="U46" s="13">
        <v>292.92</v>
      </c>
      <c r="V46" s="13">
        <v>0</v>
      </c>
      <c r="W46" s="19">
        <v>1</v>
      </c>
      <c r="X46" s="13">
        <v>303.76</v>
      </c>
      <c r="Y46" s="13">
        <v>0</v>
      </c>
      <c r="Z46" s="19">
        <v>1</v>
      </c>
      <c r="AA46" s="13">
        <v>157.49</v>
      </c>
      <c r="AB46" s="13">
        <v>0</v>
      </c>
      <c r="AC46" s="19">
        <v>1</v>
      </c>
      <c r="AD46" s="13">
        <v>86.1</v>
      </c>
      <c r="AE46" s="13">
        <v>0</v>
      </c>
      <c r="AF46" s="19">
        <v>1</v>
      </c>
      <c r="AG46" s="13">
        <v>166.27</v>
      </c>
      <c r="AH46" s="13">
        <v>0</v>
      </c>
      <c r="AI46" s="19">
        <v>1</v>
      </c>
      <c r="AJ46" s="13">
        <v>724.54</v>
      </c>
      <c r="AK46" s="13">
        <v>0</v>
      </c>
      <c r="AL46" s="19">
        <v>1</v>
      </c>
    </row>
    <row r="47" spans="1:38" ht="15" thickBot="1">
      <c r="B47" s="50" t="str" cm="1">
        <f t="array" ref="B47:B52">TRANSPOSE(C46:H46)</f>
        <v>AAPL</v>
      </c>
      <c r="C47" s="34">
        <f>_xlfn.COVARIANCE.P(INDEX($L$259:$Q$510,0,MATCH($B47,$L$5:$Q$5,0)),INDEX($L$259:$Q$510,0,MATCH(C$46,$L$5:$Q$5,0)))*COUNT($K$259:$K$510)</f>
        <v>6.2704310518940209E-2</v>
      </c>
      <c r="D47" s="35">
        <f t="shared" ref="D47:H47" si="20">_xlfn.COVARIANCE.P(INDEX($L$259:$Q$510,0,MATCH($B47,$L$5:$Q$5,0)),INDEX($L$259:$Q$510,0,MATCH(D$46,$L$5:$Q$5,0)))*COUNT($K$259:$K$510)</f>
        <v>2.2249209368822246E-2</v>
      </c>
      <c r="E47" s="35">
        <f t="shared" si="20"/>
        <v>3.7169432174317882E-3</v>
      </c>
      <c r="F47" s="35">
        <f t="shared" si="20"/>
        <v>6.6453841735405182E-5</v>
      </c>
      <c r="G47" s="35">
        <f t="shared" si="20"/>
        <v>3.5970232352804082E-2</v>
      </c>
      <c r="H47" s="36">
        <f t="shared" si="20"/>
        <v>6.1095872965406584E-2</v>
      </c>
      <c r="K47" s="22">
        <v>43893</v>
      </c>
      <c r="L47" s="37">
        <f t="shared" si="9"/>
        <v>-3.2274577919709828E-2</v>
      </c>
      <c r="M47" s="38">
        <f t="shared" si="10"/>
        <v>-2.9091772141823447E-2</v>
      </c>
      <c r="N47" s="38">
        <f t="shared" si="11"/>
        <v>3.0950373706099966E-2</v>
      </c>
      <c r="O47" s="38">
        <f t="shared" si="12"/>
        <v>3.907280083966902E-3</v>
      </c>
      <c r="P47" s="38">
        <f t="shared" si="13"/>
        <v>-4.9105625693701326E-2</v>
      </c>
      <c r="Q47" s="39">
        <f t="shared" si="14"/>
        <v>2.5383962647239767E-3</v>
      </c>
      <c r="T47" s="22">
        <v>43896</v>
      </c>
      <c r="U47" s="13">
        <v>289.02999999999997</v>
      </c>
      <c r="V47" s="13">
        <v>0</v>
      </c>
      <c r="W47" s="19">
        <v>1</v>
      </c>
      <c r="X47" s="13">
        <v>298.7</v>
      </c>
      <c r="Y47" s="13">
        <v>0</v>
      </c>
      <c r="Z47" s="19">
        <v>1</v>
      </c>
      <c r="AA47" s="13">
        <v>157.55000000000001</v>
      </c>
      <c r="AB47" s="13">
        <v>0</v>
      </c>
      <c r="AC47" s="19">
        <v>1</v>
      </c>
      <c r="AD47" s="13">
        <v>86.2</v>
      </c>
      <c r="AE47" s="13">
        <v>0</v>
      </c>
      <c r="AF47" s="19">
        <v>1</v>
      </c>
      <c r="AG47" s="13">
        <v>161.57</v>
      </c>
      <c r="AH47" s="13">
        <v>0</v>
      </c>
      <c r="AI47" s="19">
        <v>1</v>
      </c>
      <c r="AJ47" s="13">
        <v>703.48</v>
      </c>
      <c r="AK47" s="13">
        <v>0</v>
      </c>
      <c r="AL47" s="19">
        <v>1</v>
      </c>
    </row>
    <row r="48" spans="1:38" ht="15" thickBot="1">
      <c r="B48" s="50" t="str">
        <v>IVV</v>
      </c>
      <c r="C48" s="37">
        <f t="shared" ref="C48:H52" si="21">_xlfn.COVARIANCE.P(INDEX($L$259:$Q$510,0,MATCH($B48,$L$5:$Q$5,0)),INDEX($L$259:$Q$510,0,MATCH(C$46,$L$5:$Q$5,0)))*COUNT($K$259:$K$510)</f>
        <v>2.2249209368822246E-2</v>
      </c>
      <c r="D48" s="38">
        <f t="shared" si="21"/>
        <v>1.6811591408480608E-2</v>
      </c>
      <c r="E48" s="38">
        <f t="shared" si="21"/>
        <v>2.9646190726391269E-3</v>
      </c>
      <c r="F48" s="38">
        <f t="shared" si="21"/>
        <v>2.5855122465208183E-6</v>
      </c>
      <c r="G48" s="38">
        <f t="shared" si="21"/>
        <v>1.9493004402939725E-2</v>
      </c>
      <c r="H48" s="39">
        <f t="shared" si="21"/>
        <v>3.1979297855191345E-2</v>
      </c>
      <c r="K48" s="22">
        <v>43894</v>
      </c>
      <c r="L48" s="37">
        <f t="shared" si="9"/>
        <v>4.5341009353339227E-2</v>
      </c>
      <c r="M48" s="38">
        <f t="shared" si="10"/>
        <v>4.3008656757216379E-2</v>
      </c>
      <c r="N48" s="38">
        <f t="shared" si="11"/>
        <v>1.7529626303507658E-3</v>
      </c>
      <c r="O48" s="38">
        <f t="shared" si="12"/>
        <v>1.7459624662432663E-4</v>
      </c>
      <c r="P48" s="38">
        <f t="shared" si="13"/>
        <v>3.6057150233325855E-2</v>
      </c>
      <c r="Q48" s="39">
        <f t="shared" si="14"/>
        <v>5.337769611592923E-3</v>
      </c>
      <c r="T48" s="22">
        <v>43899</v>
      </c>
      <c r="U48" s="13">
        <v>266.17</v>
      </c>
      <c r="V48" s="13">
        <v>0</v>
      </c>
      <c r="W48" s="19">
        <v>1</v>
      </c>
      <c r="X48" s="13">
        <v>274.8</v>
      </c>
      <c r="Y48" s="13">
        <v>0</v>
      </c>
      <c r="Z48" s="19">
        <v>1</v>
      </c>
      <c r="AA48" s="13">
        <v>157.81</v>
      </c>
      <c r="AB48" s="13">
        <v>0</v>
      </c>
      <c r="AC48" s="19">
        <v>1</v>
      </c>
      <c r="AD48" s="13">
        <v>86.67</v>
      </c>
      <c r="AE48" s="13">
        <v>0</v>
      </c>
      <c r="AF48" s="19">
        <v>1</v>
      </c>
      <c r="AG48" s="13">
        <v>150.62</v>
      </c>
      <c r="AH48" s="13">
        <v>0</v>
      </c>
      <c r="AI48" s="19">
        <v>1</v>
      </c>
      <c r="AJ48" s="13">
        <v>608</v>
      </c>
      <c r="AK48" s="13">
        <v>0</v>
      </c>
      <c r="AL48" s="19">
        <v>1</v>
      </c>
    </row>
    <row r="49" spans="1:38" ht="15" thickBot="1">
      <c r="B49" s="50" t="str">
        <v>GLD</v>
      </c>
      <c r="C49" s="37">
        <f t="shared" si="21"/>
        <v>3.7169432174317882E-3</v>
      </c>
      <c r="D49" s="38">
        <f t="shared" si="21"/>
        <v>2.9646190726391269E-3</v>
      </c>
      <c r="E49" s="38">
        <f t="shared" si="21"/>
        <v>1.8756296623084066E-2</v>
      </c>
      <c r="F49" s="38">
        <f t="shared" si="21"/>
        <v>2.4980028977732323E-4</v>
      </c>
      <c r="G49" s="38">
        <f t="shared" si="21"/>
        <v>4.4432933779432809E-3</v>
      </c>
      <c r="H49" s="39">
        <f t="shared" si="21"/>
        <v>6.9998499037544652E-3</v>
      </c>
      <c r="K49" s="22">
        <v>43895</v>
      </c>
      <c r="L49" s="37">
        <f t="shared" si="9"/>
        <v>-3.2974817141550067E-2</v>
      </c>
      <c r="M49" s="38">
        <f t="shared" si="10"/>
        <v>-3.5540757000909709E-2</v>
      </c>
      <c r="N49" s="38">
        <f t="shared" si="11"/>
        <v>2.1370940080378435E-2</v>
      </c>
      <c r="O49" s="38">
        <f t="shared" si="12"/>
        <v>2.0927806731305776E-3</v>
      </c>
      <c r="P49" s="38">
        <f t="shared" si="13"/>
        <v>-2.5415535812366694E-2</v>
      </c>
      <c r="Q49" s="39">
        <f t="shared" si="14"/>
        <v>-3.3869346815965318E-2</v>
      </c>
      <c r="T49" s="22">
        <v>43900</v>
      </c>
      <c r="U49" s="13">
        <v>285.33999999999997</v>
      </c>
      <c r="V49" s="13">
        <v>0</v>
      </c>
      <c r="W49" s="19">
        <v>1</v>
      </c>
      <c r="X49" s="13">
        <v>289.55</v>
      </c>
      <c r="Y49" s="13">
        <v>0</v>
      </c>
      <c r="Z49" s="19">
        <v>1</v>
      </c>
      <c r="AA49" s="13">
        <v>154.47999999999999</v>
      </c>
      <c r="AB49" s="13">
        <v>0</v>
      </c>
      <c r="AC49" s="19">
        <v>1</v>
      </c>
      <c r="AD49" s="13">
        <v>86.29</v>
      </c>
      <c r="AE49" s="13">
        <v>0</v>
      </c>
      <c r="AF49" s="19">
        <v>1</v>
      </c>
      <c r="AG49" s="13">
        <v>160.91999999999999</v>
      </c>
      <c r="AH49" s="13">
        <v>0</v>
      </c>
      <c r="AI49" s="19">
        <v>1</v>
      </c>
      <c r="AJ49" s="13">
        <v>645.33000000000004</v>
      </c>
      <c r="AK49" s="13">
        <v>0</v>
      </c>
      <c r="AL49" s="19">
        <v>1</v>
      </c>
    </row>
    <row r="50" spans="1:38" ht="15" thickBot="1">
      <c r="B50" s="50" t="str">
        <v>SHY</v>
      </c>
      <c r="C50" s="37">
        <f t="shared" si="21"/>
        <v>6.6453841735405182E-5</v>
      </c>
      <c r="D50" s="38">
        <f t="shared" si="21"/>
        <v>2.5855122465208183E-6</v>
      </c>
      <c r="E50" s="38">
        <f t="shared" si="21"/>
        <v>2.4980028977732323E-4</v>
      </c>
      <c r="F50" s="38">
        <f t="shared" si="21"/>
        <v>4.482220037325015E-5</v>
      </c>
      <c r="G50" s="38">
        <f t="shared" si="21"/>
        <v>8.7470950088454648E-5</v>
      </c>
      <c r="H50" s="39">
        <f t="shared" si="21"/>
        <v>-2.2026859884703752E-4</v>
      </c>
      <c r="K50" s="22">
        <v>43896</v>
      </c>
      <c r="L50" s="37">
        <f t="shared" si="9"/>
        <v>-1.3369045239556957E-2</v>
      </c>
      <c r="M50" s="38">
        <f t="shared" si="10"/>
        <v>-1.6798190701482741E-2</v>
      </c>
      <c r="N50" s="38">
        <f t="shared" si="11"/>
        <v>3.8090401679431968E-4</v>
      </c>
      <c r="O50" s="38">
        <f t="shared" si="12"/>
        <v>1.1607662359622872E-3</v>
      </c>
      <c r="P50" s="38">
        <f t="shared" si="13"/>
        <v>-2.8674487763549045E-2</v>
      </c>
      <c r="Q50" s="39">
        <f t="shared" si="14"/>
        <v>-2.9497523858523635E-2</v>
      </c>
      <c r="T50" s="22">
        <v>43901</v>
      </c>
      <c r="U50" s="13">
        <v>275.43</v>
      </c>
      <c r="V50" s="13">
        <v>0</v>
      </c>
      <c r="W50" s="19">
        <v>1</v>
      </c>
      <c r="X50" s="13">
        <v>275.47000000000003</v>
      </c>
      <c r="Y50" s="13">
        <v>0</v>
      </c>
      <c r="Z50" s="19">
        <v>1</v>
      </c>
      <c r="AA50" s="13">
        <v>153.93</v>
      </c>
      <c r="AB50" s="13">
        <v>0</v>
      </c>
      <c r="AC50" s="19">
        <v>1</v>
      </c>
      <c r="AD50" s="13">
        <v>86.19</v>
      </c>
      <c r="AE50" s="13">
        <v>0</v>
      </c>
      <c r="AF50" s="19">
        <v>1</v>
      </c>
      <c r="AG50" s="13">
        <v>153.63</v>
      </c>
      <c r="AH50" s="13">
        <v>0</v>
      </c>
      <c r="AI50" s="19">
        <v>1</v>
      </c>
      <c r="AJ50" s="13">
        <v>634.23</v>
      </c>
      <c r="AK50" s="13">
        <v>0</v>
      </c>
      <c r="AL50" s="19">
        <v>1</v>
      </c>
    </row>
    <row r="51" spans="1:38" ht="15" thickBot="1">
      <c r="B51" s="50" t="str">
        <v>MSFT</v>
      </c>
      <c r="C51" s="37">
        <f t="shared" si="21"/>
        <v>3.5970232352804082E-2</v>
      </c>
      <c r="D51" s="38">
        <f t="shared" si="21"/>
        <v>1.9493004402939725E-2</v>
      </c>
      <c r="E51" s="38">
        <f t="shared" si="21"/>
        <v>4.4432933779432809E-3</v>
      </c>
      <c r="F51" s="38">
        <f t="shared" si="21"/>
        <v>8.7470950088454648E-5</v>
      </c>
      <c r="G51" s="38">
        <f t="shared" si="21"/>
        <v>4.4006036485357884E-2</v>
      </c>
      <c r="H51" s="39">
        <f t="shared" si="21"/>
        <v>4.5511617183204171E-2</v>
      </c>
      <c r="K51" s="22">
        <v>43899</v>
      </c>
      <c r="L51" s="37">
        <f t="shared" si="9"/>
        <v>-8.2395286563244879E-2</v>
      </c>
      <c r="M51" s="38">
        <f t="shared" si="10"/>
        <v>-8.3396164873869708E-2</v>
      </c>
      <c r="N51" s="38">
        <f t="shared" si="11"/>
        <v>1.6489095567576758E-3</v>
      </c>
      <c r="O51" s="38">
        <f t="shared" si="12"/>
        <v>5.4376254766061154E-3</v>
      </c>
      <c r="P51" s="38">
        <f t="shared" si="13"/>
        <v>-7.0178376615533458E-2</v>
      </c>
      <c r="Q51" s="39">
        <f t="shared" si="14"/>
        <v>-0.14586456490199642</v>
      </c>
      <c r="T51" s="22">
        <v>43902</v>
      </c>
      <c r="U51" s="13">
        <v>248.23</v>
      </c>
      <c r="V51" s="13">
        <v>0</v>
      </c>
      <c r="W51" s="19">
        <v>1</v>
      </c>
      <c r="X51" s="13">
        <v>248.96</v>
      </c>
      <c r="Y51" s="13">
        <v>0</v>
      </c>
      <c r="Z51" s="19">
        <v>1</v>
      </c>
      <c r="AA51" s="13">
        <v>147.79</v>
      </c>
      <c r="AB51" s="13">
        <v>0</v>
      </c>
      <c r="AC51" s="19">
        <v>1</v>
      </c>
      <c r="AD51" s="13">
        <v>86.17</v>
      </c>
      <c r="AE51" s="13">
        <v>0</v>
      </c>
      <c r="AF51" s="19">
        <v>1</v>
      </c>
      <c r="AG51" s="13">
        <v>139.06</v>
      </c>
      <c r="AH51" s="13">
        <v>0</v>
      </c>
      <c r="AI51" s="19">
        <v>1</v>
      </c>
      <c r="AJ51" s="13">
        <v>560.54999999999995</v>
      </c>
      <c r="AK51" s="13">
        <v>0</v>
      </c>
      <c r="AL51" s="19">
        <v>1</v>
      </c>
    </row>
    <row r="52" spans="1:38" ht="15" thickBot="1">
      <c r="B52" s="50" t="str">
        <v>TSLA</v>
      </c>
      <c r="C52" s="40">
        <f t="shared" si="21"/>
        <v>6.1095872965406584E-2</v>
      </c>
      <c r="D52" s="41">
        <f t="shared" si="21"/>
        <v>3.1979297855191345E-2</v>
      </c>
      <c r="E52" s="41">
        <f t="shared" si="21"/>
        <v>6.9998499037544652E-3</v>
      </c>
      <c r="F52" s="41">
        <f t="shared" si="21"/>
        <v>-2.2026859884703752E-4</v>
      </c>
      <c r="G52" s="41">
        <f t="shared" si="21"/>
        <v>4.5511617183204171E-2</v>
      </c>
      <c r="H52" s="42">
        <f t="shared" si="21"/>
        <v>0.29275921384056997</v>
      </c>
      <c r="K52" s="22">
        <v>43900</v>
      </c>
      <c r="L52" s="37">
        <f t="shared" si="9"/>
        <v>6.9546249296600998E-2</v>
      </c>
      <c r="M52" s="38">
        <f t="shared" si="10"/>
        <v>5.2284433323604551E-2</v>
      </c>
      <c r="N52" s="38">
        <f t="shared" si="11"/>
        <v>-2.1327139639782413E-2</v>
      </c>
      <c r="O52" s="38">
        <f t="shared" si="12"/>
        <v>-4.3940866260373983E-3</v>
      </c>
      <c r="P52" s="38">
        <f t="shared" si="13"/>
        <v>6.6147238408381687E-2</v>
      </c>
      <c r="Q52" s="39">
        <f t="shared" si="14"/>
        <v>5.9586931899649406E-2</v>
      </c>
      <c r="T52" s="22">
        <v>43903</v>
      </c>
      <c r="U52" s="13">
        <v>277.97000000000003</v>
      </c>
      <c r="V52" s="13">
        <v>0</v>
      </c>
      <c r="W52" s="19">
        <v>1</v>
      </c>
      <c r="X52" s="13">
        <v>271.55</v>
      </c>
      <c r="Y52" s="13">
        <v>0</v>
      </c>
      <c r="Z52" s="19">
        <v>1</v>
      </c>
      <c r="AA52" s="13">
        <v>143.28</v>
      </c>
      <c r="AB52" s="13">
        <v>0</v>
      </c>
      <c r="AC52" s="19">
        <v>1</v>
      </c>
      <c r="AD52" s="13">
        <v>86.28</v>
      </c>
      <c r="AE52" s="13">
        <v>0</v>
      </c>
      <c r="AF52" s="19">
        <v>1</v>
      </c>
      <c r="AG52" s="13">
        <v>158.83000000000001</v>
      </c>
      <c r="AH52" s="13">
        <v>0</v>
      </c>
      <c r="AI52" s="19">
        <v>1</v>
      </c>
      <c r="AJ52" s="13">
        <v>546.62</v>
      </c>
      <c r="AK52" s="13">
        <v>0</v>
      </c>
      <c r="AL52" s="19">
        <v>1</v>
      </c>
    </row>
    <row r="53" spans="1:38" ht="15" thickBot="1">
      <c r="K53" s="22">
        <v>43901</v>
      </c>
      <c r="L53" s="37">
        <f t="shared" si="9"/>
        <v>-3.5347938862949943E-2</v>
      </c>
      <c r="M53" s="38">
        <f t="shared" si="10"/>
        <v>-4.9849263930054254E-2</v>
      </c>
      <c r="N53" s="38">
        <f t="shared" si="11"/>
        <v>-3.5666844982757289E-3</v>
      </c>
      <c r="O53" s="38">
        <f t="shared" si="12"/>
        <v>-1.1595548609083981E-3</v>
      </c>
      <c r="P53" s="38">
        <f t="shared" si="13"/>
        <v>-4.6360232939018739E-2</v>
      </c>
      <c r="Q53" s="39">
        <f t="shared" si="14"/>
        <v>-1.7350149190665798E-2</v>
      </c>
      <c r="T53" s="22">
        <v>43906</v>
      </c>
      <c r="U53" s="13">
        <v>242.21</v>
      </c>
      <c r="V53" s="13">
        <v>0</v>
      </c>
      <c r="W53" s="19">
        <v>1</v>
      </c>
      <c r="X53" s="13">
        <v>240.12</v>
      </c>
      <c r="Y53" s="13">
        <v>0</v>
      </c>
      <c r="Z53" s="19">
        <v>1</v>
      </c>
      <c r="AA53" s="13">
        <v>141.63999999999999</v>
      </c>
      <c r="AB53" s="13">
        <v>0</v>
      </c>
      <c r="AC53" s="19">
        <v>1</v>
      </c>
      <c r="AD53" s="13">
        <v>86.42</v>
      </c>
      <c r="AE53" s="13">
        <v>0</v>
      </c>
      <c r="AF53" s="19">
        <v>1</v>
      </c>
      <c r="AG53" s="13">
        <v>135.41999999999999</v>
      </c>
      <c r="AH53" s="13">
        <v>0</v>
      </c>
      <c r="AI53" s="19">
        <v>1</v>
      </c>
      <c r="AJ53" s="13">
        <v>445.07</v>
      </c>
      <c r="AK53" s="13">
        <v>0</v>
      </c>
      <c r="AL53" s="19">
        <v>1</v>
      </c>
    </row>
    <row r="54" spans="1:38" ht="15" thickBot="1">
      <c r="B54" s="14">
        <v>2022</v>
      </c>
      <c r="C54" s="31" t="s">
        <v>33</v>
      </c>
      <c r="D54" s="32" t="s">
        <v>14</v>
      </c>
      <c r="E54" s="32" t="s">
        <v>15</v>
      </c>
      <c r="F54" s="32" t="s">
        <v>35</v>
      </c>
      <c r="G54" s="32" t="s">
        <v>36</v>
      </c>
      <c r="H54" s="33" t="s">
        <v>34</v>
      </c>
      <c r="K54" s="22">
        <v>43902</v>
      </c>
      <c r="L54" s="37">
        <f t="shared" si="9"/>
        <v>-0.10397777709151899</v>
      </c>
      <c r="M54" s="38">
        <f t="shared" si="10"/>
        <v>-0.10118648875171771</v>
      </c>
      <c r="N54" s="38">
        <f t="shared" si="11"/>
        <v>-4.0705606395501984E-2</v>
      </c>
      <c r="O54" s="38">
        <f t="shared" si="12"/>
        <v>-2.3207240763243602E-4</v>
      </c>
      <c r="P54" s="38">
        <f t="shared" si="13"/>
        <v>-9.964161947169678E-2</v>
      </c>
      <c r="Q54" s="39">
        <f t="shared" si="14"/>
        <v>-0.12349322007554804</v>
      </c>
      <c r="T54" s="22">
        <v>43907</v>
      </c>
      <c r="U54" s="13">
        <v>252.86</v>
      </c>
      <c r="V54" s="13">
        <v>0</v>
      </c>
      <c r="W54" s="19">
        <v>1</v>
      </c>
      <c r="X54" s="13">
        <v>255.39</v>
      </c>
      <c r="Y54" s="13">
        <v>0</v>
      </c>
      <c r="Z54" s="19">
        <v>1</v>
      </c>
      <c r="AA54" s="13">
        <v>143.56</v>
      </c>
      <c r="AB54" s="13">
        <v>0</v>
      </c>
      <c r="AC54" s="19">
        <v>1</v>
      </c>
      <c r="AD54" s="13">
        <v>86.22</v>
      </c>
      <c r="AE54" s="13">
        <v>0</v>
      </c>
      <c r="AF54" s="19">
        <v>1</v>
      </c>
      <c r="AG54" s="13">
        <v>146.57</v>
      </c>
      <c r="AH54" s="13">
        <v>0</v>
      </c>
      <c r="AI54" s="19">
        <v>1</v>
      </c>
      <c r="AJ54" s="13">
        <v>430.2</v>
      </c>
      <c r="AK54" s="13">
        <v>0</v>
      </c>
      <c r="AL54" s="19">
        <v>1</v>
      </c>
    </row>
    <row r="55" spans="1:38" ht="15" thickBot="1">
      <c r="B55" s="50" t="str" cm="1">
        <f t="array" ref="B55:B60">TRANSPOSE(C54:H54)</f>
        <v>AAPL</v>
      </c>
      <c r="C55" s="34">
        <f>_xlfn.COVARIANCE.P(INDEX($L$511:$Q$761,0,MATCH($B47,$L$5:$Q$5,0)),INDEX($L$511:$Q$761,0,MATCH(C$46,$L$5:$Q$5,0)))*COUNT($K$511:$K$761)</f>
        <v>0.12597554047384704</v>
      </c>
      <c r="D55" s="35">
        <f t="shared" ref="D55:H55" si="22">_xlfn.COVARIANCE.P(INDEX($L$511:$Q$761,0,MATCH($B47,$L$5:$Q$5,0)),INDEX($L$511:$Q$761,0,MATCH(D$46,$L$5:$Q$5,0)))*COUNT($K$511:$K$761)</f>
        <v>7.5871662864584702E-2</v>
      </c>
      <c r="E55" s="35">
        <f t="shared" si="22"/>
        <v>6.3270867608572296E-3</v>
      </c>
      <c r="F55" s="35">
        <f t="shared" si="22"/>
        <v>1.5919160671002692E-3</v>
      </c>
      <c r="G55" s="35">
        <f t="shared" si="22"/>
        <v>0.10259013331015171</v>
      </c>
      <c r="H55" s="36">
        <f t="shared" si="22"/>
        <v>0.15088609602053252</v>
      </c>
      <c r="K55" s="22">
        <v>43903</v>
      </c>
      <c r="L55" s="37">
        <f t="shared" si="9"/>
        <v>0.11315745846627409</v>
      </c>
      <c r="M55" s="38">
        <f t="shared" si="10"/>
        <v>8.6854043490827565E-2</v>
      </c>
      <c r="N55" s="38">
        <f t="shared" si="11"/>
        <v>-3.099158947402484E-2</v>
      </c>
      <c r="O55" s="38">
        <f t="shared" si="12"/>
        <v>1.2757322692802484E-3</v>
      </c>
      <c r="P55" s="38">
        <f t="shared" si="13"/>
        <v>0.13292895317619191</v>
      </c>
      <c r="Q55" s="39">
        <f t="shared" si="14"/>
        <v>-2.5164581946998495E-2</v>
      </c>
      <c r="T55" s="22">
        <v>43908</v>
      </c>
      <c r="U55" s="13">
        <v>246.67</v>
      </c>
      <c r="V55" s="13">
        <v>0</v>
      </c>
      <c r="W55" s="19">
        <v>1</v>
      </c>
      <c r="X55" s="13">
        <v>241.17</v>
      </c>
      <c r="Y55" s="13">
        <v>0</v>
      </c>
      <c r="Z55" s="19">
        <v>1</v>
      </c>
      <c r="AA55" s="13">
        <v>140.69999999999999</v>
      </c>
      <c r="AB55" s="13">
        <v>0</v>
      </c>
      <c r="AC55" s="19">
        <v>1</v>
      </c>
      <c r="AD55" s="13">
        <v>86.11</v>
      </c>
      <c r="AE55" s="13">
        <v>0</v>
      </c>
      <c r="AF55" s="19">
        <v>1</v>
      </c>
      <c r="AG55" s="13">
        <v>140.4</v>
      </c>
      <c r="AH55" s="13">
        <v>0</v>
      </c>
      <c r="AI55" s="19">
        <v>1</v>
      </c>
      <c r="AJ55" s="13">
        <v>361.22</v>
      </c>
      <c r="AK55" s="13">
        <v>0</v>
      </c>
      <c r="AL55" s="19">
        <v>1</v>
      </c>
    </row>
    <row r="56" spans="1:38" ht="15" thickBot="1">
      <c r="B56" s="50" t="str">
        <v>IVV</v>
      </c>
      <c r="C56" s="37">
        <f t="shared" ref="C56:H60" si="23">_xlfn.COVARIANCE.P(INDEX($L$511:$Q$761,0,MATCH($B48,$L$5:$Q$5,0)),INDEX($L$511:$Q$761,0,MATCH(C$46,$L$5:$Q$5,0)))*COUNT($K$511:$K$761)</f>
        <v>7.5871662864584702E-2</v>
      </c>
      <c r="D56" s="38">
        <f t="shared" si="23"/>
        <v>5.8333391888253726E-2</v>
      </c>
      <c r="E56" s="38">
        <f t="shared" si="23"/>
        <v>7.0570777297728404E-3</v>
      </c>
      <c r="F56" s="38">
        <f t="shared" si="23"/>
        <v>1.5298151497956738E-3</v>
      </c>
      <c r="G56" s="38">
        <f t="shared" si="23"/>
        <v>7.4569401169632954E-2</v>
      </c>
      <c r="H56" s="39">
        <f t="shared" si="23"/>
        <v>0.10199186805996809</v>
      </c>
      <c r="K56" s="22">
        <v>43906</v>
      </c>
      <c r="L56" s="37">
        <f t="shared" si="9"/>
        <v>-0.13770807574023833</v>
      </c>
      <c r="M56" s="38">
        <f t="shared" si="10"/>
        <v>-0.12300748609721193</v>
      </c>
      <c r="N56" s="38">
        <f t="shared" si="11"/>
        <v>-1.1512130508753436E-2</v>
      </c>
      <c r="O56" s="38">
        <f t="shared" si="12"/>
        <v>1.6213089828314314E-3</v>
      </c>
      <c r="P56" s="38">
        <f t="shared" si="13"/>
        <v>-0.15945338778956455</v>
      </c>
      <c r="Q56" s="39">
        <f t="shared" si="14"/>
        <v>-0.20552228948645518</v>
      </c>
      <c r="T56" s="22">
        <v>43909</v>
      </c>
      <c r="U56" s="13">
        <v>244.78</v>
      </c>
      <c r="V56" s="13">
        <v>0</v>
      </c>
      <c r="W56" s="19">
        <v>1</v>
      </c>
      <c r="X56" s="13">
        <v>242.06</v>
      </c>
      <c r="Y56" s="13">
        <v>0</v>
      </c>
      <c r="Z56" s="19">
        <v>1</v>
      </c>
      <c r="AA56" s="13">
        <v>138.04</v>
      </c>
      <c r="AB56" s="13">
        <v>0</v>
      </c>
      <c r="AC56" s="19">
        <v>1</v>
      </c>
      <c r="AD56" s="13">
        <v>86.26</v>
      </c>
      <c r="AE56" s="13">
        <v>0</v>
      </c>
      <c r="AF56" s="19">
        <v>1</v>
      </c>
      <c r="AG56" s="13">
        <v>142.71</v>
      </c>
      <c r="AH56" s="13">
        <v>0</v>
      </c>
      <c r="AI56" s="19">
        <v>1</v>
      </c>
      <c r="AJ56" s="13">
        <v>427.64</v>
      </c>
      <c r="AK56" s="13">
        <v>0</v>
      </c>
      <c r="AL56" s="19">
        <v>1</v>
      </c>
    </row>
    <row r="57" spans="1:38" ht="15" thickBot="1">
      <c r="B57" s="50" t="str">
        <v>GLD</v>
      </c>
      <c r="C57" s="37">
        <f t="shared" si="23"/>
        <v>6.3270867608572296E-3</v>
      </c>
      <c r="D57" s="38">
        <f t="shared" si="23"/>
        <v>7.0570777297728404E-3</v>
      </c>
      <c r="E57" s="38">
        <f t="shared" si="23"/>
        <v>2.3132331845240484E-2</v>
      </c>
      <c r="F57" s="38">
        <f t="shared" si="23"/>
        <v>1.7319686582389512E-3</v>
      </c>
      <c r="G57" s="38">
        <f t="shared" si="23"/>
        <v>6.4998903884102939E-3</v>
      </c>
      <c r="H57" s="39">
        <f t="shared" si="23"/>
        <v>4.5100708411835782E-3</v>
      </c>
      <c r="K57" s="22">
        <v>43907</v>
      </c>
      <c r="L57" s="37">
        <f t="shared" si="9"/>
        <v>4.3030857425516565E-2</v>
      </c>
      <c r="M57" s="38">
        <f t="shared" si="10"/>
        <v>6.1652990180433048E-2</v>
      </c>
      <c r="N57" s="38">
        <f t="shared" si="11"/>
        <v>1.3464439035703622E-2</v>
      </c>
      <c r="O57" s="38">
        <f t="shared" si="12"/>
        <v>-2.316961184798566E-3</v>
      </c>
      <c r="P57" s="38">
        <f t="shared" si="13"/>
        <v>7.9122069981709925E-2</v>
      </c>
      <c r="Q57" s="39">
        <f t="shared" si="14"/>
        <v>-3.3981356332519121E-2</v>
      </c>
      <c r="T57" s="22">
        <v>43910</v>
      </c>
      <c r="U57" s="13">
        <v>229.24</v>
      </c>
      <c r="V57" s="13">
        <v>0</v>
      </c>
      <c r="W57" s="19">
        <v>1</v>
      </c>
      <c r="X57" s="13">
        <v>231.16</v>
      </c>
      <c r="Y57" s="13">
        <v>0</v>
      </c>
      <c r="Z57" s="19">
        <v>1</v>
      </c>
      <c r="AA57" s="13">
        <v>140.11000000000001</v>
      </c>
      <c r="AB57" s="13">
        <v>0</v>
      </c>
      <c r="AC57" s="19">
        <v>1</v>
      </c>
      <c r="AD57" s="13">
        <v>86.49</v>
      </c>
      <c r="AE57" s="13">
        <v>0</v>
      </c>
      <c r="AF57" s="19">
        <v>1</v>
      </c>
      <c r="AG57" s="13">
        <v>137.35</v>
      </c>
      <c r="AH57" s="13">
        <v>0</v>
      </c>
      <c r="AI57" s="19">
        <v>1</v>
      </c>
      <c r="AJ57" s="13">
        <v>427.53</v>
      </c>
      <c r="AK57" s="13">
        <v>0</v>
      </c>
      <c r="AL57" s="19">
        <v>1</v>
      </c>
    </row>
    <row r="58" spans="1:38" ht="15" thickBot="1">
      <c r="B58" s="50" t="str">
        <v>SHY</v>
      </c>
      <c r="C58" s="37">
        <f t="shared" si="23"/>
        <v>1.5919160671002692E-3</v>
      </c>
      <c r="D58" s="38">
        <f t="shared" si="23"/>
        <v>1.5298151497956738E-3</v>
      </c>
      <c r="E58" s="38">
        <f t="shared" si="23"/>
        <v>1.7319686582389512E-3</v>
      </c>
      <c r="F58" s="38">
        <f t="shared" si="23"/>
        <v>5.5802546970786936E-4</v>
      </c>
      <c r="G58" s="38">
        <f t="shared" si="23"/>
        <v>2.0081190981287409E-3</v>
      </c>
      <c r="H58" s="39">
        <f t="shared" si="23"/>
        <v>1.8507391051668955E-3</v>
      </c>
      <c r="K58" s="22">
        <v>43908</v>
      </c>
      <c r="L58" s="37">
        <f t="shared" si="9"/>
        <v>-2.4784564931439157E-2</v>
      </c>
      <c r="M58" s="38">
        <f t="shared" si="10"/>
        <v>-5.7289709556096191E-2</v>
      </c>
      <c r="N58" s="38">
        <f t="shared" si="11"/>
        <v>-2.0123102159063249E-2</v>
      </c>
      <c r="O58" s="38">
        <f t="shared" si="12"/>
        <v>-1.2766206109147472E-3</v>
      </c>
      <c r="P58" s="38">
        <f t="shared" si="13"/>
        <v>-4.3007638447498421E-2</v>
      </c>
      <c r="Q58" s="39">
        <f t="shared" si="14"/>
        <v>-0.17476302583811218</v>
      </c>
      <c r="T58" s="22">
        <v>43913</v>
      </c>
      <c r="U58" s="13">
        <v>224.37</v>
      </c>
      <c r="V58" s="13">
        <v>0</v>
      </c>
      <c r="W58" s="19">
        <v>1</v>
      </c>
      <c r="X58" s="13">
        <v>224.65</v>
      </c>
      <c r="Y58" s="13">
        <v>0</v>
      </c>
      <c r="Z58" s="19">
        <v>1</v>
      </c>
      <c r="AA58" s="13">
        <v>146.30000000000001</v>
      </c>
      <c r="AB58" s="13">
        <v>0</v>
      </c>
      <c r="AC58" s="19">
        <v>1</v>
      </c>
      <c r="AD58" s="13">
        <v>86.59</v>
      </c>
      <c r="AE58" s="13">
        <v>0</v>
      </c>
      <c r="AF58" s="19">
        <v>1</v>
      </c>
      <c r="AG58" s="13">
        <v>135.97999999999999</v>
      </c>
      <c r="AH58" s="13">
        <v>0</v>
      </c>
      <c r="AI58" s="19">
        <v>1</v>
      </c>
      <c r="AJ58" s="13">
        <v>434.29</v>
      </c>
      <c r="AK58" s="13">
        <v>0</v>
      </c>
      <c r="AL58" s="19">
        <v>1</v>
      </c>
    </row>
    <row r="59" spans="1:38" ht="15" thickBot="1">
      <c r="B59" s="50" t="str">
        <v>MSFT</v>
      </c>
      <c r="C59" s="37">
        <f t="shared" si="23"/>
        <v>0.10259013331015171</v>
      </c>
      <c r="D59" s="38">
        <f t="shared" si="23"/>
        <v>7.4569401169632954E-2</v>
      </c>
      <c r="E59" s="38">
        <f t="shared" si="23"/>
        <v>6.4998903884102939E-3</v>
      </c>
      <c r="F59" s="38">
        <f t="shared" si="23"/>
        <v>2.0081190981287409E-3</v>
      </c>
      <c r="G59" s="38">
        <f t="shared" si="23"/>
        <v>0.12376070814733638</v>
      </c>
      <c r="H59" s="39">
        <f t="shared" si="23"/>
        <v>0.12838109158463537</v>
      </c>
      <c r="K59" s="22">
        <v>43909</v>
      </c>
      <c r="L59" s="37">
        <f t="shared" si="9"/>
        <v>-7.6915629981200691E-3</v>
      </c>
      <c r="M59" s="38">
        <f t="shared" si="10"/>
        <v>3.6835503024785577E-3</v>
      </c>
      <c r="N59" s="38">
        <f t="shared" si="11"/>
        <v>-1.9086465890540645E-2</v>
      </c>
      <c r="O59" s="38">
        <f t="shared" si="12"/>
        <v>1.7404425116234218E-3</v>
      </c>
      <c r="P59" s="38">
        <f t="shared" si="13"/>
        <v>1.6319107520589002E-2</v>
      </c>
      <c r="Q59" s="39">
        <f t="shared" si="14"/>
        <v>0.16879452914978152</v>
      </c>
      <c r="T59" s="22">
        <v>43914</v>
      </c>
      <c r="U59" s="13">
        <v>246.88</v>
      </c>
      <c r="V59" s="13">
        <v>0</v>
      </c>
      <c r="W59" s="19">
        <v>1</v>
      </c>
      <c r="X59" s="13">
        <v>245.88</v>
      </c>
      <c r="Y59" s="13">
        <v>0</v>
      </c>
      <c r="Z59" s="19">
        <v>1</v>
      </c>
      <c r="AA59" s="13">
        <v>153.4</v>
      </c>
      <c r="AB59" s="13">
        <v>0</v>
      </c>
      <c r="AC59" s="19">
        <v>1</v>
      </c>
      <c r="AD59" s="13">
        <v>86.47</v>
      </c>
      <c r="AE59" s="13">
        <v>0</v>
      </c>
      <c r="AF59" s="19">
        <v>1</v>
      </c>
      <c r="AG59" s="13">
        <v>148.34</v>
      </c>
      <c r="AH59" s="13">
        <v>0</v>
      </c>
      <c r="AI59" s="19">
        <v>1</v>
      </c>
      <c r="AJ59" s="13">
        <v>505</v>
      </c>
      <c r="AK59" s="13">
        <v>0</v>
      </c>
      <c r="AL59" s="19">
        <v>1</v>
      </c>
    </row>
    <row r="60" spans="1:38" ht="15" thickBot="1">
      <c r="B60" s="50" t="str">
        <v>TSLA</v>
      </c>
      <c r="C60" s="40">
        <f t="shared" si="23"/>
        <v>0.15088609602053252</v>
      </c>
      <c r="D60" s="41">
        <f t="shared" si="23"/>
        <v>0.10199186805996809</v>
      </c>
      <c r="E60" s="41">
        <f t="shared" si="23"/>
        <v>4.5100708411835782E-3</v>
      </c>
      <c r="F60" s="41">
        <f t="shared" si="23"/>
        <v>1.8507391051668955E-3</v>
      </c>
      <c r="G60" s="41">
        <f t="shared" si="23"/>
        <v>0.12838109158463537</v>
      </c>
      <c r="H60" s="42">
        <f t="shared" si="23"/>
        <v>0.44666640200825636</v>
      </c>
      <c r="K60" s="22">
        <v>43910</v>
      </c>
      <c r="L60" s="37">
        <f t="shared" si="9"/>
        <v>-6.5590358270655694E-2</v>
      </c>
      <c r="M60" s="38">
        <f t="shared" si="10"/>
        <v>-4.6075517860880551E-2</v>
      </c>
      <c r="N60" s="38">
        <f t="shared" si="11"/>
        <v>1.48843301533375E-2</v>
      </c>
      <c r="O60" s="38">
        <f t="shared" si="12"/>
        <v>2.6628090987233866E-3</v>
      </c>
      <c r="P60" s="38">
        <f t="shared" si="13"/>
        <v>-3.8282186571017035E-2</v>
      </c>
      <c r="Q60" s="39">
        <f t="shared" si="14"/>
        <v>-2.5725879206868338E-4</v>
      </c>
      <c r="T60" s="22">
        <v>43915</v>
      </c>
      <c r="U60" s="13">
        <v>245.52</v>
      </c>
      <c r="V60" s="13">
        <v>0</v>
      </c>
      <c r="W60" s="19">
        <v>1</v>
      </c>
      <c r="X60" s="13">
        <v>247.47</v>
      </c>
      <c r="Y60" s="13">
        <v>1.5313559999999999</v>
      </c>
      <c r="Z60" s="19">
        <v>1</v>
      </c>
      <c r="AA60" s="13">
        <v>151.30000000000001</v>
      </c>
      <c r="AB60" s="13">
        <v>0</v>
      </c>
      <c r="AC60" s="19">
        <v>1</v>
      </c>
      <c r="AD60" s="13">
        <v>86.57</v>
      </c>
      <c r="AE60" s="13">
        <v>0</v>
      </c>
      <c r="AF60" s="19">
        <v>1</v>
      </c>
      <c r="AG60" s="13">
        <v>146.91999999999999</v>
      </c>
      <c r="AH60" s="13">
        <v>0</v>
      </c>
      <c r="AI60" s="19">
        <v>1</v>
      </c>
      <c r="AJ60" s="13">
        <v>539.25</v>
      </c>
      <c r="AK60" s="13">
        <v>0</v>
      </c>
      <c r="AL60" s="19">
        <v>1</v>
      </c>
    </row>
    <row r="61" spans="1:38">
      <c r="K61" s="22">
        <v>43913</v>
      </c>
      <c r="L61" s="37">
        <f t="shared" si="9"/>
        <v>-2.1473014811850877E-2</v>
      </c>
      <c r="M61" s="38">
        <f t="shared" si="10"/>
        <v>-2.8566475933408216E-2</v>
      </c>
      <c r="N61" s="38">
        <f t="shared" si="11"/>
        <v>4.3231479642938588E-2</v>
      </c>
      <c r="O61" s="38">
        <f t="shared" si="12"/>
        <v>1.1555351412894052E-3</v>
      </c>
      <c r="P61" s="38">
        <f t="shared" si="13"/>
        <v>-1.002459644296938E-2</v>
      </c>
      <c r="Q61" s="39">
        <f t="shared" si="14"/>
        <v>1.5688052364083833E-2</v>
      </c>
      <c r="T61" s="22">
        <v>43916</v>
      </c>
      <c r="U61" s="13">
        <v>258.44</v>
      </c>
      <c r="V61" s="13">
        <v>0</v>
      </c>
      <c r="W61" s="19">
        <v>1</v>
      </c>
      <c r="X61" s="13">
        <v>262.37</v>
      </c>
      <c r="Y61" s="13">
        <v>0</v>
      </c>
      <c r="Z61" s="19">
        <v>1</v>
      </c>
      <c r="AA61" s="13">
        <v>153.24</v>
      </c>
      <c r="AB61" s="13">
        <v>0</v>
      </c>
      <c r="AC61" s="19">
        <v>1</v>
      </c>
      <c r="AD61" s="13">
        <v>86.67</v>
      </c>
      <c r="AE61" s="13">
        <v>0</v>
      </c>
      <c r="AF61" s="19">
        <v>1</v>
      </c>
      <c r="AG61" s="13">
        <v>156.11000000000001</v>
      </c>
      <c r="AH61" s="13">
        <v>0</v>
      </c>
      <c r="AI61" s="19">
        <v>1</v>
      </c>
      <c r="AJ61" s="13">
        <v>528.16</v>
      </c>
      <c r="AK61" s="13">
        <v>0</v>
      </c>
      <c r="AL61" s="19">
        <v>1</v>
      </c>
    </row>
    <row r="62" spans="1:38" ht="15" thickBot="1">
      <c r="K62" s="22">
        <v>43914</v>
      </c>
      <c r="L62" s="37">
        <f t="shared" si="9"/>
        <v>9.5605913743164753E-2</v>
      </c>
      <c r="M62" s="38">
        <f t="shared" si="10"/>
        <v>9.0299976522639755E-2</v>
      </c>
      <c r="N62" s="38">
        <f t="shared" si="11"/>
        <v>4.7389580907077143E-2</v>
      </c>
      <c r="O62" s="38">
        <f t="shared" si="12"/>
        <v>-1.3868024873710651E-3</v>
      </c>
      <c r="P62" s="38">
        <f t="shared" si="13"/>
        <v>8.6999120210098577E-2</v>
      </c>
      <c r="Q62" s="39">
        <f t="shared" si="14"/>
        <v>0.15084591555804566</v>
      </c>
      <c r="T62" s="22">
        <v>43917</v>
      </c>
      <c r="U62" s="13">
        <v>247.74</v>
      </c>
      <c r="V62" s="13">
        <v>0</v>
      </c>
      <c r="W62" s="19">
        <v>1</v>
      </c>
      <c r="X62" s="13">
        <v>254.24</v>
      </c>
      <c r="Y62" s="13">
        <v>0</v>
      </c>
      <c r="Z62" s="19">
        <v>1</v>
      </c>
      <c r="AA62" s="13">
        <v>152.25</v>
      </c>
      <c r="AB62" s="13">
        <v>0</v>
      </c>
      <c r="AC62" s="19">
        <v>1</v>
      </c>
      <c r="AD62" s="13">
        <v>86.65</v>
      </c>
      <c r="AE62" s="13">
        <v>0</v>
      </c>
      <c r="AF62" s="19">
        <v>1</v>
      </c>
      <c r="AG62" s="13">
        <v>149.69999999999999</v>
      </c>
      <c r="AH62" s="13">
        <v>0</v>
      </c>
      <c r="AI62" s="19">
        <v>1</v>
      </c>
      <c r="AJ62" s="13">
        <v>514.36</v>
      </c>
      <c r="AK62" s="13">
        <v>0</v>
      </c>
      <c r="AL62" s="19">
        <v>1</v>
      </c>
    </row>
    <row r="63" spans="1:38" ht="15" thickBot="1">
      <c r="A63" s="2" t="s">
        <v>80</v>
      </c>
      <c r="B63" s="47" t="s">
        <v>46</v>
      </c>
      <c r="C63" s="48"/>
      <c r="D63" s="48"/>
      <c r="E63" s="48"/>
      <c r="F63" s="48"/>
      <c r="G63" s="48"/>
      <c r="H63" s="48"/>
      <c r="I63" s="49"/>
      <c r="J63" t="s">
        <v>232</v>
      </c>
      <c r="K63" s="22">
        <v>43915</v>
      </c>
      <c r="L63" s="37">
        <f t="shared" si="9"/>
        <v>-5.5239783033699009E-3</v>
      </c>
      <c r="M63" s="38">
        <f t="shared" si="10"/>
        <v>1.2614730194203238E-2</v>
      </c>
      <c r="N63" s="38">
        <f t="shared" si="11"/>
        <v>-1.3784268138845548E-2</v>
      </c>
      <c r="O63" s="38">
        <f t="shared" si="12"/>
        <v>1.1558022553434127E-3</v>
      </c>
      <c r="P63" s="38">
        <f t="shared" si="13"/>
        <v>-9.6187153569455269E-3</v>
      </c>
      <c r="Q63" s="39">
        <f t="shared" si="14"/>
        <v>6.5620855993905991E-2</v>
      </c>
      <c r="T63" s="22">
        <v>43920</v>
      </c>
      <c r="U63" s="13">
        <v>254.81</v>
      </c>
      <c r="V63" s="13">
        <v>0</v>
      </c>
      <c r="W63" s="19">
        <v>1</v>
      </c>
      <c r="X63" s="13">
        <v>262.36</v>
      </c>
      <c r="Y63" s="13">
        <v>0</v>
      </c>
      <c r="Z63" s="19">
        <v>1</v>
      </c>
      <c r="AA63" s="13">
        <v>152.91999999999999</v>
      </c>
      <c r="AB63" s="13">
        <v>0</v>
      </c>
      <c r="AC63" s="19">
        <v>1</v>
      </c>
      <c r="AD63" s="13">
        <v>86.69</v>
      </c>
      <c r="AE63" s="13">
        <v>0</v>
      </c>
      <c r="AF63" s="19">
        <v>1</v>
      </c>
      <c r="AG63" s="13">
        <v>160.22999999999999</v>
      </c>
      <c r="AH63" s="13">
        <v>0</v>
      </c>
      <c r="AI63" s="19">
        <v>1</v>
      </c>
      <c r="AJ63" s="13">
        <v>502.13</v>
      </c>
      <c r="AK63" s="13">
        <v>0</v>
      </c>
      <c r="AL63" s="19">
        <v>1</v>
      </c>
    </row>
    <row r="64" spans="1:38">
      <c r="B64" s="52" t="s">
        <v>49</v>
      </c>
      <c r="C64" s="53"/>
      <c r="D64" s="53"/>
      <c r="E64" s="53"/>
      <c r="F64" s="53"/>
      <c r="G64" s="53"/>
      <c r="H64" s="53"/>
      <c r="I64" s="54"/>
      <c r="K64" s="22">
        <v>43916</v>
      </c>
      <c r="L64" s="37">
        <f t="shared" si="9"/>
        <v>5.1285148378484004E-2</v>
      </c>
      <c r="M64" s="38">
        <f t="shared" si="10"/>
        <v>5.8466358724802305E-2</v>
      </c>
      <c r="N64" s="38">
        <f t="shared" si="11"/>
        <v>1.2740699038138041E-2</v>
      </c>
      <c r="O64" s="38">
        <f t="shared" si="12"/>
        <v>1.1544679185713439E-3</v>
      </c>
      <c r="P64" s="38">
        <f t="shared" si="13"/>
        <v>6.0672666017108891E-2</v>
      </c>
      <c r="Q64" s="39">
        <f t="shared" si="14"/>
        <v>-2.0780017164382898E-2</v>
      </c>
      <c r="T64" s="22">
        <v>43921</v>
      </c>
      <c r="U64" s="13">
        <v>254.29</v>
      </c>
      <c r="V64" s="13">
        <v>0</v>
      </c>
      <c r="W64" s="19">
        <v>1</v>
      </c>
      <c r="X64" s="13">
        <v>258.39999999999998</v>
      </c>
      <c r="Y64" s="13">
        <v>0</v>
      </c>
      <c r="Z64" s="19">
        <v>1</v>
      </c>
      <c r="AA64" s="13">
        <v>148.05000000000001</v>
      </c>
      <c r="AB64" s="13">
        <v>0</v>
      </c>
      <c r="AC64" s="19">
        <v>1</v>
      </c>
      <c r="AD64" s="13">
        <v>86.67</v>
      </c>
      <c r="AE64" s="13">
        <v>0</v>
      </c>
      <c r="AF64" s="19">
        <v>1</v>
      </c>
      <c r="AG64" s="13">
        <v>157.71</v>
      </c>
      <c r="AH64" s="13">
        <v>0</v>
      </c>
      <c r="AI64" s="19">
        <v>1</v>
      </c>
      <c r="AJ64" s="13">
        <v>524</v>
      </c>
      <c r="AK64" s="13">
        <v>0</v>
      </c>
      <c r="AL64" s="19">
        <v>1</v>
      </c>
    </row>
    <row r="65" spans="1:38">
      <c r="B65" s="24" t="s">
        <v>47</v>
      </c>
      <c r="C65" s="25"/>
      <c r="D65" s="25"/>
      <c r="E65" s="25"/>
      <c r="F65" s="25"/>
      <c r="G65" s="25"/>
      <c r="H65" s="25"/>
      <c r="I65" s="26"/>
      <c r="K65" s="22">
        <v>43917</v>
      </c>
      <c r="L65" s="37">
        <f t="shared" si="9"/>
        <v>-4.2283749563910837E-2</v>
      </c>
      <c r="M65" s="38">
        <f t="shared" si="10"/>
        <v>-3.1477018477146457E-2</v>
      </c>
      <c r="N65" s="38">
        <f t="shared" si="11"/>
        <v>-6.4814132424418653E-3</v>
      </c>
      <c r="O65" s="38">
        <f t="shared" si="12"/>
        <v>-2.307869846384885E-4</v>
      </c>
      <c r="P65" s="38">
        <f t="shared" si="13"/>
        <v>-4.1927595542992753E-2</v>
      </c>
      <c r="Q65" s="39">
        <f t="shared" si="14"/>
        <v>-2.6475858702644572E-2</v>
      </c>
      <c r="T65" s="22">
        <v>43922</v>
      </c>
      <c r="U65" s="13">
        <v>240.91</v>
      </c>
      <c r="V65" s="13">
        <v>0</v>
      </c>
      <c r="W65" s="19">
        <v>1</v>
      </c>
      <c r="X65" s="13">
        <v>246.8</v>
      </c>
      <c r="Y65" s="13">
        <v>0</v>
      </c>
      <c r="Z65" s="19">
        <v>1</v>
      </c>
      <c r="AA65" s="13">
        <v>149.44999999999999</v>
      </c>
      <c r="AB65" s="13">
        <v>0</v>
      </c>
      <c r="AC65" s="19">
        <v>1</v>
      </c>
      <c r="AD65" s="13">
        <v>86.62</v>
      </c>
      <c r="AE65" s="13">
        <v>0.106006</v>
      </c>
      <c r="AF65" s="19">
        <v>1</v>
      </c>
      <c r="AG65" s="13">
        <v>152.11000000000001</v>
      </c>
      <c r="AH65" s="13">
        <v>0</v>
      </c>
      <c r="AI65" s="19">
        <v>1</v>
      </c>
      <c r="AJ65" s="13">
        <v>481.56</v>
      </c>
      <c r="AK65" s="13">
        <v>0</v>
      </c>
      <c r="AL65" s="19">
        <v>1</v>
      </c>
    </row>
    <row r="66" spans="1:38" ht="15" thickBot="1">
      <c r="B66" s="27" t="s">
        <v>48</v>
      </c>
      <c r="C66" s="28"/>
      <c r="D66" s="28"/>
      <c r="E66" s="28"/>
      <c r="F66" s="28"/>
      <c r="G66" s="28"/>
      <c r="H66" s="28"/>
      <c r="I66" s="29"/>
      <c r="K66" s="22">
        <v>43920</v>
      </c>
      <c r="L66" s="37">
        <f t="shared" si="9"/>
        <v>2.8138360269649835E-2</v>
      </c>
      <c r="M66" s="38">
        <f t="shared" si="10"/>
        <v>3.1438903637128868E-2</v>
      </c>
      <c r="N66" s="38">
        <f t="shared" si="11"/>
        <v>4.3910022382056199E-3</v>
      </c>
      <c r="O66" s="38">
        <f t="shared" si="12"/>
        <v>4.6152071893374981E-4</v>
      </c>
      <c r="P66" s="38">
        <f t="shared" si="13"/>
        <v>6.7976991594205935E-2</v>
      </c>
      <c r="Q66" s="39">
        <f t="shared" si="14"/>
        <v>-2.4064359092508696E-2</v>
      </c>
      <c r="T66" s="22">
        <v>43923</v>
      </c>
      <c r="U66" s="13">
        <v>244.93</v>
      </c>
      <c r="V66" s="13">
        <v>0</v>
      </c>
      <c r="W66" s="19">
        <v>1</v>
      </c>
      <c r="X66" s="13">
        <v>252.59</v>
      </c>
      <c r="Y66" s="13">
        <v>0</v>
      </c>
      <c r="Z66" s="19">
        <v>1</v>
      </c>
      <c r="AA66" s="13">
        <v>151.9</v>
      </c>
      <c r="AB66" s="13">
        <v>0</v>
      </c>
      <c r="AC66" s="19">
        <v>1</v>
      </c>
      <c r="AD66" s="13">
        <v>86.64</v>
      </c>
      <c r="AE66" s="13">
        <v>0</v>
      </c>
      <c r="AF66" s="19">
        <v>1</v>
      </c>
      <c r="AG66" s="13">
        <v>155.26</v>
      </c>
      <c r="AH66" s="13">
        <v>0</v>
      </c>
      <c r="AI66" s="19">
        <v>1</v>
      </c>
      <c r="AJ66" s="13">
        <v>454.47</v>
      </c>
      <c r="AK66" s="13">
        <v>0</v>
      </c>
      <c r="AL66" s="19">
        <v>1</v>
      </c>
    </row>
    <row r="67" spans="1:38" ht="15" thickBot="1">
      <c r="K67" s="22">
        <v>43921</v>
      </c>
      <c r="L67" s="37">
        <f t="shared" si="9"/>
        <v>-2.042821374327881E-3</v>
      </c>
      <c r="M67" s="38">
        <f t="shared" si="10"/>
        <v>-1.5208834517088092E-2</v>
      </c>
      <c r="N67" s="38">
        <f t="shared" si="11"/>
        <v>-3.2364854280611588E-2</v>
      </c>
      <c r="O67" s="38">
        <f t="shared" si="12"/>
        <v>-2.307337342954301E-4</v>
      </c>
      <c r="P67" s="38">
        <f t="shared" si="13"/>
        <v>-1.5852379520322101E-2</v>
      </c>
      <c r="Q67" s="39">
        <f t="shared" si="14"/>
        <v>4.2632634011312745E-2</v>
      </c>
      <c r="T67" s="22">
        <v>43924</v>
      </c>
      <c r="U67" s="13">
        <v>241.41</v>
      </c>
      <c r="V67" s="13">
        <v>0</v>
      </c>
      <c r="W67" s="19">
        <v>1</v>
      </c>
      <c r="X67" s="13">
        <v>249.02</v>
      </c>
      <c r="Y67" s="13">
        <v>0</v>
      </c>
      <c r="Z67" s="19">
        <v>1</v>
      </c>
      <c r="AA67" s="13">
        <v>152.65</v>
      </c>
      <c r="AB67" s="13">
        <v>0</v>
      </c>
      <c r="AC67" s="19">
        <v>1</v>
      </c>
      <c r="AD67" s="13">
        <v>86.62</v>
      </c>
      <c r="AE67" s="13">
        <v>0</v>
      </c>
      <c r="AF67" s="19">
        <v>1</v>
      </c>
      <c r="AG67" s="13">
        <v>153.83000000000001</v>
      </c>
      <c r="AH67" s="13">
        <v>0</v>
      </c>
      <c r="AI67" s="19">
        <v>1</v>
      </c>
      <c r="AJ67" s="13">
        <v>480.01</v>
      </c>
      <c r="AK67" s="13">
        <v>0</v>
      </c>
      <c r="AL67" s="19">
        <v>1</v>
      </c>
    </row>
    <row r="68" spans="1:38" ht="15" thickBot="1">
      <c r="A68" s="2" t="s">
        <v>81</v>
      </c>
      <c r="B68" s="47" t="s">
        <v>50</v>
      </c>
      <c r="C68" s="48"/>
      <c r="D68" s="48"/>
      <c r="E68" s="48"/>
      <c r="F68" s="48"/>
      <c r="G68" s="48"/>
      <c r="H68" s="48"/>
      <c r="I68" s="49"/>
      <c r="J68" t="s">
        <v>233</v>
      </c>
      <c r="K68" s="22">
        <v>43922</v>
      </c>
      <c r="L68" s="37">
        <f t="shared" si="9"/>
        <v>-5.4051928261692854E-2</v>
      </c>
      <c r="M68" s="38">
        <f t="shared" si="10"/>
        <v>-4.5930479877213881E-2</v>
      </c>
      <c r="N68" s="38">
        <f t="shared" si="11"/>
        <v>9.4118341823463784E-3</v>
      </c>
      <c r="O68" s="38">
        <f t="shared" si="12"/>
        <v>6.4598952697458108E-4</v>
      </c>
      <c r="P68" s="38">
        <f t="shared" si="13"/>
        <v>-3.6153960175814778E-2</v>
      </c>
      <c r="Q68" s="39">
        <f t="shared" si="14"/>
        <v>-8.4460850254216499E-2</v>
      </c>
      <c r="T68" s="22">
        <v>43927</v>
      </c>
      <c r="U68" s="13">
        <v>262.47000000000003</v>
      </c>
      <c r="V68" s="13">
        <v>0</v>
      </c>
      <c r="W68" s="19">
        <v>1</v>
      </c>
      <c r="X68" s="13">
        <v>265.8</v>
      </c>
      <c r="Y68" s="13">
        <v>0</v>
      </c>
      <c r="Z68" s="19">
        <v>1</v>
      </c>
      <c r="AA68" s="13">
        <v>156.88</v>
      </c>
      <c r="AB68" s="13">
        <v>0</v>
      </c>
      <c r="AC68" s="19">
        <v>1</v>
      </c>
      <c r="AD68" s="13">
        <v>86.56</v>
      </c>
      <c r="AE68" s="13">
        <v>0</v>
      </c>
      <c r="AF68" s="19">
        <v>1</v>
      </c>
      <c r="AG68" s="13">
        <v>165.27</v>
      </c>
      <c r="AH68" s="13">
        <v>0</v>
      </c>
      <c r="AI68" s="19">
        <v>1</v>
      </c>
      <c r="AJ68" s="13">
        <v>516.24</v>
      </c>
      <c r="AK68" s="13">
        <v>0</v>
      </c>
      <c r="AL68" s="19">
        <v>1</v>
      </c>
    </row>
    <row r="69" spans="1:38">
      <c r="B69" s="52" t="s">
        <v>51</v>
      </c>
      <c r="C69" s="53"/>
      <c r="D69" s="53"/>
      <c r="E69" s="53"/>
      <c r="F69" s="53"/>
      <c r="G69" s="53"/>
      <c r="H69" s="53"/>
      <c r="I69" s="54"/>
      <c r="K69" s="22">
        <v>43923</v>
      </c>
      <c r="L69" s="37">
        <f t="shared" si="9"/>
        <v>1.6549035675227041E-2</v>
      </c>
      <c r="M69" s="38">
        <f t="shared" si="10"/>
        <v>2.3189328819652699E-2</v>
      </c>
      <c r="N69" s="38">
        <f t="shared" si="11"/>
        <v>1.6260520871780326E-2</v>
      </c>
      <c r="O69" s="38">
        <f t="shared" si="12"/>
        <v>2.3086690625454166E-4</v>
      </c>
      <c r="P69" s="38">
        <f t="shared" si="13"/>
        <v>2.0497187653882639E-2</v>
      </c>
      <c r="Q69" s="39">
        <f t="shared" si="14"/>
        <v>-5.7898929228483685E-2</v>
      </c>
      <c r="T69" s="22">
        <v>43928</v>
      </c>
      <c r="U69" s="13">
        <v>259.43</v>
      </c>
      <c r="V69" s="13">
        <v>0</v>
      </c>
      <c r="W69" s="19">
        <v>1</v>
      </c>
      <c r="X69" s="13">
        <v>265.91000000000003</v>
      </c>
      <c r="Y69" s="13">
        <v>0</v>
      </c>
      <c r="Z69" s="19">
        <v>1</v>
      </c>
      <c r="AA69" s="13">
        <v>156.04</v>
      </c>
      <c r="AB69" s="13">
        <v>0</v>
      </c>
      <c r="AC69" s="19">
        <v>1</v>
      </c>
      <c r="AD69" s="13">
        <v>86.54</v>
      </c>
      <c r="AE69" s="13">
        <v>0</v>
      </c>
      <c r="AF69" s="19">
        <v>1</v>
      </c>
      <c r="AG69" s="13">
        <v>163.49</v>
      </c>
      <c r="AH69" s="13">
        <v>0</v>
      </c>
      <c r="AI69" s="19">
        <v>1</v>
      </c>
      <c r="AJ69" s="13">
        <v>545.45000000000005</v>
      </c>
      <c r="AK69" s="13">
        <v>0</v>
      </c>
      <c r="AL69" s="19">
        <v>1</v>
      </c>
    </row>
    <row r="70" spans="1:38">
      <c r="B70" s="24"/>
      <c r="C70" s="25"/>
      <c r="D70" s="25"/>
      <c r="E70" s="25"/>
      <c r="F70" s="25"/>
      <c r="G70" s="25"/>
      <c r="H70" s="25"/>
      <c r="I70" s="26"/>
      <c r="K70" s="22">
        <v>43924</v>
      </c>
      <c r="L70" s="37">
        <f t="shared" si="9"/>
        <v>-1.4475722608758856E-2</v>
      </c>
      <c r="M70" s="38">
        <f t="shared" si="10"/>
        <v>-1.4234406326618916E-2</v>
      </c>
      <c r="N70" s="38">
        <f t="shared" si="11"/>
        <v>4.9253095791596023E-3</v>
      </c>
      <c r="O70" s="38">
        <f t="shared" si="12"/>
        <v>-2.3086690625450244E-4</v>
      </c>
      <c r="P70" s="38">
        <f t="shared" si="13"/>
        <v>-9.2530344098743656E-3</v>
      </c>
      <c r="Q70" s="39">
        <f t="shared" si="14"/>
        <v>5.4675032179917128E-2</v>
      </c>
      <c r="T70" s="22">
        <v>43929</v>
      </c>
      <c r="U70" s="13">
        <v>266.07</v>
      </c>
      <c r="V70" s="13">
        <v>0</v>
      </c>
      <c r="W70" s="19">
        <v>1</v>
      </c>
      <c r="X70" s="13">
        <v>275</v>
      </c>
      <c r="Y70" s="13">
        <v>0</v>
      </c>
      <c r="Z70" s="19">
        <v>1</v>
      </c>
      <c r="AA70" s="13">
        <v>154.65</v>
      </c>
      <c r="AB70" s="13">
        <v>0</v>
      </c>
      <c r="AC70" s="19">
        <v>1</v>
      </c>
      <c r="AD70" s="13">
        <v>86.59</v>
      </c>
      <c r="AE70" s="13">
        <v>0</v>
      </c>
      <c r="AF70" s="19">
        <v>1</v>
      </c>
      <c r="AG70" s="13">
        <v>165.13</v>
      </c>
      <c r="AH70" s="13">
        <v>0</v>
      </c>
      <c r="AI70" s="19">
        <v>1</v>
      </c>
      <c r="AJ70" s="13">
        <v>548.84</v>
      </c>
      <c r="AK70" s="13">
        <v>0</v>
      </c>
      <c r="AL70" s="19">
        <v>1</v>
      </c>
    </row>
    <row r="71" spans="1:38" ht="15" thickBot="1">
      <c r="B71" s="27"/>
      <c r="C71" s="28"/>
      <c r="D71" s="28"/>
      <c r="E71" s="28"/>
      <c r="F71" s="28"/>
      <c r="G71" s="28"/>
      <c r="H71" s="28"/>
      <c r="I71" s="29"/>
      <c r="K71" s="22">
        <v>43927</v>
      </c>
      <c r="L71" s="37">
        <f t="shared" si="9"/>
        <v>8.3640056960131812E-2</v>
      </c>
      <c r="M71" s="38">
        <f t="shared" si="10"/>
        <v>6.5210931754878465E-2</v>
      </c>
      <c r="N71" s="38">
        <f t="shared" si="11"/>
        <v>2.7333462707203927E-2</v>
      </c>
      <c r="O71" s="38">
        <f t="shared" si="12"/>
        <v>-6.9292068830927576E-4</v>
      </c>
      <c r="P71" s="38">
        <f t="shared" si="13"/>
        <v>7.1732403585075155E-2</v>
      </c>
      <c r="Q71" s="39">
        <f t="shared" si="14"/>
        <v>7.2764836609325201E-2</v>
      </c>
      <c r="T71" s="22">
        <v>43930</v>
      </c>
      <c r="U71" s="13">
        <v>267.99</v>
      </c>
      <c r="V71" s="13">
        <v>0</v>
      </c>
      <c r="W71" s="19">
        <v>1</v>
      </c>
      <c r="X71" s="13">
        <v>279.12</v>
      </c>
      <c r="Y71" s="13">
        <v>0</v>
      </c>
      <c r="Z71" s="19">
        <v>1</v>
      </c>
      <c r="AA71" s="13">
        <v>158.69</v>
      </c>
      <c r="AB71" s="13">
        <v>0</v>
      </c>
      <c r="AC71" s="19">
        <v>1</v>
      </c>
      <c r="AD71" s="13">
        <v>86.62</v>
      </c>
      <c r="AE71" s="13">
        <v>0</v>
      </c>
      <c r="AF71" s="19">
        <v>1</v>
      </c>
      <c r="AG71" s="13">
        <v>165.14</v>
      </c>
      <c r="AH71" s="13">
        <v>0</v>
      </c>
      <c r="AI71" s="19">
        <v>1</v>
      </c>
      <c r="AJ71" s="13">
        <v>573</v>
      </c>
      <c r="AK71" s="13">
        <v>0</v>
      </c>
      <c r="AL71" s="19">
        <v>1</v>
      </c>
    </row>
    <row r="72" spans="1:38" ht="15" thickBot="1">
      <c r="K72" s="22">
        <v>43928</v>
      </c>
      <c r="L72" s="37">
        <f t="shared" si="9"/>
        <v>-1.164987308758943E-2</v>
      </c>
      <c r="M72" s="38">
        <f t="shared" si="10"/>
        <v>4.1375938601617116E-4</v>
      </c>
      <c r="N72" s="38">
        <f t="shared" si="11"/>
        <v>-5.3687972496351006E-3</v>
      </c>
      <c r="O72" s="38">
        <f t="shared" si="12"/>
        <v>-2.3108030143263655E-4</v>
      </c>
      <c r="P72" s="38">
        <f t="shared" si="13"/>
        <v>-1.0828673765413773E-2</v>
      </c>
      <c r="Q72" s="39">
        <f t="shared" si="14"/>
        <v>5.5039368416181622E-2</v>
      </c>
      <c r="T72" s="22">
        <v>43934</v>
      </c>
      <c r="U72" s="13">
        <v>273.25</v>
      </c>
      <c r="V72" s="13">
        <v>0</v>
      </c>
      <c r="W72" s="19">
        <v>1</v>
      </c>
      <c r="X72" s="13">
        <v>276.44</v>
      </c>
      <c r="Y72" s="13">
        <v>0</v>
      </c>
      <c r="Z72" s="19">
        <v>1</v>
      </c>
      <c r="AA72" s="13">
        <v>161.41</v>
      </c>
      <c r="AB72" s="13">
        <v>0</v>
      </c>
      <c r="AC72" s="19">
        <v>1</v>
      </c>
      <c r="AD72" s="13">
        <v>86.63</v>
      </c>
      <c r="AE72" s="13">
        <v>0</v>
      </c>
      <c r="AF72" s="19">
        <v>1</v>
      </c>
      <c r="AG72" s="13">
        <v>165.51</v>
      </c>
      <c r="AH72" s="13">
        <v>0</v>
      </c>
      <c r="AI72" s="19">
        <v>1</v>
      </c>
      <c r="AJ72" s="13">
        <v>650.95000000000005</v>
      </c>
      <c r="AK72" s="13">
        <v>0</v>
      </c>
      <c r="AL72" s="19">
        <v>1</v>
      </c>
    </row>
    <row r="73" spans="1:38" ht="15" thickBot="1">
      <c r="A73" s="2" t="s">
        <v>82</v>
      </c>
      <c r="B73" s="47" t="s">
        <v>52</v>
      </c>
      <c r="C73" s="48"/>
      <c r="D73" s="48"/>
      <c r="E73" s="48"/>
      <c r="F73" s="48"/>
      <c r="G73" s="48"/>
      <c r="H73" s="48"/>
      <c r="I73" s="49"/>
      <c r="J73" t="s">
        <v>233</v>
      </c>
      <c r="K73" s="22">
        <v>43929</v>
      </c>
      <c r="L73" s="37">
        <f t="shared" si="9"/>
        <v>2.5272515357777109E-2</v>
      </c>
      <c r="M73" s="38">
        <f t="shared" si="10"/>
        <v>3.3613192001410247E-2</v>
      </c>
      <c r="N73" s="38">
        <f t="shared" si="11"/>
        <v>-8.9478855073770701E-3</v>
      </c>
      <c r="O73" s="38">
        <f t="shared" si="12"/>
        <v>5.7760066297107295E-4</v>
      </c>
      <c r="P73" s="38">
        <f t="shared" si="13"/>
        <v>9.9812160875757169E-3</v>
      </c>
      <c r="Q73" s="39">
        <f t="shared" si="14"/>
        <v>6.1958180092086699E-3</v>
      </c>
      <c r="T73" s="22">
        <v>43935</v>
      </c>
      <c r="U73" s="13">
        <v>287.05</v>
      </c>
      <c r="V73" s="13">
        <v>0</v>
      </c>
      <c r="W73" s="19">
        <v>1</v>
      </c>
      <c r="X73" s="13">
        <v>284.83</v>
      </c>
      <c r="Y73" s="13">
        <v>0</v>
      </c>
      <c r="Z73" s="19">
        <v>1</v>
      </c>
      <c r="AA73" s="13">
        <v>162.68</v>
      </c>
      <c r="AB73" s="13">
        <v>0</v>
      </c>
      <c r="AC73" s="19">
        <v>1</v>
      </c>
      <c r="AD73" s="13">
        <v>86.625</v>
      </c>
      <c r="AE73" s="13">
        <v>0</v>
      </c>
      <c r="AF73" s="19">
        <v>1</v>
      </c>
      <c r="AG73" s="13">
        <v>173.7</v>
      </c>
      <c r="AH73" s="13">
        <v>0</v>
      </c>
      <c r="AI73" s="19">
        <v>1</v>
      </c>
      <c r="AJ73" s="13">
        <v>709.89</v>
      </c>
      <c r="AK73" s="13">
        <v>0</v>
      </c>
      <c r="AL73" s="19">
        <v>1</v>
      </c>
    </row>
    <row r="74" spans="1:38">
      <c r="B74" s="52" t="s">
        <v>53</v>
      </c>
      <c r="C74" s="53"/>
      <c r="D74" s="53"/>
      <c r="E74" s="53"/>
      <c r="F74" s="53"/>
      <c r="G74" s="53"/>
      <c r="H74" s="53"/>
      <c r="I74" s="54"/>
      <c r="K74" s="22">
        <v>43930</v>
      </c>
      <c r="L74" s="37">
        <f t="shared" si="9"/>
        <v>7.1902343253867421E-3</v>
      </c>
      <c r="M74" s="38">
        <f t="shared" si="10"/>
        <v>1.4870699211947409E-2</v>
      </c>
      <c r="N74" s="38">
        <f t="shared" si="11"/>
        <v>2.5788114443672201E-2</v>
      </c>
      <c r="O74" s="38">
        <f t="shared" si="12"/>
        <v>3.464003267708798E-4</v>
      </c>
      <c r="P74" s="38">
        <f t="shared" si="13"/>
        <v>6.055651438552479E-5</v>
      </c>
      <c r="Q74" s="39">
        <f t="shared" si="14"/>
        <v>4.3078756661765069E-2</v>
      </c>
      <c r="T74" s="22">
        <v>43936</v>
      </c>
      <c r="U74" s="13">
        <v>284.43</v>
      </c>
      <c r="V74" s="13">
        <v>0</v>
      </c>
      <c r="W74" s="19">
        <v>1</v>
      </c>
      <c r="X74" s="13">
        <v>278.57</v>
      </c>
      <c r="Y74" s="13">
        <v>0</v>
      </c>
      <c r="Z74" s="19">
        <v>1</v>
      </c>
      <c r="AA74" s="13">
        <v>161.85</v>
      </c>
      <c r="AB74" s="13">
        <v>0</v>
      </c>
      <c r="AC74" s="19">
        <v>1</v>
      </c>
      <c r="AD74" s="13">
        <v>86.66</v>
      </c>
      <c r="AE74" s="13">
        <v>0</v>
      </c>
      <c r="AF74" s="19">
        <v>1</v>
      </c>
      <c r="AG74" s="13">
        <v>171.88</v>
      </c>
      <c r="AH74" s="13">
        <v>0</v>
      </c>
      <c r="AI74" s="19">
        <v>1</v>
      </c>
      <c r="AJ74" s="13">
        <v>729.83</v>
      </c>
      <c r="AK74" s="13">
        <v>0</v>
      </c>
      <c r="AL74" s="19">
        <v>1</v>
      </c>
    </row>
    <row r="75" spans="1:38">
      <c r="B75" s="24" t="s">
        <v>227</v>
      </c>
      <c r="C75" s="25"/>
      <c r="D75" s="25"/>
      <c r="E75" s="25"/>
      <c r="F75" s="25"/>
      <c r="G75" s="25"/>
      <c r="H75" s="25"/>
      <c r="I75" s="26"/>
      <c r="K75" s="22">
        <v>43934</v>
      </c>
      <c r="L75" s="37">
        <f t="shared" si="9"/>
        <v>1.9437460674790529E-2</v>
      </c>
      <c r="M75" s="38">
        <f t="shared" si="10"/>
        <v>-9.6479976553250652E-3</v>
      </c>
      <c r="N75" s="38">
        <f t="shared" si="11"/>
        <v>1.6995098210437234E-2</v>
      </c>
      <c r="O75" s="38">
        <f t="shared" si="12"/>
        <v>1.1544011556819547E-4</v>
      </c>
      <c r="P75" s="38">
        <f t="shared" si="13"/>
        <v>2.2380169631665472E-3</v>
      </c>
      <c r="Q75" s="39">
        <f t="shared" si="14"/>
        <v>0.12754711762866658</v>
      </c>
      <c r="T75" s="22">
        <v>43937</v>
      </c>
      <c r="U75" s="13">
        <v>286.69</v>
      </c>
      <c r="V75" s="13">
        <v>0</v>
      </c>
      <c r="W75" s="19">
        <v>1</v>
      </c>
      <c r="X75" s="13">
        <v>280.05</v>
      </c>
      <c r="Y75" s="13">
        <v>0</v>
      </c>
      <c r="Z75" s="19">
        <v>1</v>
      </c>
      <c r="AA75" s="13">
        <v>161.71</v>
      </c>
      <c r="AB75" s="13">
        <v>0</v>
      </c>
      <c r="AC75" s="19">
        <v>1</v>
      </c>
      <c r="AD75" s="13">
        <v>86.68</v>
      </c>
      <c r="AE75" s="13">
        <v>0</v>
      </c>
      <c r="AF75" s="19">
        <v>1</v>
      </c>
      <c r="AG75" s="13">
        <v>177.04</v>
      </c>
      <c r="AH75" s="13">
        <v>0</v>
      </c>
      <c r="AI75" s="19">
        <v>1</v>
      </c>
      <c r="AJ75" s="13">
        <v>745.21</v>
      </c>
      <c r="AK75" s="13">
        <v>0</v>
      </c>
      <c r="AL75" s="19">
        <v>1</v>
      </c>
    </row>
    <row r="76" spans="1:38" ht="15" thickBot="1">
      <c r="B76" s="27" t="s">
        <v>228</v>
      </c>
      <c r="C76" s="28"/>
      <c r="D76" s="28"/>
      <c r="E76" s="28"/>
      <c r="F76" s="28"/>
      <c r="G76" s="28"/>
      <c r="H76" s="28"/>
      <c r="I76" s="29"/>
      <c r="K76" s="22">
        <v>43935</v>
      </c>
      <c r="L76" s="37">
        <f t="shared" si="9"/>
        <v>4.9269289556997879E-2</v>
      </c>
      <c r="M76" s="38">
        <f t="shared" si="10"/>
        <v>2.9898711845718209E-2</v>
      </c>
      <c r="N76" s="38">
        <f t="shared" si="11"/>
        <v>7.8373692538355518E-3</v>
      </c>
      <c r="O76" s="38">
        <f t="shared" si="12"/>
        <v>-5.7718391981617167E-5</v>
      </c>
      <c r="P76" s="38">
        <f t="shared" si="13"/>
        <v>4.8298057294610182E-2</v>
      </c>
      <c r="Q76" s="39">
        <f t="shared" si="14"/>
        <v>8.6677194111663414E-2</v>
      </c>
      <c r="T76" s="22">
        <v>43938</v>
      </c>
      <c r="U76" s="13">
        <v>282.8</v>
      </c>
      <c r="V76" s="13">
        <v>0</v>
      </c>
      <c r="W76" s="19">
        <v>1</v>
      </c>
      <c r="X76" s="13">
        <v>287.58</v>
      </c>
      <c r="Y76" s="13">
        <v>0</v>
      </c>
      <c r="Z76" s="19">
        <v>1</v>
      </c>
      <c r="AA76" s="13">
        <v>158.57</v>
      </c>
      <c r="AB76" s="13">
        <v>0</v>
      </c>
      <c r="AC76" s="19">
        <v>1</v>
      </c>
      <c r="AD76" s="13">
        <v>86.65</v>
      </c>
      <c r="AE76" s="13">
        <v>0</v>
      </c>
      <c r="AF76" s="19">
        <v>1</v>
      </c>
      <c r="AG76" s="13">
        <v>178.6</v>
      </c>
      <c r="AH76" s="13">
        <v>0</v>
      </c>
      <c r="AI76" s="19">
        <v>1</v>
      </c>
      <c r="AJ76" s="13">
        <v>753.89</v>
      </c>
      <c r="AK76" s="13">
        <v>0</v>
      </c>
      <c r="AL76" s="19">
        <v>1</v>
      </c>
    </row>
    <row r="77" spans="1:38" ht="15" thickBot="1">
      <c r="K77" s="22">
        <v>43936</v>
      </c>
      <c r="L77" s="37">
        <f t="shared" si="9"/>
        <v>-9.1692390156684084E-3</v>
      </c>
      <c r="M77" s="38">
        <f t="shared" si="10"/>
        <v>-2.2223136784710124E-2</v>
      </c>
      <c r="N77" s="38">
        <f t="shared" si="11"/>
        <v>-5.1151006667704887E-3</v>
      </c>
      <c r="O77" s="38">
        <f t="shared" si="12"/>
        <v>4.039588016960476E-4</v>
      </c>
      <c r="P77" s="38">
        <f t="shared" si="13"/>
        <v>-1.0533114340264821E-2</v>
      </c>
      <c r="Q77" s="39">
        <f t="shared" si="14"/>
        <v>2.7701601855046481E-2</v>
      </c>
      <c r="T77" s="22">
        <v>43941</v>
      </c>
      <c r="U77" s="13">
        <v>276.93</v>
      </c>
      <c r="V77" s="13">
        <v>0</v>
      </c>
      <c r="W77" s="19">
        <v>1</v>
      </c>
      <c r="X77" s="13">
        <v>282.45999999999998</v>
      </c>
      <c r="Y77" s="13">
        <v>0</v>
      </c>
      <c r="Z77" s="19">
        <v>1</v>
      </c>
      <c r="AA77" s="13">
        <v>159.69999999999999</v>
      </c>
      <c r="AB77" s="13">
        <v>0</v>
      </c>
      <c r="AC77" s="19">
        <v>1</v>
      </c>
      <c r="AD77" s="13">
        <v>86.65</v>
      </c>
      <c r="AE77" s="13">
        <v>0</v>
      </c>
      <c r="AF77" s="19">
        <v>1</v>
      </c>
      <c r="AG77" s="13">
        <v>175.06</v>
      </c>
      <c r="AH77" s="13">
        <v>0</v>
      </c>
      <c r="AI77" s="19">
        <v>1</v>
      </c>
      <c r="AJ77" s="13">
        <v>746.36</v>
      </c>
      <c r="AK77" s="13">
        <v>0</v>
      </c>
      <c r="AL77" s="19">
        <v>1</v>
      </c>
    </row>
    <row r="78" spans="1:38" ht="15" thickBot="1">
      <c r="A78" s="2" t="s">
        <v>83</v>
      </c>
      <c r="B78" s="47" t="s">
        <v>54</v>
      </c>
      <c r="C78" s="48"/>
      <c r="D78" s="48"/>
      <c r="E78" s="48"/>
      <c r="F78" s="48"/>
      <c r="G78" s="48"/>
      <c r="H78" s="48"/>
      <c r="I78" s="49"/>
      <c r="J78" t="s">
        <v>232</v>
      </c>
      <c r="K78" s="22">
        <v>43937</v>
      </c>
      <c r="L78" s="37">
        <f t="shared" si="9"/>
        <v>7.9143150178817567E-3</v>
      </c>
      <c r="M78" s="38">
        <f t="shared" si="10"/>
        <v>5.2987843716396218E-3</v>
      </c>
      <c r="N78" s="38">
        <f t="shared" si="11"/>
        <v>-8.6537278240080722E-4</v>
      </c>
      <c r="O78" s="38">
        <f t="shared" si="12"/>
        <v>2.3076035639505718E-4</v>
      </c>
      <c r="P78" s="38">
        <f t="shared" si="13"/>
        <v>2.9579136835999865E-2</v>
      </c>
      <c r="Q78" s="39">
        <f t="shared" si="14"/>
        <v>2.0854427543598369E-2</v>
      </c>
      <c r="T78" s="22">
        <v>43942</v>
      </c>
      <c r="U78" s="13">
        <v>268.37</v>
      </c>
      <c r="V78" s="13">
        <v>0</v>
      </c>
      <c r="W78" s="19">
        <v>1</v>
      </c>
      <c r="X78" s="13">
        <v>273.86</v>
      </c>
      <c r="Y78" s="13">
        <v>0</v>
      </c>
      <c r="Z78" s="19">
        <v>1</v>
      </c>
      <c r="AA78" s="13">
        <v>158.61000000000001</v>
      </c>
      <c r="AB78" s="13">
        <v>0</v>
      </c>
      <c r="AC78" s="19">
        <v>1</v>
      </c>
      <c r="AD78" s="13">
        <v>86.67</v>
      </c>
      <c r="AE78" s="13">
        <v>0</v>
      </c>
      <c r="AF78" s="19">
        <v>1</v>
      </c>
      <c r="AG78" s="13">
        <v>167.82</v>
      </c>
      <c r="AH78" s="13">
        <v>0</v>
      </c>
      <c r="AI78" s="19">
        <v>1</v>
      </c>
      <c r="AJ78" s="13">
        <v>686.72</v>
      </c>
      <c r="AK78" s="13">
        <v>0</v>
      </c>
      <c r="AL78" s="19">
        <v>1</v>
      </c>
    </row>
    <row r="79" spans="1:38">
      <c r="B79" s="52" t="s">
        <v>55</v>
      </c>
      <c r="C79" s="53"/>
      <c r="D79" s="53"/>
      <c r="E79" s="53"/>
      <c r="F79" s="53"/>
      <c r="G79" s="53"/>
      <c r="H79" s="53"/>
      <c r="I79" s="54"/>
      <c r="K79" s="22">
        <v>43938</v>
      </c>
      <c r="L79" s="37">
        <f t="shared" si="9"/>
        <v>-1.3661558593441493E-2</v>
      </c>
      <c r="M79" s="38">
        <f t="shared" si="10"/>
        <v>2.653292374375359E-2</v>
      </c>
      <c r="N79" s="38">
        <f t="shared" si="11"/>
        <v>-1.9608471388376424E-2</v>
      </c>
      <c r="O79" s="38">
        <f t="shared" si="12"/>
        <v>-3.4616050654320357E-4</v>
      </c>
      <c r="P79" s="38">
        <f t="shared" si="13"/>
        <v>8.7729726996044911E-3</v>
      </c>
      <c r="Q79" s="39">
        <f t="shared" si="14"/>
        <v>1.1580410917301222E-2</v>
      </c>
      <c r="T79" s="22">
        <v>43943</v>
      </c>
      <c r="U79" s="13">
        <v>276.10000000000002</v>
      </c>
      <c r="V79" s="13">
        <v>0</v>
      </c>
      <c r="W79" s="19">
        <v>1</v>
      </c>
      <c r="X79" s="13">
        <v>280.06</v>
      </c>
      <c r="Y79" s="13">
        <v>0</v>
      </c>
      <c r="Z79" s="19">
        <v>1</v>
      </c>
      <c r="AA79" s="13">
        <v>161.72999999999999</v>
      </c>
      <c r="AB79" s="13">
        <v>0</v>
      </c>
      <c r="AC79" s="19">
        <v>1</v>
      </c>
      <c r="AD79" s="13">
        <v>86.64</v>
      </c>
      <c r="AE79" s="13">
        <v>0</v>
      </c>
      <c r="AF79" s="19">
        <v>1</v>
      </c>
      <c r="AG79" s="13">
        <v>173.52</v>
      </c>
      <c r="AH79" s="13">
        <v>0</v>
      </c>
      <c r="AI79" s="19">
        <v>1</v>
      </c>
      <c r="AJ79" s="13">
        <v>732.11</v>
      </c>
      <c r="AK79" s="13">
        <v>0</v>
      </c>
      <c r="AL79" s="19">
        <v>1</v>
      </c>
    </row>
    <row r="80" spans="1:38">
      <c r="B80" s="24" t="s">
        <v>56</v>
      </c>
      <c r="C80" s="25"/>
      <c r="D80" s="25"/>
      <c r="E80" s="25"/>
      <c r="F80" s="25"/>
      <c r="G80" s="25"/>
      <c r="H80" s="25"/>
      <c r="I80" s="26"/>
      <c r="K80" s="22">
        <v>43941</v>
      </c>
      <c r="L80" s="37">
        <f t="shared" si="9"/>
        <v>-2.0975167352247834E-2</v>
      </c>
      <c r="M80" s="38">
        <f t="shared" si="10"/>
        <v>-1.7964134758677159E-2</v>
      </c>
      <c r="N80" s="38">
        <f t="shared" si="11"/>
        <v>7.1009190194905314E-3</v>
      </c>
      <c r="O80" s="38">
        <f t="shared" si="12"/>
        <v>0</v>
      </c>
      <c r="P80" s="38">
        <f t="shared" si="13"/>
        <v>-2.0019896138106709E-2</v>
      </c>
      <c r="Q80" s="39">
        <f t="shared" si="14"/>
        <v>-1.0038411241967219E-2</v>
      </c>
      <c r="T80" s="22">
        <v>43944</v>
      </c>
      <c r="U80" s="13">
        <v>275.02999999999997</v>
      </c>
      <c r="V80" s="13">
        <v>0</v>
      </c>
      <c r="W80" s="19">
        <v>1</v>
      </c>
      <c r="X80" s="13">
        <v>279.98</v>
      </c>
      <c r="Y80" s="13">
        <v>0</v>
      </c>
      <c r="Z80" s="19">
        <v>1</v>
      </c>
      <c r="AA80" s="13">
        <v>163.34</v>
      </c>
      <c r="AB80" s="13">
        <v>0</v>
      </c>
      <c r="AC80" s="19">
        <v>1</v>
      </c>
      <c r="AD80" s="13">
        <v>86.63</v>
      </c>
      <c r="AE80" s="13">
        <v>0</v>
      </c>
      <c r="AF80" s="19">
        <v>1</v>
      </c>
      <c r="AG80" s="13">
        <v>171.42</v>
      </c>
      <c r="AH80" s="13">
        <v>0</v>
      </c>
      <c r="AI80" s="19">
        <v>1</v>
      </c>
      <c r="AJ80" s="13">
        <v>705.63</v>
      </c>
      <c r="AK80" s="13">
        <v>0</v>
      </c>
      <c r="AL80" s="19">
        <v>1</v>
      </c>
    </row>
    <row r="81" spans="1:38" ht="15" thickBot="1">
      <c r="B81" s="27"/>
      <c r="C81" s="28"/>
      <c r="D81" s="28"/>
      <c r="E81" s="28"/>
      <c r="F81" s="28"/>
      <c r="G81" s="28"/>
      <c r="H81" s="28"/>
      <c r="I81" s="29"/>
      <c r="K81" s="22">
        <v>43942</v>
      </c>
      <c r="L81" s="37">
        <f t="shared" si="9"/>
        <v>-3.1398141292192448E-2</v>
      </c>
      <c r="M81" s="38">
        <f t="shared" si="10"/>
        <v>-3.0919920736830041E-2</v>
      </c>
      <c r="N81" s="38">
        <f t="shared" si="11"/>
        <v>-6.8486963054980414E-3</v>
      </c>
      <c r="O81" s="38">
        <f t="shared" si="12"/>
        <v>2.3078698463838924E-4</v>
      </c>
      <c r="P81" s="38">
        <f t="shared" si="13"/>
        <v>-4.2236795862368691E-2</v>
      </c>
      <c r="Q81" s="39">
        <f t="shared" si="14"/>
        <v>-8.3281417526769305E-2</v>
      </c>
      <c r="T81" s="22">
        <v>43945</v>
      </c>
      <c r="U81" s="13">
        <v>282.97000000000003</v>
      </c>
      <c r="V81" s="13">
        <v>0</v>
      </c>
      <c r="W81" s="19">
        <v>1</v>
      </c>
      <c r="X81" s="13">
        <v>283.89999999999998</v>
      </c>
      <c r="Y81" s="13">
        <v>0</v>
      </c>
      <c r="Z81" s="19">
        <v>1</v>
      </c>
      <c r="AA81" s="13">
        <v>162.63999999999999</v>
      </c>
      <c r="AB81" s="13">
        <v>0</v>
      </c>
      <c r="AC81" s="19">
        <v>1</v>
      </c>
      <c r="AD81" s="13">
        <v>86.63</v>
      </c>
      <c r="AE81" s="13">
        <v>0</v>
      </c>
      <c r="AF81" s="19">
        <v>1</v>
      </c>
      <c r="AG81" s="13">
        <v>174.55</v>
      </c>
      <c r="AH81" s="13">
        <v>0</v>
      </c>
      <c r="AI81" s="19">
        <v>1</v>
      </c>
      <c r="AJ81" s="13">
        <v>725.15</v>
      </c>
      <c r="AK81" s="13">
        <v>0</v>
      </c>
      <c r="AL81" s="19">
        <v>1</v>
      </c>
    </row>
    <row r="82" spans="1:38" ht="15" thickBot="1">
      <c r="K82" s="22">
        <v>43943</v>
      </c>
      <c r="L82" s="37">
        <f t="shared" si="9"/>
        <v>2.839649355813148E-2</v>
      </c>
      <c r="M82" s="38">
        <f t="shared" si="10"/>
        <v>2.2386839023543315E-2</v>
      </c>
      <c r="N82" s="38">
        <f t="shared" si="11"/>
        <v>1.9479919216218299E-2</v>
      </c>
      <c r="O82" s="38">
        <f t="shared" si="12"/>
        <v>-3.4620045351846097E-4</v>
      </c>
      <c r="P82" s="38">
        <f t="shared" si="13"/>
        <v>3.3400890076695666E-2</v>
      </c>
      <c r="Q82" s="39">
        <f t="shared" si="14"/>
        <v>6.400413589318632E-2</v>
      </c>
      <c r="T82" s="22">
        <v>43948</v>
      </c>
      <c r="U82" s="13">
        <v>283.17</v>
      </c>
      <c r="V82" s="13">
        <v>0</v>
      </c>
      <c r="W82" s="19">
        <v>1</v>
      </c>
      <c r="X82" s="13">
        <v>288.19</v>
      </c>
      <c r="Y82" s="13">
        <v>0</v>
      </c>
      <c r="Z82" s="19">
        <v>1</v>
      </c>
      <c r="AA82" s="13">
        <v>161.56</v>
      </c>
      <c r="AB82" s="13">
        <v>0</v>
      </c>
      <c r="AC82" s="19">
        <v>1</v>
      </c>
      <c r="AD82" s="13">
        <v>86.63</v>
      </c>
      <c r="AE82" s="13">
        <v>0</v>
      </c>
      <c r="AF82" s="19">
        <v>1</v>
      </c>
      <c r="AG82" s="13">
        <v>174.05</v>
      </c>
      <c r="AH82" s="13">
        <v>0</v>
      </c>
      <c r="AI82" s="19">
        <v>1</v>
      </c>
      <c r="AJ82" s="13">
        <v>798.75</v>
      </c>
      <c r="AK82" s="13">
        <v>0</v>
      </c>
      <c r="AL82" s="19">
        <v>1</v>
      </c>
    </row>
    <row r="83" spans="1:38" ht="15" thickBot="1">
      <c r="A83" s="2" t="s">
        <v>84</v>
      </c>
      <c r="B83" s="47" t="s">
        <v>57</v>
      </c>
      <c r="C83" s="48"/>
      <c r="D83" s="48"/>
      <c r="E83" s="48"/>
      <c r="F83" s="48"/>
      <c r="G83" s="48"/>
      <c r="H83" s="48"/>
      <c r="I83" s="49"/>
      <c r="J83" t="s">
        <v>229</v>
      </c>
      <c r="K83" s="22">
        <v>43944</v>
      </c>
      <c r="L83" s="37">
        <f t="shared" si="9"/>
        <v>-3.8829363104271753E-3</v>
      </c>
      <c r="M83" s="38">
        <f t="shared" si="10"/>
        <v>-2.8569388095178901E-4</v>
      </c>
      <c r="N83" s="38">
        <f t="shared" si="11"/>
        <v>9.9056397984426444E-3</v>
      </c>
      <c r="O83" s="38">
        <f t="shared" si="12"/>
        <v>-1.154267906862711E-4</v>
      </c>
      <c r="P83" s="38">
        <f t="shared" si="13"/>
        <v>-1.2176181047882415E-2</v>
      </c>
      <c r="Q83" s="39">
        <f t="shared" si="14"/>
        <v>-3.6839755099903504E-2</v>
      </c>
      <c r="T83" s="22">
        <v>43949</v>
      </c>
      <c r="U83" s="13">
        <v>278.58</v>
      </c>
      <c r="V83" s="13">
        <v>0</v>
      </c>
      <c r="W83" s="19">
        <v>1</v>
      </c>
      <c r="X83" s="13">
        <v>286.64</v>
      </c>
      <c r="Y83" s="13">
        <v>0</v>
      </c>
      <c r="Z83" s="19">
        <v>1</v>
      </c>
      <c r="AA83" s="13">
        <v>160.84</v>
      </c>
      <c r="AB83" s="13">
        <v>0</v>
      </c>
      <c r="AC83" s="19">
        <v>1</v>
      </c>
      <c r="AD83" s="13">
        <v>86.66</v>
      </c>
      <c r="AE83" s="13">
        <v>0</v>
      </c>
      <c r="AF83" s="19">
        <v>1</v>
      </c>
      <c r="AG83" s="13">
        <v>169.81</v>
      </c>
      <c r="AH83" s="13">
        <v>0</v>
      </c>
      <c r="AI83" s="19">
        <v>1</v>
      </c>
      <c r="AJ83" s="13">
        <v>769.12</v>
      </c>
      <c r="AK83" s="13">
        <v>0</v>
      </c>
      <c r="AL83" s="19">
        <v>1</v>
      </c>
    </row>
    <row r="84" spans="1:38">
      <c r="B84" t="s">
        <v>58</v>
      </c>
      <c r="K84" s="22">
        <v>43945</v>
      </c>
      <c r="L84" s="37">
        <f t="shared" si="9"/>
        <v>2.8460702331272025E-2</v>
      </c>
      <c r="M84" s="38">
        <f t="shared" si="10"/>
        <v>1.3903891432246143E-2</v>
      </c>
      <c r="N84" s="38">
        <f t="shared" si="11"/>
        <v>-4.2947486100385346E-3</v>
      </c>
      <c r="O84" s="38">
        <f t="shared" si="12"/>
        <v>0</v>
      </c>
      <c r="P84" s="38">
        <f t="shared" si="13"/>
        <v>1.809454808030856E-2</v>
      </c>
      <c r="Q84" s="39">
        <f t="shared" si="14"/>
        <v>2.7287509210697006E-2</v>
      </c>
      <c r="T84" s="22">
        <v>43950</v>
      </c>
      <c r="U84" s="13">
        <v>287.73</v>
      </c>
      <c r="V84" s="13">
        <v>0</v>
      </c>
      <c r="W84" s="19">
        <v>1</v>
      </c>
      <c r="X84" s="13">
        <v>294.13</v>
      </c>
      <c r="Y84" s="13">
        <v>0</v>
      </c>
      <c r="Z84" s="19">
        <v>1</v>
      </c>
      <c r="AA84" s="13">
        <v>161.72999999999999</v>
      </c>
      <c r="AB84" s="13">
        <v>0</v>
      </c>
      <c r="AC84" s="19">
        <v>1</v>
      </c>
      <c r="AD84" s="13">
        <v>86.65</v>
      </c>
      <c r="AE84" s="13">
        <v>0</v>
      </c>
      <c r="AF84" s="19">
        <v>1</v>
      </c>
      <c r="AG84" s="13">
        <v>177.43</v>
      </c>
      <c r="AH84" s="13">
        <v>0</v>
      </c>
      <c r="AI84" s="19">
        <v>1</v>
      </c>
      <c r="AJ84" s="13">
        <v>800.51</v>
      </c>
      <c r="AK84" s="13">
        <v>0</v>
      </c>
      <c r="AL84" s="19">
        <v>1</v>
      </c>
    </row>
    <row r="85" spans="1:38">
      <c r="B85" t="s">
        <v>59</v>
      </c>
      <c r="K85" s="22">
        <v>43948</v>
      </c>
      <c r="L85" s="37">
        <f t="shared" si="9"/>
        <v>7.0653904800923651E-4</v>
      </c>
      <c r="M85" s="38">
        <f t="shared" si="10"/>
        <v>1.4997921358201199E-2</v>
      </c>
      <c r="N85" s="38">
        <f t="shared" si="11"/>
        <v>-6.6625786248789625E-3</v>
      </c>
      <c r="O85" s="38">
        <f t="shared" si="12"/>
        <v>0</v>
      </c>
      <c r="P85" s="38">
        <f t="shared" si="13"/>
        <v>-2.868619293597077E-3</v>
      </c>
      <c r="Q85" s="39">
        <f t="shared" si="14"/>
        <v>9.6669475685485465E-2</v>
      </c>
      <c r="T85" s="22">
        <v>43951</v>
      </c>
      <c r="U85" s="13">
        <v>293.8</v>
      </c>
      <c r="V85" s="13">
        <v>0</v>
      </c>
      <c r="W85" s="19">
        <v>1</v>
      </c>
      <c r="X85" s="13">
        <v>291.16000000000003</v>
      </c>
      <c r="Y85" s="13">
        <v>0</v>
      </c>
      <c r="Z85" s="19">
        <v>1</v>
      </c>
      <c r="AA85" s="13">
        <v>158.80000000000001</v>
      </c>
      <c r="AB85" s="13">
        <v>0</v>
      </c>
      <c r="AC85" s="19">
        <v>1</v>
      </c>
      <c r="AD85" s="13">
        <v>86.8</v>
      </c>
      <c r="AE85" s="13">
        <v>0</v>
      </c>
      <c r="AF85" s="19">
        <v>1</v>
      </c>
      <c r="AG85" s="13">
        <v>179.21</v>
      </c>
      <c r="AH85" s="13">
        <v>0</v>
      </c>
      <c r="AI85" s="19">
        <v>1</v>
      </c>
      <c r="AJ85" s="13">
        <v>781.88</v>
      </c>
      <c r="AK85" s="13">
        <v>0</v>
      </c>
      <c r="AL85" s="19">
        <v>1</v>
      </c>
    </row>
    <row r="86" spans="1:38">
      <c r="B86" t="s">
        <v>68</v>
      </c>
      <c r="K86" s="22">
        <v>43949</v>
      </c>
      <c r="L86" s="37">
        <f t="shared" ref="L86:L149" si="24">LN((U83+V83)/(U82*W82))</f>
        <v>-1.6342152745077457E-2</v>
      </c>
      <c r="M86" s="38">
        <f t="shared" ref="M86:M149" si="25">LN((X83+Y83)/(X82*Z82))</f>
        <v>-5.3929118404283148E-3</v>
      </c>
      <c r="N86" s="38">
        <f t="shared" ref="N86:N149" si="26">LN((AA83+AB83)/(AA82*AC82))</f>
        <v>-4.4665086661388872E-3</v>
      </c>
      <c r="O86" s="38">
        <f t="shared" ref="O86:O149" si="27">LN((AD83+AE83)/(AD82*AF82))</f>
        <v>3.4624040971438361E-4</v>
      </c>
      <c r="P86" s="38">
        <f t="shared" ref="P86:P149" si="28">LN((AG83+AH83)/(AG82*AI82))</f>
        <v>-2.466244929923821E-2</v>
      </c>
      <c r="Q86" s="39">
        <f t="shared" ref="Q86:Q149" si="29">LN((AJ83+AK83)/(AJ82*AL82))</f>
        <v>-3.7801001546093976E-2</v>
      </c>
      <c r="T86" s="22">
        <v>43952</v>
      </c>
      <c r="U86" s="13">
        <v>289.07</v>
      </c>
      <c r="V86" s="13">
        <v>0</v>
      </c>
      <c r="W86" s="19">
        <v>1</v>
      </c>
      <c r="X86" s="13">
        <v>283.52999999999997</v>
      </c>
      <c r="Y86" s="13">
        <v>0</v>
      </c>
      <c r="Z86" s="19">
        <v>1</v>
      </c>
      <c r="AA86" s="13">
        <v>159.78</v>
      </c>
      <c r="AB86" s="13">
        <v>0</v>
      </c>
      <c r="AC86" s="19">
        <v>1</v>
      </c>
      <c r="AD86" s="13">
        <v>86.6</v>
      </c>
      <c r="AE86" s="13">
        <v>7.2361999999999996E-2</v>
      </c>
      <c r="AF86" s="19">
        <v>1</v>
      </c>
      <c r="AG86" s="13">
        <v>174.57</v>
      </c>
      <c r="AH86" s="13">
        <v>0</v>
      </c>
      <c r="AI86" s="19">
        <v>1</v>
      </c>
      <c r="AJ86" s="13">
        <v>701.32</v>
      </c>
      <c r="AK86" s="13">
        <v>0</v>
      </c>
      <c r="AL86" s="19">
        <v>1</v>
      </c>
    </row>
    <row r="87" spans="1:38">
      <c r="B87" t="s">
        <v>67</v>
      </c>
      <c r="K87" s="22">
        <v>43950</v>
      </c>
      <c r="L87" s="37">
        <f t="shared" si="24"/>
        <v>3.2317269148084193E-2</v>
      </c>
      <c r="M87" s="38">
        <f t="shared" si="25"/>
        <v>2.5794773481347632E-2</v>
      </c>
      <c r="N87" s="38">
        <f t="shared" si="26"/>
        <v>5.5181961026136168E-3</v>
      </c>
      <c r="O87" s="38">
        <f t="shared" si="27"/>
        <v>-1.1540015014820333E-4</v>
      </c>
      <c r="P87" s="38">
        <f t="shared" si="28"/>
        <v>4.3895999977278416E-2</v>
      </c>
      <c r="Q87" s="39">
        <f t="shared" si="29"/>
        <v>4.0002020405471676E-2</v>
      </c>
      <c r="T87" s="22">
        <v>43955</v>
      </c>
      <c r="U87" s="13">
        <v>293.16000000000003</v>
      </c>
      <c r="V87" s="13">
        <v>0</v>
      </c>
      <c r="W87" s="19">
        <v>1</v>
      </c>
      <c r="X87" s="13">
        <v>284.63</v>
      </c>
      <c r="Y87" s="13">
        <v>0</v>
      </c>
      <c r="Z87" s="19">
        <v>1</v>
      </c>
      <c r="AA87" s="13">
        <v>160.34</v>
      </c>
      <c r="AB87" s="13">
        <v>0</v>
      </c>
      <c r="AC87" s="19">
        <v>1</v>
      </c>
      <c r="AD87" s="13">
        <v>86.6</v>
      </c>
      <c r="AE87" s="13">
        <v>0</v>
      </c>
      <c r="AF87" s="19">
        <v>1</v>
      </c>
      <c r="AG87" s="13">
        <v>178.84</v>
      </c>
      <c r="AH87" s="13">
        <v>0</v>
      </c>
      <c r="AI87" s="19">
        <v>1</v>
      </c>
      <c r="AJ87" s="13">
        <v>761.19</v>
      </c>
      <c r="AK87" s="13">
        <v>0</v>
      </c>
      <c r="AL87" s="19">
        <v>1</v>
      </c>
    </row>
    <row r="88" spans="1:38">
      <c r="B88" t="s">
        <v>66</v>
      </c>
      <c r="K88" s="22">
        <v>43951</v>
      </c>
      <c r="L88" s="37">
        <f t="shared" si="24"/>
        <v>2.0876723331807501E-2</v>
      </c>
      <c r="M88" s="38">
        <f t="shared" si="25"/>
        <v>-1.0148902227988792E-2</v>
      </c>
      <c r="N88" s="38">
        <f t="shared" si="26"/>
        <v>-1.8282729318651537E-2</v>
      </c>
      <c r="O88" s="38">
        <f t="shared" si="27"/>
        <v>1.7296055046893521E-3</v>
      </c>
      <c r="P88" s="38">
        <f t="shared" si="28"/>
        <v>9.9821376198091782E-3</v>
      </c>
      <c r="Q88" s="39">
        <f t="shared" si="29"/>
        <v>-2.3547748466301199E-2</v>
      </c>
      <c r="T88" s="22">
        <v>43956</v>
      </c>
      <c r="U88" s="13">
        <v>297.56</v>
      </c>
      <c r="V88" s="13">
        <v>0</v>
      </c>
      <c r="W88" s="19">
        <v>1</v>
      </c>
      <c r="X88" s="13">
        <v>287.14</v>
      </c>
      <c r="Y88" s="13">
        <v>0</v>
      </c>
      <c r="Z88" s="19">
        <v>1</v>
      </c>
      <c r="AA88" s="13">
        <v>161.02000000000001</v>
      </c>
      <c r="AB88" s="13">
        <v>0</v>
      </c>
      <c r="AC88" s="19">
        <v>1</v>
      </c>
      <c r="AD88" s="13">
        <v>86.59</v>
      </c>
      <c r="AE88" s="13">
        <v>0</v>
      </c>
      <c r="AF88" s="19">
        <v>1</v>
      </c>
      <c r="AG88" s="13">
        <v>180.76</v>
      </c>
      <c r="AH88" s="13">
        <v>0</v>
      </c>
      <c r="AI88" s="19">
        <v>1</v>
      </c>
      <c r="AJ88" s="13">
        <v>768.21</v>
      </c>
      <c r="AK88" s="13">
        <v>0</v>
      </c>
      <c r="AL88" s="19">
        <v>1</v>
      </c>
    </row>
    <row r="89" spans="1:38">
      <c r="B89" s="55" t="s">
        <v>60</v>
      </c>
      <c r="K89" s="22">
        <v>43952</v>
      </c>
      <c r="L89" s="37">
        <f t="shared" si="24"/>
        <v>-1.6230390423676997E-2</v>
      </c>
      <c r="M89" s="38">
        <f t="shared" si="25"/>
        <v>-2.655500657498288E-2</v>
      </c>
      <c r="N89" s="38">
        <f t="shared" si="26"/>
        <v>6.1523202408603874E-3</v>
      </c>
      <c r="O89" s="38">
        <f t="shared" si="27"/>
        <v>-1.4715660934324364E-3</v>
      </c>
      <c r="P89" s="38">
        <f t="shared" si="28"/>
        <v>-2.6232495218609143E-2</v>
      </c>
      <c r="Q89" s="39">
        <f t="shared" si="29"/>
        <v>-0.10873700248289345</v>
      </c>
      <c r="T89" s="22">
        <v>43957</v>
      </c>
      <c r="U89" s="13">
        <v>300.63</v>
      </c>
      <c r="V89" s="13">
        <v>0</v>
      </c>
      <c r="W89" s="19">
        <v>1</v>
      </c>
      <c r="X89" s="13">
        <v>285.25</v>
      </c>
      <c r="Y89" s="13">
        <v>0</v>
      </c>
      <c r="Z89" s="19">
        <v>1</v>
      </c>
      <c r="AA89" s="13">
        <v>158.94999999999999</v>
      </c>
      <c r="AB89" s="13">
        <v>0</v>
      </c>
      <c r="AC89" s="19">
        <v>1</v>
      </c>
      <c r="AD89" s="13">
        <v>86.62</v>
      </c>
      <c r="AE89" s="13">
        <v>0</v>
      </c>
      <c r="AF89" s="19">
        <v>1</v>
      </c>
      <c r="AG89" s="13">
        <v>182.54</v>
      </c>
      <c r="AH89" s="13">
        <v>0</v>
      </c>
      <c r="AI89" s="19">
        <v>1</v>
      </c>
      <c r="AJ89" s="13">
        <v>782.58</v>
      </c>
      <c r="AK89" s="13">
        <v>0</v>
      </c>
      <c r="AL89" s="19">
        <v>1</v>
      </c>
    </row>
    <row r="90" spans="1:38" ht="15" thickBot="1">
      <c r="K90" s="22">
        <v>43955</v>
      </c>
      <c r="L90" s="37">
        <f t="shared" si="24"/>
        <v>1.4049661741549393E-2</v>
      </c>
      <c r="M90" s="38">
        <f t="shared" si="25"/>
        <v>3.8721535286204895E-3</v>
      </c>
      <c r="N90" s="38">
        <f t="shared" si="26"/>
        <v>3.4986915609097808E-3</v>
      </c>
      <c r="O90" s="38">
        <f t="shared" si="27"/>
        <v>0</v>
      </c>
      <c r="P90" s="38">
        <f t="shared" si="28"/>
        <v>2.416574402909161E-2</v>
      </c>
      <c r="Q90" s="39">
        <f t="shared" si="29"/>
        <v>8.19187245819082E-2</v>
      </c>
      <c r="T90" s="22">
        <v>43958</v>
      </c>
      <c r="U90" s="13">
        <v>303.74</v>
      </c>
      <c r="V90" s="13">
        <v>0</v>
      </c>
      <c r="W90" s="19">
        <v>1</v>
      </c>
      <c r="X90" s="13">
        <v>288.63</v>
      </c>
      <c r="Y90" s="13">
        <v>0</v>
      </c>
      <c r="Z90" s="19">
        <v>1</v>
      </c>
      <c r="AA90" s="13">
        <v>161.38999999999999</v>
      </c>
      <c r="AB90" s="13">
        <v>0</v>
      </c>
      <c r="AC90" s="19">
        <v>1</v>
      </c>
      <c r="AD90" s="13">
        <v>86.68</v>
      </c>
      <c r="AE90" s="13">
        <v>0</v>
      </c>
      <c r="AF90" s="19">
        <v>1</v>
      </c>
      <c r="AG90" s="13">
        <v>183.6</v>
      </c>
      <c r="AH90" s="13">
        <v>0</v>
      </c>
      <c r="AI90" s="19">
        <v>1</v>
      </c>
      <c r="AJ90" s="13">
        <v>780.04</v>
      </c>
      <c r="AK90" s="13">
        <v>0</v>
      </c>
      <c r="AL90" s="19">
        <v>1</v>
      </c>
    </row>
    <row r="91" spans="1:38" ht="15" thickBot="1">
      <c r="D91" s="197">
        <v>2020</v>
      </c>
      <c r="E91" s="199"/>
      <c r="F91" s="197">
        <v>2021</v>
      </c>
      <c r="G91" s="199"/>
      <c r="H91" s="197">
        <v>2022</v>
      </c>
      <c r="I91" s="199"/>
      <c r="K91" s="22">
        <v>43956</v>
      </c>
      <c r="L91" s="37">
        <f t="shared" si="24"/>
        <v>1.4897350265491036E-2</v>
      </c>
      <c r="M91" s="38">
        <f t="shared" si="25"/>
        <v>8.779810495852915E-3</v>
      </c>
      <c r="N91" s="38">
        <f t="shared" si="26"/>
        <v>4.2320202570291692E-3</v>
      </c>
      <c r="O91" s="38">
        <f t="shared" si="27"/>
        <v>-1.154801086794952E-4</v>
      </c>
      <c r="P91" s="38">
        <f t="shared" si="28"/>
        <v>1.0678633177299092E-2</v>
      </c>
      <c r="Q91" s="39">
        <f t="shared" si="29"/>
        <v>9.1801350866165064E-3</v>
      </c>
      <c r="T91" s="22">
        <v>43959</v>
      </c>
      <c r="U91" s="13">
        <v>310.13</v>
      </c>
      <c r="V91" s="13">
        <v>0.82</v>
      </c>
      <c r="W91" s="19">
        <v>1</v>
      </c>
      <c r="X91" s="13">
        <v>293.45999999999998</v>
      </c>
      <c r="Y91" s="13">
        <v>0</v>
      </c>
      <c r="Z91" s="19">
        <v>1</v>
      </c>
      <c r="AA91" s="13">
        <v>160.41999999999999</v>
      </c>
      <c r="AB91" s="13">
        <v>0</v>
      </c>
      <c r="AC91" s="19">
        <v>1</v>
      </c>
      <c r="AD91" s="13">
        <v>86.66</v>
      </c>
      <c r="AE91" s="13">
        <v>0</v>
      </c>
      <c r="AF91" s="19">
        <v>1</v>
      </c>
      <c r="AG91" s="13">
        <v>184.68</v>
      </c>
      <c r="AH91" s="13">
        <v>0</v>
      </c>
      <c r="AI91" s="19">
        <v>1</v>
      </c>
      <c r="AJ91" s="13">
        <v>819.42</v>
      </c>
      <c r="AK91" s="13">
        <v>0</v>
      </c>
      <c r="AL91" s="19">
        <v>1</v>
      </c>
    </row>
    <row r="92" spans="1:38" ht="15" thickBot="1">
      <c r="A92" s="10" t="s">
        <v>71</v>
      </c>
      <c r="B92" s="59" t="s">
        <v>33</v>
      </c>
      <c r="C92" s="59" t="s">
        <v>14</v>
      </c>
      <c r="D92" s="59" t="s">
        <v>61</v>
      </c>
      <c r="E92" s="59" t="s">
        <v>62</v>
      </c>
      <c r="F92" s="59" t="s">
        <v>61</v>
      </c>
      <c r="G92" s="59" t="s">
        <v>62</v>
      </c>
      <c r="H92" s="59" t="s">
        <v>61</v>
      </c>
      <c r="I92" s="59" t="s">
        <v>62</v>
      </c>
      <c r="K92" s="22">
        <v>43957</v>
      </c>
      <c r="L92" s="37">
        <f t="shared" si="24"/>
        <v>1.0264387415206463E-2</v>
      </c>
      <c r="M92" s="38">
        <f t="shared" si="25"/>
        <v>-6.60391295736284E-3</v>
      </c>
      <c r="N92" s="38">
        <f t="shared" si="26"/>
        <v>-1.2938893515023087E-2</v>
      </c>
      <c r="O92" s="38">
        <f t="shared" si="27"/>
        <v>3.464003267708798E-4</v>
      </c>
      <c r="P92" s="38">
        <f t="shared" si="28"/>
        <v>9.7991425456522216E-3</v>
      </c>
      <c r="Q92" s="39">
        <f t="shared" si="29"/>
        <v>1.8533020339794294E-2</v>
      </c>
      <c r="T92" s="22">
        <v>43962</v>
      </c>
      <c r="U92" s="13">
        <v>315.01</v>
      </c>
      <c r="V92" s="13">
        <v>0</v>
      </c>
      <c r="W92" s="19">
        <v>1</v>
      </c>
      <c r="X92" s="13">
        <v>293.45</v>
      </c>
      <c r="Y92" s="13">
        <v>0</v>
      </c>
      <c r="Z92" s="19">
        <v>1</v>
      </c>
      <c r="AA92" s="13">
        <v>159.41999999999999</v>
      </c>
      <c r="AB92" s="13">
        <v>0</v>
      </c>
      <c r="AC92" s="19">
        <v>1</v>
      </c>
      <c r="AD92" s="13">
        <v>86.63</v>
      </c>
      <c r="AE92" s="13">
        <v>0</v>
      </c>
      <c r="AF92" s="19">
        <v>1</v>
      </c>
      <c r="AG92" s="13">
        <v>186.74</v>
      </c>
      <c r="AH92" s="13">
        <v>0</v>
      </c>
      <c r="AI92" s="19">
        <v>1</v>
      </c>
      <c r="AJ92" s="13">
        <v>811.29</v>
      </c>
      <c r="AK92" s="13">
        <v>0</v>
      </c>
      <c r="AL92" s="19">
        <v>1</v>
      </c>
    </row>
    <row r="93" spans="1:38">
      <c r="A93" s="11">
        <v>1</v>
      </c>
      <c r="B93" s="60">
        <v>0</v>
      </c>
      <c r="C93" s="61">
        <f>1-B93</f>
        <v>1</v>
      </c>
      <c r="D93" s="189">
        <f>SUMPRODUCT(B93:C93,$B$19:$C$19)</f>
        <v>0.10786860334075388</v>
      </c>
      <c r="E93" s="39" cm="1">
        <f t="array" ref="E93">SQRT(SUMPRODUCT(MMULT(TRANSPOSE(B93:C93),B93:C93), $C$39:$D$40))</f>
        <v>0.34687652022314597</v>
      </c>
      <c r="F93" s="39">
        <f>SUMPRODUCT(B93:C93,$B$20:$C$20)</f>
        <v>0.24434006164918376</v>
      </c>
      <c r="G93" s="39" cm="1">
        <f t="array" ref="G93">SQRT(SUMPRODUCT(MMULT(TRANSPOSE(B93:C93),B93:C93), $C$47:$D$48))</f>
        <v>0.12965952108688589</v>
      </c>
      <c r="H93" s="39">
        <f>SUMPRODUCT(B93:C93,$B$21:$C$21)</f>
        <v>-0.22958462308262728</v>
      </c>
      <c r="I93" s="39" cm="1">
        <f t="array" ref="I93">SQRT(SUMPRODUCT(MMULT(TRANSPOSE(B93:C93),B93:C93), $C$55:$D$56))</f>
        <v>0.24152306698999523</v>
      </c>
      <c r="K93" s="22">
        <v>43958</v>
      </c>
      <c r="L93" s="37">
        <f t="shared" si="24"/>
        <v>1.0291799563776667E-2</v>
      </c>
      <c r="M93" s="38">
        <f t="shared" si="25"/>
        <v>1.1779602299097944E-2</v>
      </c>
      <c r="N93" s="38">
        <f t="shared" si="26"/>
        <v>1.5234108690919419E-2</v>
      </c>
      <c r="O93" s="38">
        <f t="shared" si="27"/>
        <v>6.9244088167763466E-4</v>
      </c>
      <c r="P93" s="38">
        <f t="shared" si="28"/>
        <v>5.7901510976589368E-3</v>
      </c>
      <c r="Q93" s="39">
        <f t="shared" si="29"/>
        <v>-3.2509531902068243E-3</v>
      </c>
      <c r="T93" s="22">
        <v>43963</v>
      </c>
      <c r="U93" s="13">
        <v>311.41000000000003</v>
      </c>
      <c r="V93" s="13">
        <v>0</v>
      </c>
      <c r="W93" s="19">
        <v>1</v>
      </c>
      <c r="X93" s="13">
        <v>287.47000000000003</v>
      </c>
      <c r="Y93" s="13">
        <v>0</v>
      </c>
      <c r="Z93" s="19">
        <v>1</v>
      </c>
      <c r="AA93" s="13">
        <v>160.04</v>
      </c>
      <c r="AB93" s="13">
        <v>0</v>
      </c>
      <c r="AC93" s="19">
        <v>1</v>
      </c>
      <c r="AD93" s="13">
        <v>86.65</v>
      </c>
      <c r="AE93" s="13">
        <v>0</v>
      </c>
      <c r="AF93" s="19">
        <v>1</v>
      </c>
      <c r="AG93" s="13">
        <v>182.51</v>
      </c>
      <c r="AH93" s="13">
        <v>0</v>
      </c>
      <c r="AI93" s="19">
        <v>1</v>
      </c>
      <c r="AJ93" s="13">
        <v>809.41</v>
      </c>
      <c r="AK93" s="13">
        <v>0</v>
      </c>
      <c r="AL93" s="19">
        <v>1</v>
      </c>
    </row>
    <row r="94" spans="1:38">
      <c r="A94" s="11">
        <v>2</v>
      </c>
      <c r="B94" s="62">
        <v>0.1</v>
      </c>
      <c r="C94" s="63">
        <f>1-B94</f>
        <v>0.9</v>
      </c>
      <c r="D94" s="189">
        <f t="shared" ref="D94:D103" si="30">SUMPRODUCT(B94:C94,$B$19:$C$19)</f>
        <v>0.14617213595117548</v>
      </c>
      <c r="E94" s="39" cm="1">
        <f t="array" ref="E94">SQRT(SUMPRODUCT(MMULT(TRANSPOSE(B94:C94),B94:C94), $C$39:$D$40))</f>
        <v>0.35196080863260415</v>
      </c>
      <c r="F94" s="39">
        <f>SUMPRODUCT(B94:C94,$B$20:$C$20)</f>
        <v>0.24651855509501025</v>
      </c>
      <c r="G94" s="39" cm="1">
        <f t="array" ref="G94">SQRT(SUMPRODUCT(MMULT(TRANSPOSE(B94:C94),B94:C94), $C$47:$D$48))</f>
        <v>0.13508993238745329</v>
      </c>
      <c r="H94" s="39">
        <f t="shared" ref="H94:H103" si="31">SUMPRODUCT(B94:C94,$B$21:$C$21)</f>
        <v>-0.24357534062521852</v>
      </c>
      <c r="I94" s="39" cm="1">
        <f t="array" ref="I94">SQRT(SUMPRODUCT(MMULT(TRANSPOSE(B94:C94),B94:C94), $C$55:$D$56))</f>
        <v>0.24933251322250219</v>
      </c>
      <c r="K94" s="22">
        <v>43959</v>
      </c>
      <c r="L94" s="37">
        <f t="shared" si="24"/>
        <v>2.3460055247774236E-2</v>
      </c>
      <c r="M94" s="38">
        <f t="shared" si="25"/>
        <v>1.6595752738037758E-2</v>
      </c>
      <c r="N94" s="38">
        <f t="shared" si="26"/>
        <v>-6.0284201089525298E-3</v>
      </c>
      <c r="O94" s="38">
        <f t="shared" si="27"/>
        <v>-2.3076035639501923E-4</v>
      </c>
      <c r="P94" s="38">
        <f t="shared" si="28"/>
        <v>5.8651194523980576E-3</v>
      </c>
      <c r="Q94" s="39">
        <f t="shared" si="29"/>
        <v>4.9251572498348051E-2</v>
      </c>
      <c r="T94" s="22">
        <v>43964</v>
      </c>
      <c r="U94" s="13">
        <v>307.64999999999998</v>
      </c>
      <c r="V94" s="13">
        <v>0</v>
      </c>
      <c r="W94" s="19">
        <v>1</v>
      </c>
      <c r="X94" s="13">
        <v>282.54000000000002</v>
      </c>
      <c r="Y94" s="13">
        <v>0</v>
      </c>
      <c r="Z94" s="19">
        <v>1</v>
      </c>
      <c r="AA94" s="13">
        <v>161.58000000000001</v>
      </c>
      <c r="AB94" s="13">
        <v>0</v>
      </c>
      <c r="AC94" s="19">
        <v>1</v>
      </c>
      <c r="AD94" s="13">
        <v>86.65</v>
      </c>
      <c r="AE94" s="13">
        <v>0</v>
      </c>
      <c r="AF94" s="19">
        <v>1</v>
      </c>
      <c r="AG94" s="13">
        <v>179.75</v>
      </c>
      <c r="AH94" s="13">
        <v>0</v>
      </c>
      <c r="AI94" s="19">
        <v>1</v>
      </c>
      <c r="AJ94" s="13">
        <v>790.96</v>
      </c>
      <c r="AK94" s="13">
        <v>0</v>
      </c>
      <c r="AL94" s="19">
        <v>1</v>
      </c>
    </row>
    <row r="95" spans="1:38">
      <c r="A95" s="11">
        <v>3</v>
      </c>
      <c r="B95" s="62">
        <v>0.2</v>
      </c>
      <c r="C95" s="63">
        <f t="shared" ref="C95:C103" si="32">1-B95</f>
        <v>0.8</v>
      </c>
      <c r="D95" s="189">
        <f>SUMPRODUCT(B95:C95,$B$19:$C$19)</f>
        <v>0.18447566856159708</v>
      </c>
      <c r="E95" s="39" cm="1">
        <f t="array" ref="E95">SQRT(SUMPRODUCT(MMULT(TRANSPOSE(B95:C95),B95:C95), $C$39:$D$40))</f>
        <v>0.35889746530204009</v>
      </c>
      <c r="F95" s="39">
        <f t="shared" ref="F95:F103" si="33">SUMPRODUCT(B95:C95,$B$20:$C$20)</f>
        <v>0.24869704854083674</v>
      </c>
      <c r="G95" s="39" cm="1">
        <f t="array" ref="G95">SQRT(SUMPRODUCT(MMULT(TRANSPOSE(B95:C95),B95:C95), $C$47:$D$48))</f>
        <v>0.14278423554513403</v>
      </c>
      <c r="H95" s="39">
        <f t="shared" si="31"/>
        <v>-0.25756605816780975</v>
      </c>
      <c r="I95" s="39" cm="1">
        <f t="array" ref="I95">SQRT(SUMPRODUCT(MMULT(TRANSPOSE(B95:C95),B95:C95), $C$55:$D$56))</f>
        <v>0.25816917814507484</v>
      </c>
      <c r="K95" s="22">
        <v>43962</v>
      </c>
      <c r="L95" s="37">
        <f t="shared" si="24"/>
        <v>1.5612819940248702E-2</v>
      </c>
      <c r="M95" s="38">
        <f t="shared" si="25"/>
        <v>-3.4076774977270532E-5</v>
      </c>
      <c r="N95" s="38">
        <f t="shared" si="26"/>
        <v>-6.2531469390013994E-3</v>
      </c>
      <c r="O95" s="38">
        <f t="shared" si="27"/>
        <v>-3.4624040971446694E-4</v>
      </c>
      <c r="P95" s="38">
        <f t="shared" si="28"/>
        <v>1.1092677416991709E-2</v>
      </c>
      <c r="Q95" s="39">
        <f t="shared" si="29"/>
        <v>-9.9711994900423227E-3</v>
      </c>
      <c r="T95" s="22">
        <v>43965</v>
      </c>
      <c r="U95" s="13">
        <v>309.54000000000002</v>
      </c>
      <c r="V95" s="13">
        <v>0</v>
      </c>
      <c r="W95" s="19">
        <v>1</v>
      </c>
      <c r="X95" s="13">
        <v>285.92</v>
      </c>
      <c r="Y95" s="13">
        <v>0</v>
      </c>
      <c r="Z95" s="19">
        <v>1</v>
      </c>
      <c r="AA95" s="13">
        <v>163.01</v>
      </c>
      <c r="AB95" s="13">
        <v>0</v>
      </c>
      <c r="AC95" s="19">
        <v>1</v>
      </c>
      <c r="AD95" s="13">
        <v>86.63</v>
      </c>
      <c r="AE95" s="13">
        <v>0</v>
      </c>
      <c r="AF95" s="19">
        <v>1</v>
      </c>
      <c r="AG95" s="13">
        <v>180.53</v>
      </c>
      <c r="AH95" s="13">
        <v>0</v>
      </c>
      <c r="AI95" s="19">
        <v>1</v>
      </c>
      <c r="AJ95" s="13">
        <v>803.33</v>
      </c>
      <c r="AK95" s="13">
        <v>0</v>
      </c>
      <c r="AL95" s="19">
        <v>1</v>
      </c>
    </row>
    <row r="96" spans="1:38">
      <c r="A96" s="11">
        <v>4</v>
      </c>
      <c r="B96" s="62">
        <v>0.3</v>
      </c>
      <c r="C96" s="63">
        <f t="shared" si="32"/>
        <v>0.7</v>
      </c>
      <c r="D96" s="189">
        <f t="shared" si="30"/>
        <v>0.22277920117201869</v>
      </c>
      <c r="E96" s="39" cm="1">
        <f t="array" ref="E96">SQRT(SUMPRODUCT(MMULT(TRANSPOSE(B96:C96),B96:C96), $C$39:$D$40))</f>
        <v>0.3675816367051758</v>
      </c>
      <c r="F96" s="39">
        <f>SUMPRODUCT(B96:C96,$B$20:$C$20)</f>
        <v>0.25087554198666318</v>
      </c>
      <c r="G96" s="39" cm="1">
        <f t="array" ref="G96">SQRT(SUMPRODUCT(MMULT(TRANSPOSE(B96:C96),B96:C96), $C$47:$D$48))</f>
        <v>0.15239992018293663</v>
      </c>
      <c r="H96" s="39">
        <f t="shared" si="31"/>
        <v>-0.27155677571040093</v>
      </c>
      <c r="I96" s="39" cm="1">
        <f t="array" ref="I96">SQRT(SUMPRODUCT(MMULT(TRANSPOSE(B96:C96),B96:C96), $C$55:$D$56))</f>
        <v>0.26793144472236946</v>
      </c>
      <c r="K96" s="22">
        <v>43963</v>
      </c>
      <c r="L96" s="37">
        <f t="shared" si="24"/>
        <v>-1.1494012431305609E-2</v>
      </c>
      <c r="M96" s="38">
        <f t="shared" si="25"/>
        <v>-2.0588760037638345E-2</v>
      </c>
      <c r="N96" s="38">
        <f t="shared" si="26"/>
        <v>3.8815549892572193E-3</v>
      </c>
      <c r="O96" s="38">
        <f t="shared" si="27"/>
        <v>2.3084025956635604E-4</v>
      </c>
      <c r="P96" s="38">
        <f t="shared" si="28"/>
        <v>-2.2912309013850708E-2</v>
      </c>
      <c r="Q96" s="39">
        <f t="shared" si="29"/>
        <v>-2.3199862321620869E-3</v>
      </c>
      <c r="T96" s="22">
        <v>43966</v>
      </c>
      <c r="U96" s="13">
        <v>307.70999999999998</v>
      </c>
      <c r="V96" s="13">
        <v>0</v>
      </c>
      <c r="W96" s="19">
        <v>1</v>
      </c>
      <c r="X96" s="13">
        <v>287.16000000000003</v>
      </c>
      <c r="Y96" s="13">
        <v>0</v>
      </c>
      <c r="Z96" s="19">
        <v>1</v>
      </c>
      <c r="AA96" s="13">
        <v>163.93</v>
      </c>
      <c r="AB96" s="13">
        <v>0</v>
      </c>
      <c r="AC96" s="19">
        <v>1</v>
      </c>
      <c r="AD96" s="13">
        <v>86.68</v>
      </c>
      <c r="AE96" s="13">
        <v>0</v>
      </c>
      <c r="AF96" s="19">
        <v>1</v>
      </c>
      <c r="AG96" s="13">
        <v>183.16</v>
      </c>
      <c r="AH96" s="13">
        <v>0</v>
      </c>
      <c r="AI96" s="19">
        <v>1</v>
      </c>
      <c r="AJ96" s="13">
        <v>799.17</v>
      </c>
      <c r="AK96" s="13">
        <v>0</v>
      </c>
      <c r="AL96" s="19">
        <v>1</v>
      </c>
    </row>
    <row r="97" spans="1:38">
      <c r="A97" s="11">
        <v>5</v>
      </c>
      <c r="B97" s="62">
        <v>0.4</v>
      </c>
      <c r="C97" s="63">
        <f t="shared" si="32"/>
        <v>0.6</v>
      </c>
      <c r="D97" s="189">
        <f>SUMPRODUCT(B97:C97,$B$19:$C$19)</f>
        <v>0.26108273378244029</v>
      </c>
      <c r="E97" s="39" cm="1">
        <f t="array" ref="E97">SQRT(SUMPRODUCT(MMULT(TRANSPOSE(B97:C97),B97:C97), $C$39:$D$40))</f>
        <v>0.37789286569237729</v>
      </c>
      <c r="F97" s="39">
        <f t="shared" si="33"/>
        <v>0.25305403543248967</v>
      </c>
      <c r="G97" s="39" cm="1">
        <f t="array" ref="G97">SQRT(SUMPRODUCT(MMULT(TRANSPOSE(B97:C97),B97:C97), $C$47:$D$48))</f>
        <v>0.16359854243579963</v>
      </c>
      <c r="H97" s="39">
        <f t="shared" si="31"/>
        <v>-0.28554749325299222</v>
      </c>
      <c r="I97" s="39" cm="1">
        <f t="array" ref="I97">SQRT(SUMPRODUCT(MMULT(TRANSPOSE(B97:C97),B97:C97), $C$55:$D$56))</f>
        <v>0.27852200223786183</v>
      </c>
      <c r="K97" s="22">
        <v>43964</v>
      </c>
      <c r="L97" s="37">
        <f t="shared" si="24"/>
        <v>-1.2147598735679586E-2</v>
      </c>
      <c r="M97" s="38">
        <f t="shared" si="25"/>
        <v>-1.7298373483186781E-2</v>
      </c>
      <c r="N97" s="38">
        <f t="shared" si="26"/>
        <v>9.5765920625284426E-3</v>
      </c>
      <c r="O97" s="38">
        <f t="shared" si="27"/>
        <v>0</v>
      </c>
      <c r="P97" s="38">
        <f t="shared" si="28"/>
        <v>-1.5237969440773162E-2</v>
      </c>
      <c r="Q97" s="39">
        <f t="shared" si="29"/>
        <v>-2.3058189607306077E-2</v>
      </c>
      <c r="T97" s="22">
        <v>43969</v>
      </c>
      <c r="U97" s="13">
        <v>314.95999999999998</v>
      </c>
      <c r="V97" s="13">
        <v>0</v>
      </c>
      <c r="W97" s="19">
        <v>1</v>
      </c>
      <c r="X97" s="13">
        <v>296.04000000000002</v>
      </c>
      <c r="Y97" s="13">
        <v>0</v>
      </c>
      <c r="Z97" s="19">
        <v>1</v>
      </c>
      <c r="AA97" s="13">
        <v>162.69</v>
      </c>
      <c r="AB97" s="13">
        <v>0</v>
      </c>
      <c r="AC97" s="19">
        <v>1</v>
      </c>
      <c r="AD97" s="13">
        <v>86.61</v>
      </c>
      <c r="AE97" s="13">
        <v>0</v>
      </c>
      <c r="AF97" s="19">
        <v>1</v>
      </c>
      <c r="AG97" s="13">
        <v>184.91</v>
      </c>
      <c r="AH97" s="13">
        <v>0</v>
      </c>
      <c r="AI97" s="19">
        <v>1</v>
      </c>
      <c r="AJ97" s="13">
        <v>813.63</v>
      </c>
      <c r="AK97" s="13">
        <v>0</v>
      </c>
      <c r="AL97" s="19">
        <v>1</v>
      </c>
    </row>
    <row r="98" spans="1:38">
      <c r="A98" s="11">
        <v>6</v>
      </c>
      <c r="B98" s="62">
        <v>0.5</v>
      </c>
      <c r="C98" s="63">
        <f t="shared" si="32"/>
        <v>0.5</v>
      </c>
      <c r="D98" s="189">
        <f t="shared" si="30"/>
        <v>0.29938626639286192</v>
      </c>
      <c r="E98" s="39" cm="1">
        <f t="array" ref="E98">SQRT(SUMPRODUCT(MMULT(TRANSPOSE(B98:C98),B98:C98), $C$39:$D$40))</f>
        <v>0.38970202141540494</v>
      </c>
      <c r="F98" s="39">
        <f t="shared" si="33"/>
        <v>0.25523252887831616</v>
      </c>
      <c r="G98" s="39" cm="1">
        <f t="array" ref="G98">SQRT(SUMPRODUCT(MMULT(TRANSPOSE(B98:C98),B98:C98), $C$47:$D$48))</f>
        <v>0.17607833531206027</v>
      </c>
      <c r="H98" s="39">
        <f t="shared" si="31"/>
        <v>-0.2995382107955834</v>
      </c>
      <c r="I98" s="39" cm="1">
        <f t="array" ref="I98">SQRT(SUMPRODUCT(MMULT(TRANSPOSE(B98:C98),B98:C98), $C$55:$D$56))</f>
        <v>0.28985007249061978</v>
      </c>
      <c r="K98" s="22">
        <v>43965</v>
      </c>
      <c r="L98" s="37">
        <f t="shared" si="24"/>
        <v>6.1245512981143672E-3</v>
      </c>
      <c r="M98" s="38">
        <f t="shared" si="25"/>
        <v>1.1891917927599714E-2</v>
      </c>
      <c r="N98" s="38">
        <f t="shared" si="26"/>
        <v>8.8111725666356853E-3</v>
      </c>
      <c r="O98" s="38">
        <f t="shared" si="27"/>
        <v>-2.3084025956628625E-4</v>
      </c>
      <c r="P98" s="38">
        <f t="shared" si="28"/>
        <v>4.3299723474105817E-3</v>
      </c>
      <c r="Q98" s="39">
        <f t="shared" si="29"/>
        <v>1.5518190841511332E-2</v>
      </c>
      <c r="T98" s="22">
        <v>43970</v>
      </c>
      <c r="U98" s="13">
        <v>313.14</v>
      </c>
      <c r="V98" s="13">
        <v>0</v>
      </c>
      <c r="W98" s="19">
        <v>1</v>
      </c>
      <c r="X98" s="13">
        <v>292.99</v>
      </c>
      <c r="Y98" s="13">
        <v>0</v>
      </c>
      <c r="Z98" s="19">
        <v>1</v>
      </c>
      <c r="AA98" s="13">
        <v>164.26</v>
      </c>
      <c r="AB98" s="13">
        <v>0</v>
      </c>
      <c r="AC98" s="19">
        <v>1</v>
      </c>
      <c r="AD98" s="13">
        <v>86.66</v>
      </c>
      <c r="AE98" s="13">
        <v>0</v>
      </c>
      <c r="AF98" s="19">
        <v>1</v>
      </c>
      <c r="AG98" s="13">
        <v>183.63</v>
      </c>
      <c r="AH98" s="13">
        <v>0</v>
      </c>
      <c r="AI98" s="19">
        <v>1</v>
      </c>
      <c r="AJ98" s="13">
        <v>808.01</v>
      </c>
      <c r="AK98" s="13">
        <v>0</v>
      </c>
      <c r="AL98" s="19">
        <v>1</v>
      </c>
    </row>
    <row r="99" spans="1:38">
      <c r="A99" s="11">
        <v>7</v>
      </c>
      <c r="B99" s="62">
        <v>0.6</v>
      </c>
      <c r="C99" s="63">
        <f t="shared" si="32"/>
        <v>0.4</v>
      </c>
      <c r="D99" s="189">
        <f t="shared" si="30"/>
        <v>0.3376897990032835</v>
      </c>
      <c r="E99" s="39" cm="1">
        <f t="array" ref="E99">SQRT(SUMPRODUCT(MMULT(TRANSPOSE(B99:C99),B99:C99), $C$39:$D$40))</f>
        <v>0.402877403567168</v>
      </c>
      <c r="F99" s="39">
        <f t="shared" si="33"/>
        <v>0.25741102232414265</v>
      </c>
      <c r="G99" s="39" cm="1">
        <f t="array" ref="G99">SQRT(SUMPRODUCT(MMULT(TRANSPOSE(B99:C99),B99:C99), $C$47:$D$48))</f>
        <v>0.18958646288490655</v>
      </c>
      <c r="H99" s="39">
        <f t="shared" si="31"/>
        <v>-0.31352892833817464</v>
      </c>
      <c r="I99" s="39" cm="1">
        <f t="array" ref="I99">SQRT(SUMPRODUCT(MMULT(TRANSPOSE(B99:C99),B99:C99), $C$55:$D$56))</f>
        <v>0.30183262820262852</v>
      </c>
      <c r="K99" s="22">
        <v>43966</v>
      </c>
      <c r="L99" s="37">
        <f t="shared" si="24"/>
        <v>-5.9295434971843647E-3</v>
      </c>
      <c r="M99" s="38">
        <f t="shared" si="25"/>
        <v>4.3275002971643831E-3</v>
      </c>
      <c r="N99" s="38">
        <f t="shared" si="26"/>
        <v>5.6279588201666002E-3</v>
      </c>
      <c r="O99" s="38">
        <f t="shared" si="27"/>
        <v>5.7700076610953316E-4</v>
      </c>
      <c r="P99" s="38">
        <f t="shared" si="28"/>
        <v>1.446311884032798E-2</v>
      </c>
      <c r="Q99" s="39">
        <f t="shared" si="29"/>
        <v>-5.1918993381337821E-3</v>
      </c>
      <c r="T99" s="22">
        <v>43971</v>
      </c>
      <c r="U99" s="13">
        <v>319.23</v>
      </c>
      <c r="V99" s="13">
        <v>0</v>
      </c>
      <c r="W99" s="19">
        <v>1</v>
      </c>
      <c r="X99" s="13">
        <v>297.99</v>
      </c>
      <c r="Y99" s="13">
        <v>0</v>
      </c>
      <c r="Z99" s="19">
        <v>1</v>
      </c>
      <c r="AA99" s="13">
        <v>164.65</v>
      </c>
      <c r="AB99" s="13">
        <v>0</v>
      </c>
      <c r="AC99" s="19">
        <v>1</v>
      </c>
      <c r="AD99" s="13">
        <v>86.66</v>
      </c>
      <c r="AE99" s="13">
        <v>0</v>
      </c>
      <c r="AF99" s="19">
        <v>1</v>
      </c>
      <c r="AG99" s="13">
        <v>185.66</v>
      </c>
      <c r="AH99" s="13">
        <v>0.51</v>
      </c>
      <c r="AI99" s="19">
        <v>1</v>
      </c>
      <c r="AJ99" s="13">
        <v>815.56</v>
      </c>
      <c r="AK99" s="13">
        <v>0</v>
      </c>
      <c r="AL99" s="19">
        <v>1</v>
      </c>
    </row>
    <row r="100" spans="1:38">
      <c r="A100" s="11">
        <v>8</v>
      </c>
      <c r="B100" s="62">
        <v>0.7</v>
      </c>
      <c r="C100" s="63">
        <f t="shared" si="32"/>
        <v>0.30000000000000004</v>
      </c>
      <c r="D100" s="189">
        <f t="shared" si="30"/>
        <v>0.37599333161370513</v>
      </c>
      <c r="E100" s="39" cm="1">
        <f t="array" ref="E100">SQRT(SUMPRODUCT(MMULT(TRANSPOSE(B100:C100),B100:C100), $C$39:$D$40))</f>
        <v>0.41728962169038802</v>
      </c>
      <c r="F100" s="39">
        <f t="shared" si="33"/>
        <v>0.25958951576996914</v>
      </c>
      <c r="G100" s="39" cm="1">
        <f t="array" ref="G100">SQRT(SUMPRODUCT(MMULT(TRANSPOSE(B100:C100),B100:C100), $C$47:$D$48))</f>
        <v>0.20391866838509243</v>
      </c>
      <c r="H100" s="39">
        <f t="shared" si="31"/>
        <v>-0.32751964588076588</v>
      </c>
      <c r="I100" s="39" cm="1">
        <f t="array" ref="I100">SQRT(SUMPRODUCT(MMULT(TRANSPOSE(B100:C100),B100:C100), $C$55:$D$56))</f>
        <v>0.31439484490883984</v>
      </c>
      <c r="K100" s="22">
        <v>43969</v>
      </c>
      <c r="L100" s="37">
        <f t="shared" si="24"/>
        <v>2.3287865648052835E-2</v>
      </c>
      <c r="M100" s="38">
        <f t="shared" si="25"/>
        <v>3.045502862098344E-2</v>
      </c>
      <c r="N100" s="38">
        <f t="shared" si="26"/>
        <v>-7.5929579172859842E-3</v>
      </c>
      <c r="O100" s="38">
        <f t="shared" si="27"/>
        <v>-8.0789432520500537E-4</v>
      </c>
      <c r="P100" s="38">
        <f t="shared" si="28"/>
        <v>9.5091324299999853E-3</v>
      </c>
      <c r="Q100" s="39">
        <f t="shared" si="29"/>
        <v>1.7932028118638983E-2</v>
      </c>
      <c r="T100" s="22">
        <v>43972</v>
      </c>
      <c r="U100" s="13">
        <v>316.85000000000002</v>
      </c>
      <c r="V100" s="13">
        <v>0</v>
      </c>
      <c r="W100" s="19">
        <v>1</v>
      </c>
      <c r="X100" s="13">
        <v>295.81</v>
      </c>
      <c r="Y100" s="13">
        <v>0</v>
      </c>
      <c r="Z100" s="19">
        <v>1</v>
      </c>
      <c r="AA100" s="13">
        <v>162.25</v>
      </c>
      <c r="AB100" s="13">
        <v>0</v>
      </c>
      <c r="AC100" s="19">
        <v>1</v>
      </c>
      <c r="AD100" s="13">
        <v>86.64</v>
      </c>
      <c r="AE100" s="13">
        <v>0</v>
      </c>
      <c r="AF100" s="19">
        <v>1</v>
      </c>
      <c r="AG100" s="13">
        <v>183.43</v>
      </c>
      <c r="AH100" s="13">
        <v>0</v>
      </c>
      <c r="AI100" s="19">
        <v>1</v>
      </c>
      <c r="AJ100" s="13">
        <v>827.6</v>
      </c>
      <c r="AK100" s="13">
        <v>0</v>
      </c>
      <c r="AL100" s="19">
        <v>1</v>
      </c>
    </row>
    <row r="101" spans="1:38">
      <c r="A101" s="11">
        <v>9</v>
      </c>
      <c r="B101" s="62">
        <v>0.8</v>
      </c>
      <c r="C101" s="63">
        <f t="shared" si="32"/>
        <v>0.19999999999999996</v>
      </c>
      <c r="D101" s="189">
        <f>SUMPRODUCT(B101:C101,$B$19:$C$19)</f>
        <v>0.41429686422412676</v>
      </c>
      <c r="E101" s="39" cm="1">
        <f t="array" ref="E101">SQRT(SUMPRODUCT(MMULT(TRANSPOSE(B101:C101),B101:C101), $C$39:$D$40))</f>
        <v>0.43281513801126004</v>
      </c>
      <c r="F101" s="39">
        <f t="shared" si="33"/>
        <v>0.26176800921579557</v>
      </c>
      <c r="G101" s="39" cm="1">
        <f t="array" ref="G101">SQRT(SUMPRODUCT(MMULT(TRANSPOSE(B101:C101),B101:C101), $C$47:$D$48))</f>
        <v>0.21891315489591776</v>
      </c>
      <c r="H101" s="39">
        <f t="shared" si="31"/>
        <v>-0.34151036342335711</v>
      </c>
      <c r="I101" s="39" cm="1">
        <f t="array" ref="I101">SQRT(SUMPRODUCT(MMULT(TRANSPOSE(B101:C101),B101:C101), $C$55:$D$56))</f>
        <v>0.32747001953684152</v>
      </c>
      <c r="K101" s="22">
        <v>43970</v>
      </c>
      <c r="L101" s="37">
        <f t="shared" si="24"/>
        <v>-5.7952717521052343E-3</v>
      </c>
      <c r="M101" s="38">
        <f t="shared" si="25"/>
        <v>-1.0356101587462392E-2</v>
      </c>
      <c r="N101" s="38">
        <f t="shared" si="26"/>
        <v>9.6039887909671173E-3</v>
      </c>
      <c r="O101" s="38">
        <f t="shared" si="27"/>
        <v>5.7713396881000549E-4</v>
      </c>
      <c r="P101" s="38">
        <f t="shared" si="28"/>
        <v>-6.9463566878066067E-3</v>
      </c>
      <c r="Q101" s="39">
        <f t="shared" si="29"/>
        <v>-6.9312825287601168E-3</v>
      </c>
      <c r="T101" s="22">
        <v>43973</v>
      </c>
      <c r="U101" s="13">
        <v>318.89</v>
      </c>
      <c r="V101" s="13">
        <v>0</v>
      </c>
      <c r="W101" s="19">
        <v>1</v>
      </c>
      <c r="X101" s="13">
        <v>296.41000000000003</v>
      </c>
      <c r="Y101" s="13">
        <v>0</v>
      </c>
      <c r="Z101" s="19">
        <v>1</v>
      </c>
      <c r="AA101" s="13">
        <v>163.21</v>
      </c>
      <c r="AB101" s="13">
        <v>0</v>
      </c>
      <c r="AC101" s="19">
        <v>1</v>
      </c>
      <c r="AD101" s="13">
        <v>86.64</v>
      </c>
      <c r="AE101" s="13">
        <v>0</v>
      </c>
      <c r="AF101" s="19">
        <v>1</v>
      </c>
      <c r="AG101" s="13">
        <v>183.51</v>
      </c>
      <c r="AH101" s="13">
        <v>0</v>
      </c>
      <c r="AI101" s="19">
        <v>1</v>
      </c>
      <c r="AJ101" s="13">
        <v>816.88</v>
      </c>
      <c r="AK101" s="13">
        <v>0</v>
      </c>
      <c r="AL101" s="19">
        <v>1</v>
      </c>
    </row>
    <row r="102" spans="1:38">
      <c r="A102" s="11">
        <v>10</v>
      </c>
      <c r="B102" s="62">
        <v>0.9</v>
      </c>
      <c r="C102" s="63">
        <f t="shared" si="32"/>
        <v>9.9999999999999978E-2</v>
      </c>
      <c r="D102" s="189">
        <f t="shared" si="30"/>
        <v>0.45260039683454839</v>
      </c>
      <c r="E102" s="39" cm="1">
        <f t="array" ref="E102">SQRT(SUMPRODUCT(MMULT(TRANSPOSE(B102:C102),B102:C102), $C$39:$D$40))</f>
        <v>0.44933856752856111</v>
      </c>
      <c r="F102" s="39">
        <f t="shared" si="33"/>
        <v>0.26394650266162206</v>
      </c>
      <c r="G102" s="39" cm="1">
        <f t="array" ref="G102">SQRT(SUMPRODUCT(MMULT(TRANSPOSE(B102:C102),B102:C102), $C$47:$D$48))</f>
        <v>0.23444288242728628</v>
      </c>
      <c r="H102" s="39">
        <f t="shared" si="31"/>
        <v>-0.35550108096594829</v>
      </c>
      <c r="I102" s="39" cm="1">
        <f t="array" ref="I102">SQRT(SUMPRODUCT(MMULT(TRANSPOSE(B102:C102),B102:C102), $C$55:$D$56))</f>
        <v>0.34099915105220407</v>
      </c>
      <c r="K102" s="22">
        <v>43971</v>
      </c>
      <c r="L102" s="37">
        <f t="shared" si="24"/>
        <v>1.9261471238373101E-2</v>
      </c>
      <c r="M102" s="38">
        <f t="shared" si="25"/>
        <v>1.6921450153570983E-2</v>
      </c>
      <c r="N102" s="38">
        <f t="shared" si="26"/>
        <v>2.3714705103272168E-3</v>
      </c>
      <c r="O102" s="38">
        <f t="shared" si="27"/>
        <v>0</v>
      </c>
      <c r="P102" s="38">
        <f t="shared" si="28"/>
        <v>1.3737371252717482E-2</v>
      </c>
      <c r="Q102" s="39">
        <f t="shared" si="29"/>
        <v>9.3005591666394209E-3</v>
      </c>
      <c r="T102" s="22">
        <v>43977</v>
      </c>
      <c r="U102" s="13">
        <v>316.73</v>
      </c>
      <c r="V102" s="13">
        <v>0</v>
      </c>
      <c r="W102" s="19">
        <v>1</v>
      </c>
      <c r="X102" s="13">
        <v>300.17</v>
      </c>
      <c r="Y102" s="13">
        <v>0</v>
      </c>
      <c r="Z102" s="19">
        <v>1</v>
      </c>
      <c r="AA102" s="13">
        <v>160.88999999999999</v>
      </c>
      <c r="AB102" s="13">
        <v>0</v>
      </c>
      <c r="AC102" s="19">
        <v>1</v>
      </c>
      <c r="AD102" s="13">
        <v>86.64</v>
      </c>
      <c r="AE102" s="13">
        <v>0</v>
      </c>
      <c r="AF102" s="19">
        <v>1</v>
      </c>
      <c r="AG102" s="13">
        <v>181.57</v>
      </c>
      <c r="AH102" s="13">
        <v>0</v>
      </c>
      <c r="AI102" s="19">
        <v>1</v>
      </c>
      <c r="AJ102" s="13">
        <v>818.87</v>
      </c>
      <c r="AK102" s="13">
        <v>0</v>
      </c>
      <c r="AL102" s="19">
        <v>1</v>
      </c>
    </row>
    <row r="103" spans="1:38" ht="15" thickBot="1">
      <c r="A103" s="11">
        <v>11</v>
      </c>
      <c r="B103" s="64">
        <v>1</v>
      </c>
      <c r="C103" s="65">
        <f t="shared" si="32"/>
        <v>0</v>
      </c>
      <c r="D103" s="190">
        <f t="shared" si="30"/>
        <v>0.49090392944496997</v>
      </c>
      <c r="E103" s="190" cm="1">
        <f t="array" ref="E103">SQRT(SUMPRODUCT(MMULT(TRANSPOSE(B103:C103),B103:C103), $C$39:$D$40))</f>
        <v>0.46675394170938383</v>
      </c>
      <c r="F103" s="42">
        <f t="shared" si="33"/>
        <v>0.26612499610744855</v>
      </c>
      <c r="G103" s="42" cm="1">
        <f t="array" ref="G103">SQRT(SUMPRODUCT(MMULT(TRANSPOSE(B103:C103),B103:C103), $C$47:$D$48))</f>
        <v>0.250408287640286</v>
      </c>
      <c r="H103" s="42">
        <f t="shared" si="31"/>
        <v>-0.36949179850853953</v>
      </c>
      <c r="I103" s="42" cm="1">
        <f t="array" ref="I103">SQRT(SUMPRODUCT(MMULT(TRANSPOSE(B103:C103),B103:C103), $C$55:$D$56))</f>
        <v>0.35493033185943273</v>
      </c>
      <c r="K103" s="22">
        <v>43972</v>
      </c>
      <c r="L103" s="37">
        <f t="shared" si="24"/>
        <v>-7.4833703522239024E-3</v>
      </c>
      <c r="M103" s="38">
        <f t="shared" si="25"/>
        <v>-7.3425725640072961E-3</v>
      </c>
      <c r="N103" s="38">
        <f t="shared" si="26"/>
        <v>-1.4683653238173897E-2</v>
      </c>
      <c r="O103" s="38">
        <f t="shared" si="27"/>
        <v>-2.3081361902817034E-4</v>
      </c>
      <c r="P103" s="38">
        <f t="shared" si="28"/>
        <v>-1.2083920645527038E-2</v>
      </c>
      <c r="Q103" s="39">
        <f t="shared" si="29"/>
        <v>1.4654952022614496E-2</v>
      </c>
      <c r="T103" s="22">
        <v>43978</v>
      </c>
      <c r="U103" s="13">
        <v>318.11</v>
      </c>
      <c r="V103" s="13">
        <v>0</v>
      </c>
      <c r="W103" s="19">
        <v>1</v>
      </c>
      <c r="X103" s="13">
        <v>304.55</v>
      </c>
      <c r="Y103" s="13">
        <v>0</v>
      </c>
      <c r="Z103" s="19">
        <v>1</v>
      </c>
      <c r="AA103" s="13">
        <v>161.18</v>
      </c>
      <c r="AB103" s="13">
        <v>0</v>
      </c>
      <c r="AC103" s="19">
        <v>1</v>
      </c>
      <c r="AD103" s="13">
        <v>86.62</v>
      </c>
      <c r="AE103" s="13">
        <v>0</v>
      </c>
      <c r="AF103" s="19">
        <v>1</v>
      </c>
      <c r="AG103" s="13">
        <v>181.81</v>
      </c>
      <c r="AH103" s="13">
        <v>0</v>
      </c>
      <c r="AI103" s="19">
        <v>1</v>
      </c>
      <c r="AJ103" s="13">
        <v>820.23</v>
      </c>
      <c r="AK103" s="13">
        <v>0</v>
      </c>
      <c r="AL103" s="19">
        <v>1</v>
      </c>
    </row>
    <row r="104" spans="1:38">
      <c r="K104" s="22">
        <v>43973</v>
      </c>
      <c r="L104" s="37">
        <f t="shared" si="24"/>
        <v>6.4177399624085968E-3</v>
      </c>
      <c r="M104" s="38">
        <f t="shared" si="25"/>
        <v>2.026274713077716E-3</v>
      </c>
      <c r="N104" s="38">
        <f t="shared" si="26"/>
        <v>5.8993595784051552E-3</v>
      </c>
      <c r="O104" s="38">
        <f t="shared" si="27"/>
        <v>0</v>
      </c>
      <c r="P104" s="38">
        <f t="shared" si="28"/>
        <v>4.3603859632363547E-4</v>
      </c>
      <c r="Q104" s="39">
        <f t="shared" si="29"/>
        <v>-1.3037740624105522E-2</v>
      </c>
      <c r="T104" s="22">
        <v>43979</v>
      </c>
      <c r="U104" s="13">
        <v>318.25</v>
      </c>
      <c r="V104" s="13">
        <v>0</v>
      </c>
      <c r="W104" s="19">
        <v>1</v>
      </c>
      <c r="X104" s="13">
        <v>303.95</v>
      </c>
      <c r="Y104" s="13">
        <v>0</v>
      </c>
      <c r="Z104" s="19">
        <v>1</v>
      </c>
      <c r="AA104" s="13">
        <v>161.72</v>
      </c>
      <c r="AB104" s="13">
        <v>0</v>
      </c>
      <c r="AC104" s="19">
        <v>1</v>
      </c>
      <c r="AD104" s="13">
        <v>86.66</v>
      </c>
      <c r="AE104" s="13">
        <v>0</v>
      </c>
      <c r="AF104" s="19">
        <v>1</v>
      </c>
      <c r="AG104" s="13">
        <v>181.4</v>
      </c>
      <c r="AH104" s="13">
        <v>0</v>
      </c>
      <c r="AI104" s="19">
        <v>1</v>
      </c>
      <c r="AJ104" s="13">
        <v>805.81</v>
      </c>
      <c r="AK104" s="13">
        <v>0</v>
      </c>
      <c r="AL104" s="19">
        <v>1</v>
      </c>
    </row>
    <row r="105" spans="1:38">
      <c r="B105" t="s">
        <v>69</v>
      </c>
      <c r="K105" s="22">
        <v>43977</v>
      </c>
      <c r="L105" s="37">
        <f t="shared" si="24"/>
        <v>-6.7965398027914452E-3</v>
      </c>
      <c r="M105" s="38">
        <f t="shared" si="25"/>
        <v>1.2605349783495976E-2</v>
      </c>
      <c r="N105" s="38">
        <f t="shared" si="26"/>
        <v>-1.4316813499661097E-2</v>
      </c>
      <c r="O105" s="38">
        <f t="shared" si="27"/>
        <v>0</v>
      </c>
      <c r="P105" s="38">
        <f t="shared" si="28"/>
        <v>-1.0627907640007586E-2</v>
      </c>
      <c r="Q105" s="39">
        <f t="shared" si="29"/>
        <v>2.4331358480919598E-3</v>
      </c>
      <c r="T105" s="22">
        <v>43980</v>
      </c>
      <c r="U105" s="13">
        <v>317.94</v>
      </c>
      <c r="V105" s="13">
        <v>0</v>
      </c>
      <c r="W105" s="19">
        <v>1</v>
      </c>
      <c r="X105" s="13">
        <v>305.18</v>
      </c>
      <c r="Y105" s="13">
        <v>0</v>
      </c>
      <c r="Z105" s="19">
        <v>1</v>
      </c>
      <c r="AA105" s="13">
        <v>162.91</v>
      </c>
      <c r="AB105" s="13">
        <v>0</v>
      </c>
      <c r="AC105" s="19">
        <v>1</v>
      </c>
      <c r="AD105" s="13">
        <v>86.66</v>
      </c>
      <c r="AE105" s="13">
        <v>0</v>
      </c>
      <c r="AF105" s="19">
        <v>1</v>
      </c>
      <c r="AG105" s="13">
        <v>183.25</v>
      </c>
      <c r="AH105" s="13">
        <v>0</v>
      </c>
      <c r="AI105" s="19">
        <v>1</v>
      </c>
      <c r="AJ105" s="13">
        <v>835</v>
      </c>
      <c r="AK105" s="13">
        <v>0</v>
      </c>
      <c r="AL105" s="19">
        <v>1</v>
      </c>
    </row>
    <row r="106" spans="1:38">
      <c r="B106" t="s">
        <v>70</v>
      </c>
      <c r="K106" s="22">
        <v>43978</v>
      </c>
      <c r="L106" s="37">
        <f t="shared" si="24"/>
        <v>4.3475589869739579E-3</v>
      </c>
      <c r="M106" s="38">
        <f t="shared" si="25"/>
        <v>1.4486296454552855E-2</v>
      </c>
      <c r="N106" s="38">
        <f t="shared" si="26"/>
        <v>1.8008512334218463E-3</v>
      </c>
      <c r="O106" s="38">
        <f t="shared" si="27"/>
        <v>-2.3086690625450244E-4</v>
      </c>
      <c r="P106" s="38">
        <f t="shared" si="28"/>
        <v>1.3209314486057953E-3</v>
      </c>
      <c r="Q106" s="39">
        <f t="shared" si="29"/>
        <v>1.6594476384522155E-3</v>
      </c>
      <c r="T106" s="22">
        <v>43983</v>
      </c>
      <c r="U106" s="13">
        <v>321.85000000000002</v>
      </c>
      <c r="V106" s="13">
        <v>0</v>
      </c>
      <c r="W106" s="19">
        <v>1</v>
      </c>
      <c r="X106" s="13">
        <v>306.68</v>
      </c>
      <c r="Y106" s="13">
        <v>0</v>
      </c>
      <c r="Z106" s="19">
        <v>1</v>
      </c>
      <c r="AA106" s="13">
        <v>163.66</v>
      </c>
      <c r="AB106" s="13">
        <v>0</v>
      </c>
      <c r="AC106" s="19">
        <v>1</v>
      </c>
      <c r="AD106" s="13">
        <v>86.58</v>
      </c>
      <c r="AE106" s="13">
        <v>7.0059999999999997E-2</v>
      </c>
      <c r="AF106" s="19">
        <v>1</v>
      </c>
      <c r="AG106" s="13">
        <v>182.83</v>
      </c>
      <c r="AH106" s="13">
        <v>0</v>
      </c>
      <c r="AI106" s="19">
        <v>1</v>
      </c>
      <c r="AJ106" s="13">
        <v>898.1</v>
      </c>
      <c r="AK106" s="13">
        <v>0</v>
      </c>
      <c r="AL106" s="19">
        <v>1</v>
      </c>
    </row>
    <row r="107" spans="1:38">
      <c r="K107" s="22">
        <v>43979</v>
      </c>
      <c r="L107" s="37">
        <f t="shared" si="24"/>
        <v>4.4000252139874237E-4</v>
      </c>
      <c r="M107" s="38">
        <f t="shared" si="25"/>
        <v>-1.9720630877622168E-3</v>
      </c>
      <c r="N107" s="38">
        <f t="shared" si="26"/>
        <v>3.344691876204715E-3</v>
      </c>
      <c r="O107" s="38">
        <f t="shared" si="27"/>
        <v>4.6168052528270027E-4</v>
      </c>
      <c r="P107" s="38">
        <f t="shared" si="28"/>
        <v>-2.2576480501451672E-3</v>
      </c>
      <c r="Q107" s="39">
        <f t="shared" si="29"/>
        <v>-1.7736806026281454E-2</v>
      </c>
      <c r="T107" s="22">
        <v>43984</v>
      </c>
      <c r="U107" s="13">
        <v>323.33999999999997</v>
      </c>
      <c r="V107" s="13">
        <v>0</v>
      </c>
      <c r="W107" s="19">
        <v>1</v>
      </c>
      <c r="X107" s="13">
        <v>309.23</v>
      </c>
      <c r="Y107" s="13">
        <v>0</v>
      </c>
      <c r="Z107" s="19">
        <v>1</v>
      </c>
      <c r="AA107" s="13">
        <v>162.6</v>
      </c>
      <c r="AB107" s="13">
        <v>0</v>
      </c>
      <c r="AC107" s="19">
        <v>1</v>
      </c>
      <c r="AD107" s="13">
        <v>86.58</v>
      </c>
      <c r="AE107" s="13">
        <v>0</v>
      </c>
      <c r="AF107" s="19">
        <v>1</v>
      </c>
      <c r="AG107" s="13">
        <v>184.91</v>
      </c>
      <c r="AH107" s="13">
        <v>0</v>
      </c>
      <c r="AI107" s="19">
        <v>1</v>
      </c>
      <c r="AJ107" s="13">
        <v>881.56</v>
      </c>
      <c r="AK107" s="13">
        <v>0</v>
      </c>
      <c r="AL107" s="19">
        <v>1</v>
      </c>
    </row>
    <row r="108" spans="1:38" ht="15" thickBot="1">
      <c r="K108" s="22">
        <v>43980</v>
      </c>
      <c r="L108" s="37">
        <f t="shared" si="24"/>
        <v>-9.7455170479014295E-4</v>
      </c>
      <c r="M108" s="38">
        <f t="shared" si="25"/>
        <v>4.0385522688580434E-3</v>
      </c>
      <c r="N108" s="38">
        <f t="shared" si="26"/>
        <v>7.3314563055079046E-3</v>
      </c>
      <c r="O108" s="38">
        <f t="shared" si="27"/>
        <v>0</v>
      </c>
      <c r="P108" s="38">
        <f t="shared" si="28"/>
        <v>1.0146803085724552E-2</v>
      </c>
      <c r="Q108" s="39">
        <f t="shared" si="29"/>
        <v>3.558374214331033E-2</v>
      </c>
      <c r="T108" s="22">
        <v>43985</v>
      </c>
      <c r="U108" s="13">
        <v>325.12</v>
      </c>
      <c r="V108" s="13">
        <v>0</v>
      </c>
      <c r="W108" s="19">
        <v>1</v>
      </c>
      <c r="X108" s="13">
        <v>313.39</v>
      </c>
      <c r="Y108" s="13">
        <v>0</v>
      </c>
      <c r="Z108" s="19">
        <v>1</v>
      </c>
      <c r="AA108" s="13">
        <v>159.6</v>
      </c>
      <c r="AB108" s="13">
        <v>0</v>
      </c>
      <c r="AC108" s="19">
        <v>1</v>
      </c>
      <c r="AD108" s="13">
        <v>86.51</v>
      </c>
      <c r="AE108" s="13">
        <v>0</v>
      </c>
      <c r="AF108" s="19">
        <v>1</v>
      </c>
      <c r="AG108" s="13">
        <v>185.36</v>
      </c>
      <c r="AH108" s="13">
        <v>0</v>
      </c>
      <c r="AI108" s="19">
        <v>1</v>
      </c>
      <c r="AJ108" s="13">
        <v>882.96</v>
      </c>
      <c r="AK108" s="13">
        <v>0</v>
      </c>
      <c r="AL108" s="19">
        <v>1</v>
      </c>
    </row>
    <row r="109" spans="1:38" ht="15" thickBot="1">
      <c r="B109" s="56" t="s">
        <v>226</v>
      </c>
      <c r="C109" s="57"/>
      <c r="D109" s="57"/>
      <c r="E109" s="57"/>
      <c r="F109" s="57"/>
      <c r="G109" s="57"/>
      <c r="H109" s="57"/>
      <c r="I109" s="58"/>
      <c r="K109" s="22">
        <v>43983</v>
      </c>
      <c r="L109" s="37">
        <f t="shared" si="24"/>
        <v>1.2222912765899315E-2</v>
      </c>
      <c r="M109" s="38">
        <f t="shared" si="25"/>
        <v>4.9030922271042308E-3</v>
      </c>
      <c r="N109" s="38">
        <f t="shared" si="26"/>
        <v>4.5932040211577986E-3</v>
      </c>
      <c r="O109" s="38">
        <f t="shared" si="27"/>
        <v>-1.1470770953397877E-4</v>
      </c>
      <c r="P109" s="38">
        <f t="shared" si="28"/>
        <v>-2.2945814263472409E-3</v>
      </c>
      <c r="Q109" s="39">
        <f t="shared" si="29"/>
        <v>7.2849695826048583E-2</v>
      </c>
      <c r="T109" s="22">
        <v>43986</v>
      </c>
      <c r="U109" s="13">
        <v>322.32</v>
      </c>
      <c r="V109" s="13">
        <v>0</v>
      </c>
      <c r="W109" s="19">
        <v>1</v>
      </c>
      <c r="X109" s="13">
        <v>312.33999999999997</v>
      </c>
      <c r="Y109" s="13">
        <v>0</v>
      </c>
      <c r="Z109" s="19">
        <v>1</v>
      </c>
      <c r="AA109" s="13">
        <v>161.28</v>
      </c>
      <c r="AB109" s="13">
        <v>0</v>
      </c>
      <c r="AC109" s="19">
        <v>1</v>
      </c>
      <c r="AD109" s="13">
        <v>86.53</v>
      </c>
      <c r="AE109" s="13">
        <v>0</v>
      </c>
      <c r="AF109" s="19">
        <v>1</v>
      </c>
      <c r="AG109" s="13">
        <v>182.92</v>
      </c>
      <c r="AH109" s="13">
        <v>0</v>
      </c>
      <c r="AI109" s="19">
        <v>1</v>
      </c>
      <c r="AJ109" s="13">
        <v>864.38</v>
      </c>
      <c r="AK109" s="13">
        <v>0</v>
      </c>
      <c r="AL109" s="19">
        <v>1</v>
      </c>
    </row>
    <row r="110" spans="1:38">
      <c r="B110" s="52"/>
      <c r="C110" s="53"/>
      <c r="D110" s="53"/>
      <c r="E110" s="53"/>
      <c r="F110" s="53"/>
      <c r="G110" s="53"/>
      <c r="H110" s="53"/>
      <c r="I110" s="54"/>
      <c r="K110" s="22">
        <v>43984</v>
      </c>
      <c r="L110" s="37">
        <f t="shared" si="24"/>
        <v>4.6188026748352805E-3</v>
      </c>
      <c r="M110" s="38">
        <f t="shared" si="25"/>
        <v>8.2804778955532735E-3</v>
      </c>
      <c r="N110" s="38">
        <f t="shared" si="26"/>
        <v>-6.4979079855254432E-3</v>
      </c>
      <c r="O110" s="38">
        <f t="shared" si="27"/>
        <v>0</v>
      </c>
      <c r="P110" s="38">
        <f t="shared" si="28"/>
        <v>1.1312460878481178E-2</v>
      </c>
      <c r="Q110" s="39">
        <f t="shared" si="29"/>
        <v>-1.8588355358413449E-2</v>
      </c>
      <c r="T110" s="22">
        <v>43987</v>
      </c>
      <c r="U110" s="13">
        <v>331.5</v>
      </c>
      <c r="V110" s="13">
        <v>0</v>
      </c>
      <c r="W110" s="19">
        <v>1</v>
      </c>
      <c r="X110" s="13">
        <v>320.48</v>
      </c>
      <c r="Y110" s="13">
        <v>0</v>
      </c>
      <c r="Z110" s="19">
        <v>1</v>
      </c>
      <c r="AA110" s="13">
        <v>158.01</v>
      </c>
      <c r="AB110" s="13">
        <v>0</v>
      </c>
      <c r="AC110" s="19">
        <v>1</v>
      </c>
      <c r="AD110" s="13">
        <v>86.5</v>
      </c>
      <c r="AE110" s="13">
        <v>0</v>
      </c>
      <c r="AF110" s="19">
        <v>1</v>
      </c>
      <c r="AG110" s="13">
        <v>187.2</v>
      </c>
      <c r="AH110" s="13">
        <v>0</v>
      </c>
      <c r="AI110" s="19">
        <v>1</v>
      </c>
      <c r="AJ110" s="13">
        <v>885.66</v>
      </c>
      <c r="AK110" s="13">
        <v>0</v>
      </c>
      <c r="AL110" s="19">
        <v>1</v>
      </c>
    </row>
    <row r="111" spans="1:38">
      <c r="B111" s="24"/>
      <c r="C111" s="25"/>
      <c r="D111" s="25"/>
      <c r="E111" s="25"/>
      <c r="F111" s="25"/>
      <c r="G111" s="25"/>
      <c r="H111" s="25"/>
      <c r="I111" s="26"/>
      <c r="K111" s="22">
        <v>43985</v>
      </c>
      <c r="L111" s="37">
        <f t="shared" si="24"/>
        <v>5.4899437766020584E-3</v>
      </c>
      <c r="M111" s="38">
        <f t="shared" si="25"/>
        <v>1.3363084721940449E-2</v>
      </c>
      <c r="N111" s="38">
        <f t="shared" si="26"/>
        <v>-1.8622512098001798E-2</v>
      </c>
      <c r="O111" s="38">
        <f t="shared" si="27"/>
        <v>-8.0882782155146501E-4</v>
      </c>
      <c r="P111" s="38">
        <f t="shared" si="28"/>
        <v>2.4306599052261297E-3</v>
      </c>
      <c r="Q111" s="39">
        <f t="shared" si="29"/>
        <v>1.586834146137931E-3</v>
      </c>
      <c r="T111" s="22">
        <v>43990</v>
      </c>
      <c r="U111" s="13">
        <v>333.46</v>
      </c>
      <c r="V111" s="13">
        <v>0</v>
      </c>
      <c r="W111" s="19">
        <v>1</v>
      </c>
      <c r="X111" s="13">
        <v>324.39999999999998</v>
      </c>
      <c r="Y111" s="13">
        <v>0</v>
      </c>
      <c r="Z111" s="19">
        <v>1</v>
      </c>
      <c r="AA111" s="13">
        <v>159.72</v>
      </c>
      <c r="AB111" s="13">
        <v>0</v>
      </c>
      <c r="AC111" s="19">
        <v>1</v>
      </c>
      <c r="AD111" s="13">
        <v>86.48</v>
      </c>
      <c r="AE111" s="13">
        <v>0</v>
      </c>
      <c r="AF111" s="19">
        <v>1</v>
      </c>
      <c r="AG111" s="13">
        <v>188.36</v>
      </c>
      <c r="AH111" s="13">
        <v>0</v>
      </c>
      <c r="AI111" s="19">
        <v>1</v>
      </c>
      <c r="AJ111" s="13">
        <v>949.92</v>
      </c>
      <c r="AK111" s="13">
        <v>0</v>
      </c>
      <c r="AL111" s="19">
        <v>1</v>
      </c>
    </row>
    <row r="112" spans="1:38">
      <c r="B112" s="24"/>
      <c r="C112" s="25"/>
      <c r="D112" s="25"/>
      <c r="E112" s="25"/>
      <c r="F112" s="25"/>
      <c r="G112" s="25"/>
      <c r="H112" s="25"/>
      <c r="I112" s="26"/>
      <c r="K112" s="22">
        <v>43986</v>
      </c>
      <c r="L112" s="37">
        <f t="shared" si="24"/>
        <v>-8.6495040669705946E-3</v>
      </c>
      <c r="M112" s="38">
        <f t="shared" si="25"/>
        <v>-3.3560832484877531E-3</v>
      </c>
      <c r="N112" s="38">
        <f t="shared" si="26"/>
        <v>1.0471299867295437E-2</v>
      </c>
      <c r="O112" s="38">
        <f t="shared" si="27"/>
        <v>2.3116042636441215E-4</v>
      </c>
      <c r="P112" s="38">
        <f t="shared" si="28"/>
        <v>-1.3250981334266434E-2</v>
      </c>
      <c r="Q112" s="39">
        <f t="shared" si="29"/>
        <v>-2.1267412535944427E-2</v>
      </c>
      <c r="T112" s="22">
        <v>43991</v>
      </c>
      <c r="U112" s="13">
        <v>343.99</v>
      </c>
      <c r="V112" s="13">
        <v>0</v>
      </c>
      <c r="W112" s="19">
        <v>1</v>
      </c>
      <c r="X112" s="13">
        <v>322.01</v>
      </c>
      <c r="Y112" s="13">
        <v>0</v>
      </c>
      <c r="Z112" s="19">
        <v>1</v>
      </c>
      <c r="AA112" s="13">
        <v>161.26</v>
      </c>
      <c r="AB112" s="13">
        <v>0</v>
      </c>
      <c r="AC112" s="19">
        <v>1</v>
      </c>
      <c r="AD112" s="13">
        <v>86.51</v>
      </c>
      <c r="AE112" s="13">
        <v>0</v>
      </c>
      <c r="AF112" s="19">
        <v>1</v>
      </c>
      <c r="AG112" s="13">
        <v>189.8</v>
      </c>
      <c r="AH112" s="13">
        <v>0</v>
      </c>
      <c r="AI112" s="19">
        <v>1</v>
      </c>
      <c r="AJ112" s="13">
        <v>940.67</v>
      </c>
      <c r="AK112" s="13">
        <v>0</v>
      </c>
      <c r="AL112" s="19">
        <v>1</v>
      </c>
    </row>
    <row r="113" spans="2:38">
      <c r="B113" s="24"/>
      <c r="C113" s="25"/>
      <c r="D113" s="25"/>
      <c r="E113" s="25"/>
      <c r="F113" s="25"/>
      <c r="G113" s="25"/>
      <c r="H113" s="25"/>
      <c r="I113" s="26"/>
      <c r="K113" s="22">
        <v>43987</v>
      </c>
      <c r="L113" s="37">
        <f t="shared" si="24"/>
        <v>2.8082968742825305E-2</v>
      </c>
      <c r="M113" s="38">
        <f t="shared" si="25"/>
        <v>2.5727533857808509E-2</v>
      </c>
      <c r="N113" s="38">
        <f t="shared" si="26"/>
        <v>-2.0483662719596188E-2</v>
      </c>
      <c r="O113" s="38">
        <f t="shared" si="27"/>
        <v>-3.4676068081383943E-4</v>
      </c>
      <c r="P113" s="38">
        <f t="shared" si="28"/>
        <v>2.3128665253637163E-2</v>
      </c>
      <c r="Q113" s="39">
        <f t="shared" si="29"/>
        <v>2.4320642848276092E-2</v>
      </c>
      <c r="T113" s="22">
        <v>43992</v>
      </c>
      <c r="U113" s="13">
        <v>352.84</v>
      </c>
      <c r="V113" s="13">
        <v>0</v>
      </c>
      <c r="W113" s="19">
        <v>1</v>
      </c>
      <c r="X113" s="13">
        <v>320.11</v>
      </c>
      <c r="Y113" s="13">
        <v>0</v>
      </c>
      <c r="Z113" s="19">
        <v>1</v>
      </c>
      <c r="AA113" s="13">
        <v>163.57</v>
      </c>
      <c r="AB113" s="13">
        <v>0</v>
      </c>
      <c r="AC113" s="19">
        <v>1</v>
      </c>
      <c r="AD113" s="13">
        <v>86.56</v>
      </c>
      <c r="AE113" s="13">
        <v>0</v>
      </c>
      <c r="AF113" s="19">
        <v>1</v>
      </c>
      <c r="AG113" s="13">
        <v>196.84</v>
      </c>
      <c r="AH113" s="13">
        <v>0</v>
      </c>
      <c r="AI113" s="19">
        <v>1</v>
      </c>
      <c r="AJ113" s="13">
        <v>1025.05</v>
      </c>
      <c r="AK113" s="13">
        <v>0</v>
      </c>
      <c r="AL113" s="19">
        <v>1</v>
      </c>
    </row>
    <row r="114" spans="2:38">
      <c r="B114" s="24"/>
      <c r="C114" s="25"/>
      <c r="D114" s="25"/>
      <c r="E114" s="25"/>
      <c r="F114" s="25"/>
      <c r="G114" s="25"/>
      <c r="H114" s="25"/>
      <c r="I114" s="26"/>
      <c r="K114" s="22">
        <v>43990</v>
      </c>
      <c r="L114" s="37">
        <f t="shared" si="24"/>
        <v>5.8951085063955527E-3</v>
      </c>
      <c r="M114" s="38">
        <f t="shared" si="25"/>
        <v>1.2157450323749612E-2</v>
      </c>
      <c r="N114" s="38">
        <f t="shared" si="26"/>
        <v>1.0763960031613036E-2</v>
      </c>
      <c r="O114" s="38">
        <f t="shared" si="27"/>
        <v>-2.3124060688074402E-4</v>
      </c>
      <c r="P114" s="38">
        <f t="shared" si="28"/>
        <v>6.1774613318623574E-3</v>
      </c>
      <c r="Q114" s="39">
        <f t="shared" si="29"/>
        <v>7.0044640745404826E-2</v>
      </c>
      <c r="T114" s="22">
        <v>43993</v>
      </c>
      <c r="U114" s="13">
        <v>335.9</v>
      </c>
      <c r="V114" s="13">
        <v>0</v>
      </c>
      <c r="W114" s="19">
        <v>1</v>
      </c>
      <c r="X114" s="13">
        <v>301.58999999999997</v>
      </c>
      <c r="Y114" s="13">
        <v>0</v>
      </c>
      <c r="Z114" s="19">
        <v>1</v>
      </c>
      <c r="AA114" s="13">
        <v>162.38999999999999</v>
      </c>
      <c r="AB114" s="13">
        <v>0</v>
      </c>
      <c r="AC114" s="19">
        <v>1</v>
      </c>
      <c r="AD114" s="13">
        <v>86.52</v>
      </c>
      <c r="AE114" s="13">
        <v>0</v>
      </c>
      <c r="AF114" s="19">
        <v>1</v>
      </c>
      <c r="AG114" s="13">
        <v>186.27</v>
      </c>
      <c r="AH114" s="13">
        <v>0</v>
      </c>
      <c r="AI114" s="19">
        <v>1</v>
      </c>
      <c r="AJ114" s="13">
        <v>972.84</v>
      </c>
      <c r="AK114" s="13">
        <v>0</v>
      </c>
      <c r="AL114" s="19">
        <v>1</v>
      </c>
    </row>
    <row r="115" spans="2:38">
      <c r="B115" s="24"/>
      <c r="C115" s="25"/>
      <c r="D115" s="25"/>
      <c r="E115" s="25"/>
      <c r="F115" s="25"/>
      <c r="G115" s="25"/>
      <c r="H115" s="25"/>
      <c r="I115" s="26"/>
      <c r="K115" s="22">
        <v>43991</v>
      </c>
      <c r="L115" s="37">
        <f t="shared" si="24"/>
        <v>3.1089669051109898E-2</v>
      </c>
      <c r="M115" s="38">
        <f t="shared" si="25"/>
        <v>-7.3947212784528553E-3</v>
      </c>
      <c r="N115" s="38">
        <f t="shared" si="26"/>
        <v>9.5956870618553354E-3</v>
      </c>
      <c r="O115" s="38">
        <f t="shared" si="27"/>
        <v>3.4684086133005985E-4</v>
      </c>
      <c r="P115" s="38">
        <f t="shared" si="28"/>
        <v>7.6158608004735732E-3</v>
      </c>
      <c r="Q115" s="39">
        <f t="shared" si="29"/>
        <v>-9.7853831978849792E-3</v>
      </c>
      <c r="T115" s="22">
        <v>43994</v>
      </c>
      <c r="U115" s="13">
        <v>338.8</v>
      </c>
      <c r="V115" s="13">
        <v>0</v>
      </c>
      <c r="W115" s="19">
        <v>1</v>
      </c>
      <c r="X115" s="13">
        <v>305.36</v>
      </c>
      <c r="Y115" s="13">
        <v>0</v>
      </c>
      <c r="Z115" s="19">
        <v>1</v>
      </c>
      <c r="AA115" s="13">
        <v>162.62</v>
      </c>
      <c r="AB115" s="13">
        <v>0</v>
      </c>
      <c r="AC115" s="19">
        <v>1</v>
      </c>
      <c r="AD115" s="13">
        <v>86.55</v>
      </c>
      <c r="AE115" s="13">
        <v>0</v>
      </c>
      <c r="AF115" s="19">
        <v>1</v>
      </c>
      <c r="AG115" s="13">
        <v>187.74</v>
      </c>
      <c r="AH115" s="13">
        <v>0</v>
      </c>
      <c r="AI115" s="19">
        <v>1</v>
      </c>
      <c r="AJ115" s="13">
        <v>935.28</v>
      </c>
      <c r="AK115" s="13">
        <v>0</v>
      </c>
      <c r="AL115" s="19">
        <v>1</v>
      </c>
    </row>
    <row r="116" spans="2:38">
      <c r="B116" s="24"/>
      <c r="C116" s="25"/>
      <c r="D116" s="25"/>
      <c r="E116" s="25"/>
      <c r="F116" s="25"/>
      <c r="G116" s="25"/>
      <c r="H116" s="25"/>
      <c r="I116" s="26"/>
      <c r="K116" s="22">
        <v>43992</v>
      </c>
      <c r="L116" s="37">
        <f t="shared" si="24"/>
        <v>2.5402109207143461E-2</v>
      </c>
      <c r="M116" s="38">
        <f t="shared" si="25"/>
        <v>-5.9179142375277846E-3</v>
      </c>
      <c r="N116" s="38">
        <f t="shared" si="26"/>
        <v>1.4223064013558323E-2</v>
      </c>
      <c r="O116" s="38">
        <f t="shared" si="27"/>
        <v>5.778009058884033E-4</v>
      </c>
      <c r="P116" s="38">
        <f t="shared" si="28"/>
        <v>3.6420329821950002E-2</v>
      </c>
      <c r="Q116" s="39">
        <f t="shared" si="29"/>
        <v>8.5904283546103827E-2</v>
      </c>
      <c r="T116" s="22">
        <v>43997</v>
      </c>
      <c r="U116" s="13">
        <v>342.99</v>
      </c>
      <c r="V116" s="13">
        <v>0</v>
      </c>
      <c r="W116" s="19">
        <v>1</v>
      </c>
      <c r="X116" s="13">
        <v>306.89</v>
      </c>
      <c r="Y116" s="13">
        <v>1.2608740000000001</v>
      </c>
      <c r="Z116" s="19">
        <v>1</v>
      </c>
      <c r="AA116" s="13">
        <v>162.33000000000001</v>
      </c>
      <c r="AB116" s="13">
        <v>0</v>
      </c>
      <c r="AC116" s="19">
        <v>1</v>
      </c>
      <c r="AD116" s="13">
        <v>86.53</v>
      </c>
      <c r="AE116" s="13">
        <v>0</v>
      </c>
      <c r="AF116" s="19">
        <v>1</v>
      </c>
      <c r="AG116" s="13">
        <v>188.94</v>
      </c>
      <c r="AH116" s="13">
        <v>0</v>
      </c>
      <c r="AI116" s="19">
        <v>1</v>
      </c>
      <c r="AJ116" s="13">
        <v>990.9</v>
      </c>
      <c r="AK116" s="13">
        <v>0</v>
      </c>
      <c r="AL116" s="19">
        <v>1</v>
      </c>
    </row>
    <row r="117" spans="2:38">
      <c r="B117" s="24"/>
      <c r="C117" s="25"/>
      <c r="D117" s="25"/>
      <c r="E117" s="25"/>
      <c r="F117" s="25"/>
      <c r="G117" s="25"/>
      <c r="H117" s="25"/>
      <c r="I117" s="26"/>
      <c r="K117" s="22">
        <v>43993</v>
      </c>
      <c r="L117" s="37">
        <f t="shared" si="24"/>
        <v>-4.9201199772319078E-2</v>
      </c>
      <c r="M117" s="38">
        <f t="shared" si="25"/>
        <v>-5.9596207639838777E-2</v>
      </c>
      <c r="N117" s="38">
        <f t="shared" si="26"/>
        <v>-7.2401837934380911E-3</v>
      </c>
      <c r="O117" s="38">
        <f t="shared" si="27"/>
        <v>-4.6221401331343452E-4</v>
      </c>
      <c r="P117" s="38">
        <f t="shared" si="28"/>
        <v>-5.5193981952866296E-2</v>
      </c>
      <c r="Q117" s="39">
        <f t="shared" si="29"/>
        <v>-5.227704208296792E-2</v>
      </c>
      <c r="T117" s="22">
        <v>43998</v>
      </c>
      <c r="U117" s="13">
        <v>352.08</v>
      </c>
      <c r="V117" s="13">
        <v>0</v>
      </c>
      <c r="W117" s="19">
        <v>1</v>
      </c>
      <c r="X117" s="13">
        <v>312.79000000000002</v>
      </c>
      <c r="Y117" s="13">
        <v>0</v>
      </c>
      <c r="Z117" s="19">
        <v>1</v>
      </c>
      <c r="AA117" s="13">
        <v>162.25</v>
      </c>
      <c r="AB117" s="13">
        <v>0</v>
      </c>
      <c r="AC117" s="19">
        <v>1</v>
      </c>
      <c r="AD117" s="13">
        <v>86.52</v>
      </c>
      <c r="AE117" s="13">
        <v>0</v>
      </c>
      <c r="AF117" s="19">
        <v>1</v>
      </c>
      <c r="AG117" s="13">
        <v>193.57</v>
      </c>
      <c r="AH117" s="13">
        <v>0</v>
      </c>
      <c r="AI117" s="19">
        <v>1</v>
      </c>
      <c r="AJ117" s="13">
        <v>982.13</v>
      </c>
      <c r="AK117" s="13">
        <v>0</v>
      </c>
      <c r="AL117" s="19">
        <v>1</v>
      </c>
    </row>
    <row r="118" spans="2:38">
      <c r="B118" s="24"/>
      <c r="C118" s="25"/>
      <c r="D118" s="25"/>
      <c r="E118" s="25"/>
      <c r="F118" s="25"/>
      <c r="G118" s="25"/>
      <c r="H118" s="25"/>
      <c r="I118" s="26"/>
      <c r="K118" s="22">
        <v>43994</v>
      </c>
      <c r="L118" s="37">
        <f t="shared" si="24"/>
        <v>8.5964661596524723E-3</v>
      </c>
      <c r="M118" s="38">
        <f t="shared" si="25"/>
        <v>1.2422929351535937E-2</v>
      </c>
      <c r="N118" s="38">
        <f t="shared" si="26"/>
        <v>1.4153413026953903E-3</v>
      </c>
      <c r="O118" s="38">
        <f t="shared" si="27"/>
        <v>3.4668053736035221E-4</v>
      </c>
      <c r="P118" s="38">
        <f t="shared" si="28"/>
        <v>7.860792863934641E-3</v>
      </c>
      <c r="Q118" s="39">
        <f t="shared" si="29"/>
        <v>-3.9373679089052711E-2</v>
      </c>
      <c r="T118" s="22">
        <v>43999</v>
      </c>
      <c r="U118" s="13">
        <v>351.59</v>
      </c>
      <c r="V118" s="13">
        <v>0</v>
      </c>
      <c r="W118" s="19">
        <v>1</v>
      </c>
      <c r="X118" s="13">
        <v>311.38</v>
      </c>
      <c r="Y118" s="13">
        <v>0</v>
      </c>
      <c r="Z118" s="19">
        <v>1</v>
      </c>
      <c r="AA118" s="13">
        <v>162.56</v>
      </c>
      <c r="AB118" s="13">
        <v>0</v>
      </c>
      <c r="AC118" s="19">
        <v>1</v>
      </c>
      <c r="AD118" s="13">
        <v>86.55</v>
      </c>
      <c r="AE118" s="13">
        <v>0</v>
      </c>
      <c r="AF118" s="19">
        <v>1</v>
      </c>
      <c r="AG118" s="13">
        <v>194.24</v>
      </c>
      <c r="AH118" s="13">
        <v>0</v>
      </c>
      <c r="AI118" s="19">
        <v>1</v>
      </c>
      <c r="AJ118" s="13">
        <v>991.79</v>
      </c>
      <c r="AK118" s="13">
        <v>0</v>
      </c>
      <c r="AL118" s="19">
        <v>1</v>
      </c>
    </row>
    <row r="119" spans="2:38">
      <c r="B119" s="24"/>
      <c r="C119" s="25"/>
      <c r="D119" s="25"/>
      <c r="E119" s="25"/>
      <c r="F119" s="25"/>
      <c r="G119" s="25"/>
      <c r="H119" s="25"/>
      <c r="I119" s="26"/>
      <c r="K119" s="22">
        <v>43997</v>
      </c>
      <c r="L119" s="37">
        <f t="shared" si="24"/>
        <v>1.2291329444088814E-2</v>
      </c>
      <c r="M119" s="38">
        <f t="shared" si="25"/>
        <v>9.0981052482874709E-3</v>
      </c>
      <c r="N119" s="38">
        <f t="shared" si="26"/>
        <v>-1.7848904569378256E-3</v>
      </c>
      <c r="O119" s="38">
        <f t="shared" si="27"/>
        <v>-2.3110700357072101E-4</v>
      </c>
      <c r="P119" s="38">
        <f t="shared" si="28"/>
        <v>6.3714774321423839E-3</v>
      </c>
      <c r="Q119" s="39">
        <f t="shared" si="29"/>
        <v>5.7767671366290255E-2</v>
      </c>
      <c r="T119" s="22">
        <v>44000</v>
      </c>
      <c r="U119" s="13">
        <v>351.73</v>
      </c>
      <c r="V119" s="13">
        <v>0</v>
      </c>
      <c r="W119" s="19">
        <v>1</v>
      </c>
      <c r="X119" s="13">
        <v>311.62</v>
      </c>
      <c r="Y119" s="13">
        <v>0</v>
      </c>
      <c r="Z119" s="19">
        <v>1</v>
      </c>
      <c r="AA119" s="13">
        <v>162.24</v>
      </c>
      <c r="AB119" s="13">
        <v>0</v>
      </c>
      <c r="AC119" s="19">
        <v>1</v>
      </c>
      <c r="AD119" s="13">
        <v>86.54</v>
      </c>
      <c r="AE119" s="13">
        <v>0</v>
      </c>
      <c r="AF119" s="19">
        <v>1</v>
      </c>
      <c r="AG119" s="13">
        <v>196.32</v>
      </c>
      <c r="AH119" s="13">
        <v>0</v>
      </c>
      <c r="AI119" s="19">
        <v>1</v>
      </c>
      <c r="AJ119" s="13">
        <v>1003.96</v>
      </c>
      <c r="AK119" s="13">
        <v>0</v>
      </c>
      <c r="AL119" s="19">
        <v>1</v>
      </c>
    </row>
    <row r="120" spans="2:38">
      <c r="B120" s="24"/>
      <c r="C120" s="25"/>
      <c r="D120" s="25"/>
      <c r="E120" s="25"/>
      <c r="F120" s="25"/>
      <c r="G120" s="25"/>
      <c r="H120" s="25"/>
      <c r="I120" s="26"/>
      <c r="K120" s="22">
        <v>43998</v>
      </c>
      <c r="L120" s="37">
        <f t="shared" si="24"/>
        <v>2.6157130280847624E-2</v>
      </c>
      <c r="M120" s="38">
        <f t="shared" si="25"/>
        <v>1.9042661659392099E-2</v>
      </c>
      <c r="N120" s="38">
        <f t="shared" si="26"/>
        <v>-4.9294473855427366E-4</v>
      </c>
      <c r="O120" s="38">
        <f t="shared" si="27"/>
        <v>-1.1557353378948128E-4</v>
      </c>
      <c r="P120" s="38">
        <f t="shared" si="28"/>
        <v>2.4209699816466059E-2</v>
      </c>
      <c r="Q120" s="39">
        <f t="shared" si="29"/>
        <v>-8.889938580172483E-3</v>
      </c>
      <c r="T120" s="22">
        <v>44001</v>
      </c>
      <c r="U120" s="13">
        <v>349.72</v>
      </c>
      <c r="V120" s="13">
        <v>0</v>
      </c>
      <c r="W120" s="19">
        <v>1</v>
      </c>
      <c r="X120" s="13">
        <v>309.72000000000003</v>
      </c>
      <c r="Y120" s="13">
        <v>0</v>
      </c>
      <c r="Z120" s="19">
        <v>1</v>
      </c>
      <c r="AA120" s="13">
        <v>164.03</v>
      </c>
      <c r="AB120" s="13">
        <v>0</v>
      </c>
      <c r="AC120" s="19">
        <v>1</v>
      </c>
      <c r="AD120" s="13">
        <v>86.56</v>
      </c>
      <c r="AE120" s="13">
        <v>0</v>
      </c>
      <c r="AF120" s="19">
        <v>1</v>
      </c>
      <c r="AG120" s="13">
        <v>195.15</v>
      </c>
      <c r="AH120" s="13">
        <v>0</v>
      </c>
      <c r="AI120" s="19">
        <v>1</v>
      </c>
      <c r="AJ120" s="13">
        <v>1000.9</v>
      </c>
      <c r="AK120" s="13">
        <v>0</v>
      </c>
      <c r="AL120" s="19">
        <v>1</v>
      </c>
    </row>
    <row r="121" spans="2:38">
      <c r="B121" s="24"/>
      <c r="C121" s="25"/>
      <c r="D121" s="25"/>
      <c r="E121" s="25"/>
      <c r="F121" s="25"/>
      <c r="G121" s="25"/>
      <c r="H121" s="25"/>
      <c r="I121" s="26"/>
      <c r="K121" s="22">
        <v>43999</v>
      </c>
      <c r="L121" s="37">
        <f t="shared" si="24"/>
        <v>-1.3926985069725745E-3</v>
      </c>
      <c r="M121" s="38">
        <f t="shared" si="25"/>
        <v>-4.5180075891354246E-3</v>
      </c>
      <c r="N121" s="38">
        <f t="shared" si="26"/>
        <v>1.9088088059176246E-3</v>
      </c>
      <c r="O121" s="38">
        <f t="shared" si="27"/>
        <v>3.4668053736035221E-4</v>
      </c>
      <c r="P121" s="38">
        <f t="shared" si="28"/>
        <v>3.4553037136792319E-3</v>
      </c>
      <c r="Q121" s="39">
        <f t="shared" si="29"/>
        <v>9.7877088415625584E-3</v>
      </c>
      <c r="T121" s="22">
        <v>44004</v>
      </c>
      <c r="U121" s="13">
        <v>358.87</v>
      </c>
      <c r="V121" s="13">
        <v>0</v>
      </c>
      <c r="W121" s="19">
        <v>1</v>
      </c>
      <c r="X121" s="13">
        <v>311.94</v>
      </c>
      <c r="Y121" s="13">
        <v>0</v>
      </c>
      <c r="Z121" s="19">
        <v>1</v>
      </c>
      <c r="AA121" s="13">
        <v>165.09</v>
      </c>
      <c r="AB121" s="13">
        <v>0</v>
      </c>
      <c r="AC121" s="19">
        <v>1</v>
      </c>
      <c r="AD121" s="13">
        <v>86.54</v>
      </c>
      <c r="AE121" s="13">
        <v>0</v>
      </c>
      <c r="AF121" s="19">
        <v>1</v>
      </c>
      <c r="AG121" s="13">
        <v>200.57</v>
      </c>
      <c r="AH121" s="13">
        <v>0</v>
      </c>
      <c r="AI121" s="19">
        <v>1</v>
      </c>
      <c r="AJ121" s="13">
        <v>994.32</v>
      </c>
      <c r="AK121" s="13">
        <v>0</v>
      </c>
      <c r="AL121" s="19">
        <v>1</v>
      </c>
    </row>
    <row r="122" spans="2:38">
      <c r="B122" s="24"/>
      <c r="C122" s="25"/>
      <c r="D122" s="25"/>
      <c r="E122" s="25"/>
      <c r="F122" s="25"/>
      <c r="G122" s="25"/>
      <c r="H122" s="25"/>
      <c r="I122" s="26"/>
      <c r="K122" s="22">
        <v>44000</v>
      </c>
      <c r="L122" s="37">
        <f t="shared" si="24"/>
        <v>3.981118178045245E-4</v>
      </c>
      <c r="M122" s="38">
        <f t="shared" si="25"/>
        <v>7.7046552768013528E-4</v>
      </c>
      <c r="N122" s="38">
        <f t="shared" si="26"/>
        <v>-1.9704439872987251E-3</v>
      </c>
      <c r="O122" s="38">
        <f t="shared" si="27"/>
        <v>-1.1554682547943242E-4</v>
      </c>
      <c r="P122" s="38">
        <f t="shared" si="28"/>
        <v>1.0651473091467795E-2</v>
      </c>
      <c r="Q122" s="39">
        <f t="shared" si="29"/>
        <v>1.2196067494321493E-2</v>
      </c>
      <c r="T122" s="22">
        <v>44005</v>
      </c>
      <c r="U122" s="13">
        <v>366.53</v>
      </c>
      <c r="V122" s="13">
        <v>0</v>
      </c>
      <c r="W122" s="19">
        <v>1</v>
      </c>
      <c r="X122" s="13">
        <v>313.20999999999998</v>
      </c>
      <c r="Y122" s="13">
        <v>0</v>
      </c>
      <c r="Z122" s="19">
        <v>1</v>
      </c>
      <c r="AA122" s="13">
        <v>166.48</v>
      </c>
      <c r="AB122" s="13">
        <v>0</v>
      </c>
      <c r="AC122" s="19">
        <v>1</v>
      </c>
      <c r="AD122" s="13">
        <v>86.56</v>
      </c>
      <c r="AE122" s="13">
        <v>0</v>
      </c>
      <c r="AF122" s="19">
        <v>1</v>
      </c>
      <c r="AG122" s="13">
        <v>201.91</v>
      </c>
      <c r="AH122" s="13">
        <v>0</v>
      </c>
      <c r="AI122" s="19">
        <v>1</v>
      </c>
      <c r="AJ122" s="13">
        <v>1001.78</v>
      </c>
      <c r="AK122" s="13">
        <v>0</v>
      </c>
      <c r="AL122" s="19">
        <v>1</v>
      </c>
    </row>
    <row r="123" spans="2:38">
      <c r="B123" s="24"/>
      <c r="C123" s="25"/>
      <c r="D123" s="25"/>
      <c r="E123" s="25"/>
      <c r="F123" s="25"/>
      <c r="G123" s="25"/>
      <c r="H123" s="25"/>
      <c r="I123" s="26"/>
      <c r="K123" s="22">
        <v>44001</v>
      </c>
      <c r="L123" s="37">
        <f t="shared" si="24"/>
        <v>-5.7310015009774829E-3</v>
      </c>
      <c r="M123" s="38">
        <f t="shared" si="25"/>
        <v>-6.1158332706856599E-3</v>
      </c>
      <c r="N123" s="38">
        <f t="shared" si="26"/>
        <v>1.0972617521575993E-2</v>
      </c>
      <c r="O123" s="38">
        <f t="shared" si="27"/>
        <v>2.3108030143251471E-4</v>
      </c>
      <c r="P123" s="38">
        <f t="shared" si="28"/>
        <v>-5.9774873359773164E-3</v>
      </c>
      <c r="Q123" s="39">
        <f t="shared" si="29"/>
        <v>-3.0525845955919604E-3</v>
      </c>
      <c r="T123" s="22">
        <v>44006</v>
      </c>
      <c r="U123" s="13">
        <v>360.06</v>
      </c>
      <c r="V123" s="13">
        <v>0</v>
      </c>
      <c r="W123" s="19">
        <v>1</v>
      </c>
      <c r="X123" s="13">
        <v>305.3</v>
      </c>
      <c r="Y123" s="13">
        <v>0</v>
      </c>
      <c r="Z123" s="19">
        <v>1</v>
      </c>
      <c r="AA123" s="13">
        <v>165.9</v>
      </c>
      <c r="AB123" s="13">
        <v>0</v>
      </c>
      <c r="AC123" s="19">
        <v>1</v>
      </c>
      <c r="AD123" s="13">
        <v>86.57</v>
      </c>
      <c r="AE123" s="13">
        <v>0</v>
      </c>
      <c r="AF123" s="19">
        <v>1</v>
      </c>
      <c r="AG123" s="13">
        <v>197.84</v>
      </c>
      <c r="AH123" s="13">
        <v>0</v>
      </c>
      <c r="AI123" s="19">
        <v>1</v>
      </c>
      <c r="AJ123" s="13">
        <v>960.85</v>
      </c>
      <c r="AK123" s="13">
        <v>0</v>
      </c>
      <c r="AL123" s="19">
        <v>1</v>
      </c>
    </row>
    <row r="124" spans="2:38">
      <c r="B124" s="24"/>
      <c r="C124" s="25"/>
      <c r="D124" s="25"/>
      <c r="E124" s="25"/>
      <c r="F124" s="25"/>
      <c r="G124" s="25"/>
      <c r="H124" s="25"/>
      <c r="I124" s="26"/>
      <c r="K124" s="22">
        <v>44004</v>
      </c>
      <c r="L124" s="37">
        <f t="shared" si="24"/>
        <v>2.5827371603755051E-2</v>
      </c>
      <c r="M124" s="38">
        <f t="shared" si="25"/>
        <v>7.1421981051564736E-3</v>
      </c>
      <c r="N124" s="38">
        <f t="shared" si="26"/>
        <v>6.4414418153827934E-3</v>
      </c>
      <c r="O124" s="38">
        <f t="shared" si="27"/>
        <v>-2.3108030143263655E-4</v>
      </c>
      <c r="P124" s="38">
        <f t="shared" si="28"/>
        <v>2.7394819371331314E-2</v>
      </c>
      <c r="Q124" s="39">
        <f t="shared" si="29"/>
        <v>-6.5957877877170085E-3</v>
      </c>
      <c r="T124" s="22">
        <v>44007</v>
      </c>
      <c r="U124" s="13">
        <v>364.84</v>
      </c>
      <c r="V124" s="13">
        <v>0</v>
      </c>
      <c r="W124" s="19">
        <v>1</v>
      </c>
      <c r="X124" s="13">
        <v>308.5</v>
      </c>
      <c r="Y124" s="13">
        <v>0</v>
      </c>
      <c r="Z124" s="19">
        <v>1</v>
      </c>
      <c r="AA124" s="13">
        <v>165.8</v>
      </c>
      <c r="AB124" s="13">
        <v>0</v>
      </c>
      <c r="AC124" s="19">
        <v>1</v>
      </c>
      <c r="AD124" s="13">
        <v>86.57</v>
      </c>
      <c r="AE124" s="13">
        <v>0</v>
      </c>
      <c r="AF124" s="19">
        <v>1</v>
      </c>
      <c r="AG124" s="13">
        <v>200.34</v>
      </c>
      <c r="AH124" s="13">
        <v>0</v>
      </c>
      <c r="AI124" s="19">
        <v>1</v>
      </c>
      <c r="AJ124" s="13">
        <v>985.98</v>
      </c>
      <c r="AK124" s="13">
        <v>0</v>
      </c>
      <c r="AL124" s="19">
        <v>1</v>
      </c>
    </row>
    <row r="125" spans="2:38">
      <c r="B125" s="24"/>
      <c r="C125" s="25"/>
      <c r="D125" s="25"/>
      <c r="E125" s="25"/>
      <c r="F125" s="25"/>
      <c r="G125" s="25"/>
      <c r="H125" s="25"/>
      <c r="I125" s="26"/>
      <c r="K125" s="22">
        <v>44005</v>
      </c>
      <c r="L125" s="37">
        <f t="shared" si="24"/>
        <v>2.1120167449104374E-2</v>
      </c>
      <c r="M125" s="38">
        <f t="shared" si="25"/>
        <v>4.0630304634698749E-3</v>
      </c>
      <c r="N125" s="38">
        <f t="shared" si="26"/>
        <v>8.3844023456018137E-3</v>
      </c>
      <c r="O125" s="38">
        <f t="shared" si="27"/>
        <v>2.3108030143251471E-4</v>
      </c>
      <c r="P125" s="38">
        <f t="shared" si="28"/>
        <v>6.6587405643273902E-3</v>
      </c>
      <c r="Q125" s="39">
        <f t="shared" si="29"/>
        <v>7.4746102222921574E-3</v>
      </c>
      <c r="T125" s="22">
        <v>44008</v>
      </c>
      <c r="U125" s="13">
        <v>353.63</v>
      </c>
      <c r="V125" s="13">
        <v>0</v>
      </c>
      <c r="W125" s="19">
        <v>1</v>
      </c>
      <c r="X125" s="13">
        <v>301.14</v>
      </c>
      <c r="Y125" s="13">
        <v>0</v>
      </c>
      <c r="Z125" s="19">
        <v>1</v>
      </c>
      <c r="AA125" s="13">
        <v>166.54</v>
      </c>
      <c r="AB125" s="13">
        <v>0</v>
      </c>
      <c r="AC125" s="19">
        <v>1</v>
      </c>
      <c r="AD125" s="13">
        <v>86.6</v>
      </c>
      <c r="AE125" s="13">
        <v>0</v>
      </c>
      <c r="AF125" s="19">
        <v>1</v>
      </c>
      <c r="AG125" s="13">
        <v>196.33</v>
      </c>
      <c r="AH125" s="13">
        <v>0</v>
      </c>
      <c r="AI125" s="19">
        <v>1</v>
      </c>
      <c r="AJ125" s="13">
        <v>959.74</v>
      </c>
      <c r="AK125" s="13">
        <v>0</v>
      </c>
      <c r="AL125" s="19">
        <v>1</v>
      </c>
    </row>
    <row r="126" spans="2:38">
      <c r="B126" s="24"/>
      <c r="C126" s="25"/>
      <c r="D126" s="25"/>
      <c r="E126" s="25"/>
      <c r="F126" s="25"/>
      <c r="G126" s="25"/>
      <c r="H126" s="25"/>
      <c r="I126" s="26"/>
      <c r="K126" s="22">
        <v>44006</v>
      </c>
      <c r="L126" s="37">
        <f t="shared" si="24"/>
        <v>-1.7809689136073188E-2</v>
      </c>
      <c r="M126" s="38">
        <f t="shared" si="25"/>
        <v>-2.5578992346317088E-2</v>
      </c>
      <c r="N126" s="38">
        <f t="shared" si="26"/>
        <v>-3.4899848889800847E-3</v>
      </c>
      <c r="O126" s="38">
        <f t="shared" si="27"/>
        <v>1.1552012951083303E-4</v>
      </c>
      <c r="P126" s="38">
        <f t="shared" si="28"/>
        <v>-2.0363430349121969E-2</v>
      </c>
      <c r="Q126" s="39">
        <f t="shared" si="29"/>
        <v>-4.1715387281112126E-2</v>
      </c>
      <c r="T126" s="22">
        <v>44011</v>
      </c>
      <c r="U126" s="13">
        <v>361.78</v>
      </c>
      <c r="V126" s="13">
        <v>0</v>
      </c>
      <c r="W126" s="19">
        <v>1</v>
      </c>
      <c r="X126" s="13">
        <v>305.66000000000003</v>
      </c>
      <c r="Y126" s="13">
        <v>0</v>
      </c>
      <c r="Z126" s="19">
        <v>1</v>
      </c>
      <c r="AA126" s="13">
        <v>166.63</v>
      </c>
      <c r="AB126" s="13">
        <v>0</v>
      </c>
      <c r="AC126" s="19">
        <v>1</v>
      </c>
      <c r="AD126" s="13">
        <v>86.62</v>
      </c>
      <c r="AE126" s="13">
        <v>0</v>
      </c>
      <c r="AF126" s="19">
        <v>1</v>
      </c>
      <c r="AG126" s="13">
        <v>198.44</v>
      </c>
      <c r="AH126" s="13">
        <v>0</v>
      </c>
      <c r="AI126" s="19">
        <v>1</v>
      </c>
      <c r="AJ126" s="13">
        <v>1009.35</v>
      </c>
      <c r="AK126" s="13">
        <v>0</v>
      </c>
      <c r="AL126" s="19">
        <v>1</v>
      </c>
    </row>
    <row r="127" spans="2:38" ht="15" thickBot="1">
      <c r="B127" s="27"/>
      <c r="C127" s="28"/>
      <c r="D127" s="28"/>
      <c r="E127" s="28"/>
      <c r="F127" s="28"/>
      <c r="G127" s="28"/>
      <c r="H127" s="28"/>
      <c r="I127" s="29"/>
      <c r="K127" s="22">
        <v>44007</v>
      </c>
      <c r="L127" s="37">
        <f t="shared" si="24"/>
        <v>1.3188217082481208E-2</v>
      </c>
      <c r="M127" s="38">
        <f t="shared" si="25"/>
        <v>1.0426943604610411E-2</v>
      </c>
      <c r="N127" s="38">
        <f t="shared" si="26"/>
        <v>-6.0295449520418338E-4</v>
      </c>
      <c r="O127" s="38">
        <f t="shared" si="27"/>
        <v>0</v>
      </c>
      <c r="P127" s="38">
        <f t="shared" si="28"/>
        <v>1.2557299970457349E-2</v>
      </c>
      <c r="Q127" s="39">
        <f t="shared" si="29"/>
        <v>2.5817761042817449E-2</v>
      </c>
      <c r="T127" s="22">
        <v>44012</v>
      </c>
      <c r="U127" s="13">
        <v>364.8</v>
      </c>
      <c r="V127" s="13">
        <v>0</v>
      </c>
      <c r="W127" s="19">
        <v>1</v>
      </c>
      <c r="X127" s="13">
        <v>309.69</v>
      </c>
      <c r="Y127" s="13">
        <v>0</v>
      </c>
      <c r="Z127" s="19">
        <v>1</v>
      </c>
      <c r="AA127" s="13">
        <v>167.37</v>
      </c>
      <c r="AB127" s="13">
        <v>0</v>
      </c>
      <c r="AC127" s="19">
        <v>1</v>
      </c>
      <c r="AD127" s="13">
        <v>86.61</v>
      </c>
      <c r="AE127" s="13">
        <v>0</v>
      </c>
      <c r="AF127" s="19">
        <v>1</v>
      </c>
      <c r="AG127" s="13">
        <v>203.51</v>
      </c>
      <c r="AH127" s="13">
        <v>0</v>
      </c>
      <c r="AI127" s="19">
        <v>1</v>
      </c>
      <c r="AJ127" s="13">
        <v>1079.81</v>
      </c>
      <c r="AK127" s="13">
        <v>0</v>
      </c>
      <c r="AL127" s="19">
        <v>1</v>
      </c>
    </row>
    <row r="128" spans="2:38">
      <c r="K128" s="22">
        <v>44008</v>
      </c>
      <c r="L128" s="37">
        <f t="shared" si="24"/>
        <v>-3.1207732518357401E-2</v>
      </c>
      <c r="M128" s="38">
        <f t="shared" si="25"/>
        <v>-2.4146570450545253E-2</v>
      </c>
      <c r="N128" s="38">
        <f t="shared" si="26"/>
        <v>4.4532781064786269E-3</v>
      </c>
      <c r="O128" s="38">
        <f t="shared" si="27"/>
        <v>3.4648034070709966E-4</v>
      </c>
      <c r="P128" s="38">
        <f t="shared" si="28"/>
        <v>-2.0219006272960499E-2</v>
      </c>
      <c r="Q128" s="39">
        <f t="shared" si="29"/>
        <v>-2.697365597467544E-2</v>
      </c>
      <c r="T128" s="22">
        <v>44013</v>
      </c>
      <c r="U128" s="13">
        <v>364.11</v>
      </c>
      <c r="V128" s="13">
        <v>0</v>
      </c>
      <c r="W128" s="19">
        <v>1</v>
      </c>
      <c r="X128" s="13">
        <v>311.81</v>
      </c>
      <c r="Y128" s="13">
        <v>0</v>
      </c>
      <c r="Z128" s="19">
        <v>1</v>
      </c>
      <c r="AA128" s="13">
        <v>166.62</v>
      </c>
      <c r="AB128" s="13">
        <v>0</v>
      </c>
      <c r="AC128" s="19">
        <v>1</v>
      </c>
      <c r="AD128" s="13">
        <v>86.52</v>
      </c>
      <c r="AE128" s="13">
        <v>6.0636000000000002E-2</v>
      </c>
      <c r="AF128" s="19">
        <v>1</v>
      </c>
      <c r="AG128" s="13">
        <v>204.7</v>
      </c>
      <c r="AH128" s="13">
        <v>0</v>
      </c>
      <c r="AI128" s="19">
        <v>1</v>
      </c>
      <c r="AJ128" s="13">
        <v>1119.6300000000001</v>
      </c>
      <c r="AK128" s="13">
        <v>0</v>
      </c>
      <c r="AL128" s="19">
        <v>1</v>
      </c>
    </row>
    <row r="129" spans="1:38">
      <c r="K129" s="22">
        <v>44011</v>
      </c>
      <c r="L129" s="37">
        <f t="shared" si="24"/>
        <v>2.2785123479888664E-2</v>
      </c>
      <c r="M129" s="38">
        <f t="shared" si="25"/>
        <v>1.4898100204793064E-2</v>
      </c>
      <c r="N129" s="38">
        <f t="shared" si="26"/>
        <v>5.4026474285881368E-4</v>
      </c>
      <c r="O129" s="38">
        <f t="shared" si="27"/>
        <v>2.3092021809130258E-4</v>
      </c>
      <c r="P129" s="38">
        <f t="shared" si="28"/>
        <v>1.0689870522190522E-2</v>
      </c>
      <c r="Q129" s="39">
        <f t="shared" si="29"/>
        <v>5.0399423855858716E-2</v>
      </c>
      <c r="T129" s="22">
        <v>44014</v>
      </c>
      <c r="U129" s="13">
        <v>364.11</v>
      </c>
      <c r="V129" s="13">
        <v>0</v>
      </c>
      <c r="W129" s="19">
        <v>1</v>
      </c>
      <c r="X129" s="13">
        <v>313.45</v>
      </c>
      <c r="Y129" s="13">
        <v>0</v>
      </c>
      <c r="Z129" s="19">
        <v>1</v>
      </c>
      <c r="AA129" s="13">
        <v>166.98</v>
      </c>
      <c r="AB129" s="13">
        <v>0</v>
      </c>
      <c r="AC129" s="19">
        <v>1</v>
      </c>
      <c r="AD129" s="13">
        <v>86.56</v>
      </c>
      <c r="AE129" s="13">
        <v>0</v>
      </c>
      <c r="AF129" s="19">
        <v>1</v>
      </c>
      <c r="AG129" s="13">
        <v>206.26</v>
      </c>
      <c r="AH129" s="13">
        <v>0</v>
      </c>
      <c r="AI129" s="19">
        <v>1</v>
      </c>
      <c r="AJ129" s="13">
        <v>1208.6600000000001</v>
      </c>
      <c r="AK129" s="13">
        <v>0</v>
      </c>
      <c r="AL129" s="19">
        <v>1</v>
      </c>
    </row>
    <row r="130" spans="1:38" ht="15" thickBot="1">
      <c r="K130" s="22">
        <v>44012</v>
      </c>
      <c r="L130" s="37">
        <f t="shared" si="24"/>
        <v>8.3129659266875273E-3</v>
      </c>
      <c r="M130" s="38">
        <f t="shared" si="25"/>
        <v>1.3098424045918109E-2</v>
      </c>
      <c r="N130" s="38">
        <f t="shared" si="26"/>
        <v>4.4311449750146399E-3</v>
      </c>
      <c r="O130" s="38">
        <f t="shared" si="27"/>
        <v>-1.1545344352729586E-4</v>
      </c>
      <c r="P130" s="38">
        <f t="shared" si="28"/>
        <v>2.5228356291608842E-2</v>
      </c>
      <c r="Q130" s="39">
        <f t="shared" si="29"/>
        <v>6.7478540413121665E-2</v>
      </c>
      <c r="T130" s="22">
        <v>44018</v>
      </c>
      <c r="U130" s="13">
        <v>373.85</v>
      </c>
      <c r="V130" s="13">
        <v>0</v>
      </c>
      <c r="W130" s="19">
        <v>1</v>
      </c>
      <c r="X130" s="13">
        <v>318.26</v>
      </c>
      <c r="Y130" s="13">
        <v>0</v>
      </c>
      <c r="Z130" s="19">
        <v>1</v>
      </c>
      <c r="AA130" s="13">
        <v>167.98</v>
      </c>
      <c r="AB130" s="13">
        <v>0</v>
      </c>
      <c r="AC130" s="19">
        <v>1</v>
      </c>
      <c r="AD130" s="13">
        <v>86.53</v>
      </c>
      <c r="AE130" s="13">
        <v>0</v>
      </c>
      <c r="AF130" s="19">
        <v>1</v>
      </c>
      <c r="AG130" s="13">
        <v>210.7</v>
      </c>
      <c r="AH130" s="13">
        <v>0</v>
      </c>
      <c r="AI130" s="19">
        <v>1</v>
      </c>
      <c r="AJ130" s="13">
        <v>1371.58</v>
      </c>
      <c r="AK130" s="13">
        <v>0</v>
      </c>
      <c r="AL130" s="19">
        <v>1</v>
      </c>
    </row>
    <row r="131" spans="1:38" ht="15" thickBot="1">
      <c r="A131" s="1" t="s">
        <v>85</v>
      </c>
      <c r="B131" s="47" t="s">
        <v>72</v>
      </c>
      <c r="C131" s="48"/>
      <c r="D131" s="48"/>
      <c r="E131" s="48"/>
      <c r="F131" s="48"/>
      <c r="G131" s="48"/>
      <c r="H131" s="48"/>
      <c r="I131" s="49"/>
      <c r="J131" t="s">
        <v>232</v>
      </c>
      <c r="K131" s="22">
        <v>44013</v>
      </c>
      <c r="L131" s="37">
        <f t="shared" si="24"/>
        <v>-1.8932384137965272E-3</v>
      </c>
      <c r="M131" s="38">
        <f t="shared" si="25"/>
        <v>6.8222308047009832E-3</v>
      </c>
      <c r="N131" s="38">
        <f t="shared" si="26"/>
        <v>-4.4911599787834352E-3</v>
      </c>
      <c r="O131" s="38">
        <f t="shared" si="27"/>
        <v>-3.3909454875346852E-4</v>
      </c>
      <c r="P131" s="38">
        <f t="shared" si="28"/>
        <v>5.8303489427867471E-3</v>
      </c>
      <c r="Q131" s="39">
        <f t="shared" si="29"/>
        <v>3.6213173850782931E-2</v>
      </c>
      <c r="T131" s="22">
        <v>44019</v>
      </c>
      <c r="U131" s="13">
        <v>372.69</v>
      </c>
      <c r="V131" s="13">
        <v>0</v>
      </c>
      <c r="W131" s="19">
        <v>1</v>
      </c>
      <c r="X131" s="13">
        <v>314.98</v>
      </c>
      <c r="Y131" s="13">
        <v>0</v>
      </c>
      <c r="Z131" s="19">
        <v>1</v>
      </c>
      <c r="AA131" s="13">
        <v>169.04</v>
      </c>
      <c r="AB131" s="13">
        <v>0</v>
      </c>
      <c r="AC131" s="19">
        <v>1</v>
      </c>
      <c r="AD131" s="13">
        <v>86.55</v>
      </c>
      <c r="AE131" s="13">
        <v>0</v>
      </c>
      <c r="AF131" s="19">
        <v>1</v>
      </c>
      <c r="AG131" s="13">
        <v>208.25</v>
      </c>
      <c r="AH131" s="13">
        <v>0</v>
      </c>
      <c r="AI131" s="19">
        <v>1</v>
      </c>
      <c r="AJ131" s="13">
        <v>1389.86</v>
      </c>
      <c r="AK131" s="13">
        <v>0</v>
      </c>
      <c r="AL131" s="19">
        <v>1</v>
      </c>
    </row>
    <row r="132" spans="1:38" ht="15" customHeight="1">
      <c r="B132" s="52" t="s">
        <v>73</v>
      </c>
      <c r="C132" s="53"/>
      <c r="D132" s="53"/>
      <c r="E132" s="66" t="s">
        <v>74</v>
      </c>
      <c r="F132" s="66" t="s">
        <v>75</v>
      </c>
      <c r="G132" s="200" t="s">
        <v>238</v>
      </c>
      <c r="H132" s="200"/>
      <c r="I132" s="201"/>
      <c r="K132" s="22">
        <v>44014</v>
      </c>
      <c r="L132" s="37">
        <f t="shared" si="24"/>
        <v>0</v>
      </c>
      <c r="M132" s="38">
        <f t="shared" si="25"/>
        <v>5.2458297696681821E-3</v>
      </c>
      <c r="N132" s="38">
        <f t="shared" si="26"/>
        <v>2.1582742190912121E-3</v>
      </c>
      <c r="O132" s="38">
        <f t="shared" si="27"/>
        <v>4.6221401331344693E-4</v>
      </c>
      <c r="P132" s="38">
        <f t="shared" si="28"/>
        <v>7.5920162206791044E-3</v>
      </c>
      <c r="Q132" s="39">
        <f t="shared" si="29"/>
        <v>7.6514034345332368E-2</v>
      </c>
      <c r="T132" s="22">
        <v>44020</v>
      </c>
      <c r="U132" s="13">
        <v>381.37</v>
      </c>
      <c r="V132" s="13">
        <v>0</v>
      </c>
      <c r="W132" s="19">
        <v>1</v>
      </c>
      <c r="X132" s="13">
        <v>317.33</v>
      </c>
      <c r="Y132" s="13">
        <v>0</v>
      </c>
      <c r="Z132" s="19">
        <v>1</v>
      </c>
      <c r="AA132" s="13">
        <v>170.09</v>
      </c>
      <c r="AB132" s="13">
        <v>0</v>
      </c>
      <c r="AC132" s="19">
        <v>1</v>
      </c>
      <c r="AD132" s="13">
        <v>86.55</v>
      </c>
      <c r="AE132" s="13">
        <v>0</v>
      </c>
      <c r="AF132" s="19">
        <v>1</v>
      </c>
      <c r="AG132" s="13">
        <v>212.83</v>
      </c>
      <c r="AH132" s="13">
        <v>0</v>
      </c>
      <c r="AI132" s="19">
        <v>1</v>
      </c>
      <c r="AJ132" s="13">
        <v>1365.88</v>
      </c>
      <c r="AK132" s="13">
        <v>0</v>
      </c>
      <c r="AL132" s="19">
        <v>1</v>
      </c>
    </row>
    <row r="133" spans="1:38" ht="15" thickBot="1">
      <c r="B133" s="27"/>
      <c r="C133" s="28"/>
      <c r="D133" s="28"/>
      <c r="E133" s="193">
        <f>F101/G101</f>
        <v>1.1957618962654535</v>
      </c>
      <c r="F133" s="67">
        <f>F102/G102</f>
        <v>1.125845664107489</v>
      </c>
      <c r="G133" s="202"/>
      <c r="H133" s="202"/>
      <c r="I133" s="203"/>
      <c r="K133" s="22">
        <v>44018</v>
      </c>
      <c r="L133" s="37">
        <f t="shared" si="24"/>
        <v>2.639862765954477E-2</v>
      </c>
      <c r="M133" s="38">
        <f t="shared" si="25"/>
        <v>1.5228801062060277E-2</v>
      </c>
      <c r="N133" s="38">
        <f t="shared" si="26"/>
        <v>5.9708799316267281E-3</v>
      </c>
      <c r="O133" s="38">
        <f t="shared" si="27"/>
        <v>-3.466404795239544E-4</v>
      </c>
      <c r="P133" s="38">
        <f t="shared" si="28"/>
        <v>2.1297811922220342E-2</v>
      </c>
      <c r="Q133" s="39">
        <f t="shared" si="29"/>
        <v>0.12645105206013577</v>
      </c>
      <c r="T133" s="22">
        <v>44021</v>
      </c>
      <c r="U133" s="13">
        <v>382.73</v>
      </c>
      <c r="V133" s="13">
        <v>0</v>
      </c>
      <c r="W133" s="19">
        <v>1</v>
      </c>
      <c r="X133" s="13">
        <v>315.72000000000003</v>
      </c>
      <c r="Y133" s="13">
        <v>0</v>
      </c>
      <c r="Z133" s="19">
        <v>1</v>
      </c>
      <c r="AA133" s="13">
        <v>169.63</v>
      </c>
      <c r="AB133" s="13">
        <v>0</v>
      </c>
      <c r="AC133" s="19">
        <v>1</v>
      </c>
      <c r="AD133" s="13">
        <v>86.57</v>
      </c>
      <c r="AE133" s="13">
        <v>0</v>
      </c>
      <c r="AF133" s="19">
        <v>1</v>
      </c>
      <c r="AG133" s="13">
        <v>214.32</v>
      </c>
      <c r="AH133" s="13">
        <v>0</v>
      </c>
      <c r="AI133" s="19">
        <v>1</v>
      </c>
      <c r="AJ133" s="13">
        <v>1394.28</v>
      </c>
      <c r="AK133" s="13">
        <v>0</v>
      </c>
      <c r="AL133" s="19">
        <v>1</v>
      </c>
    </row>
    <row r="134" spans="1:38">
      <c r="C134" t="s">
        <v>239</v>
      </c>
      <c r="E134" s="192">
        <f>(D101-D135)/E101</f>
        <v>0.88790070049289493</v>
      </c>
      <c r="F134" s="194">
        <f>(D102-D135)/E102</f>
        <v>0.94049437856830942</v>
      </c>
      <c r="K134" s="22">
        <v>44019</v>
      </c>
      <c r="L134" s="37">
        <f t="shared" si="24"/>
        <v>-3.1076725522293748E-3</v>
      </c>
      <c r="M134" s="38">
        <f t="shared" si="25"/>
        <v>-1.0359514035603066E-2</v>
      </c>
      <c r="N134" s="38">
        <f t="shared" si="26"/>
        <v>6.2904486103201578E-3</v>
      </c>
      <c r="O134" s="38">
        <f t="shared" si="27"/>
        <v>2.3110700357067098E-4</v>
      </c>
      <c r="P134" s="38">
        <f t="shared" si="28"/>
        <v>-1.1696039763191187E-2</v>
      </c>
      <c r="Q134" s="39">
        <f t="shared" si="29"/>
        <v>1.3239662655925567E-2</v>
      </c>
      <c r="T134" s="22">
        <v>44022</v>
      </c>
      <c r="U134" s="13">
        <v>383.68</v>
      </c>
      <c r="V134" s="13">
        <v>0</v>
      </c>
      <c r="W134" s="19">
        <v>1</v>
      </c>
      <c r="X134" s="13">
        <v>318.89999999999998</v>
      </c>
      <c r="Y134" s="13">
        <v>0</v>
      </c>
      <c r="Z134" s="19">
        <v>1</v>
      </c>
      <c r="AA134" s="13">
        <v>169.19</v>
      </c>
      <c r="AB134" s="13">
        <v>0</v>
      </c>
      <c r="AC134" s="19">
        <v>1</v>
      </c>
      <c r="AD134" s="13">
        <v>86.54</v>
      </c>
      <c r="AE134" s="13">
        <v>0</v>
      </c>
      <c r="AF134" s="19">
        <v>1</v>
      </c>
      <c r="AG134" s="13">
        <v>213.67</v>
      </c>
      <c r="AH134" s="13">
        <v>0</v>
      </c>
      <c r="AI134" s="19">
        <v>1</v>
      </c>
      <c r="AJ134" s="13">
        <v>1544.65</v>
      </c>
      <c r="AK134" s="13">
        <v>0</v>
      </c>
      <c r="AL134" s="19">
        <v>1</v>
      </c>
    </row>
    <row r="135" spans="1:38">
      <c r="C135" t="s">
        <v>240</v>
      </c>
      <c r="D135" s="191">
        <v>0.03</v>
      </c>
      <c r="E135" s="192"/>
      <c r="K135" s="22">
        <v>44020</v>
      </c>
      <c r="L135" s="37">
        <f t="shared" si="24"/>
        <v>2.3023057601607385E-2</v>
      </c>
      <c r="M135" s="38">
        <f t="shared" si="25"/>
        <v>7.4330971199708168E-3</v>
      </c>
      <c r="N135" s="38">
        <f t="shared" si="26"/>
        <v>6.1923354181991569E-3</v>
      </c>
      <c r="O135" s="38">
        <f t="shared" si="27"/>
        <v>0</v>
      </c>
      <c r="P135" s="38">
        <f t="shared" si="28"/>
        <v>2.1754443927760391E-2</v>
      </c>
      <c r="Q135" s="39">
        <f t="shared" si="29"/>
        <v>-1.7404113086437877E-2</v>
      </c>
      <c r="T135" s="22">
        <v>44025</v>
      </c>
      <c r="U135" s="13">
        <v>381.91</v>
      </c>
      <c r="V135" s="13">
        <v>0</v>
      </c>
      <c r="W135" s="19">
        <v>1</v>
      </c>
      <c r="X135" s="13">
        <v>316.07</v>
      </c>
      <c r="Y135" s="13">
        <v>0</v>
      </c>
      <c r="Z135" s="19">
        <v>1</v>
      </c>
      <c r="AA135" s="13">
        <v>169.4</v>
      </c>
      <c r="AB135" s="13">
        <v>0</v>
      </c>
      <c r="AC135" s="19">
        <v>1</v>
      </c>
      <c r="AD135" s="13">
        <v>86.54</v>
      </c>
      <c r="AE135" s="13">
        <v>0</v>
      </c>
      <c r="AF135" s="19">
        <v>1</v>
      </c>
      <c r="AG135" s="13">
        <v>207.07</v>
      </c>
      <c r="AH135" s="13">
        <v>0</v>
      </c>
      <c r="AI135" s="19">
        <v>1</v>
      </c>
      <c r="AJ135" s="13">
        <v>1497.06</v>
      </c>
      <c r="AK135" s="13">
        <v>0</v>
      </c>
      <c r="AL135" s="19">
        <v>1</v>
      </c>
    </row>
    <row r="136" spans="1:38">
      <c r="K136" s="22">
        <v>44021</v>
      </c>
      <c r="L136" s="37">
        <f t="shared" si="24"/>
        <v>3.5597472481012906E-3</v>
      </c>
      <c r="M136" s="38">
        <f t="shared" si="25"/>
        <v>-5.0864970262036475E-3</v>
      </c>
      <c r="N136" s="38">
        <f t="shared" si="26"/>
        <v>-2.7081142183689039E-3</v>
      </c>
      <c r="O136" s="38">
        <f t="shared" si="27"/>
        <v>2.3105360546417136E-4</v>
      </c>
      <c r="P136" s="38">
        <f t="shared" si="28"/>
        <v>6.9765002616409182E-3</v>
      </c>
      <c r="Q136" s="39">
        <f t="shared" si="29"/>
        <v>2.0579243441473421E-2</v>
      </c>
      <c r="T136" s="22">
        <v>44026</v>
      </c>
      <c r="U136" s="13">
        <v>388.23</v>
      </c>
      <c r="V136" s="13">
        <v>0</v>
      </c>
      <c r="W136" s="19">
        <v>1</v>
      </c>
      <c r="X136" s="13">
        <v>320.17</v>
      </c>
      <c r="Y136" s="13">
        <v>0</v>
      </c>
      <c r="Z136" s="19">
        <v>1</v>
      </c>
      <c r="AA136" s="13">
        <v>170.19</v>
      </c>
      <c r="AB136" s="13">
        <v>0</v>
      </c>
      <c r="AC136" s="19">
        <v>1</v>
      </c>
      <c r="AD136" s="13">
        <v>86.55</v>
      </c>
      <c r="AE136" s="13">
        <v>0</v>
      </c>
      <c r="AF136" s="19">
        <v>1</v>
      </c>
      <c r="AG136" s="13">
        <v>208.35</v>
      </c>
      <c r="AH136" s="13">
        <v>0</v>
      </c>
      <c r="AI136" s="19">
        <v>1</v>
      </c>
      <c r="AJ136" s="13">
        <v>1516.8</v>
      </c>
      <c r="AK136" s="13">
        <v>0</v>
      </c>
      <c r="AL136" s="19">
        <v>1</v>
      </c>
    </row>
    <row r="137" spans="1:38">
      <c r="K137" s="22">
        <v>44022</v>
      </c>
      <c r="L137" s="37">
        <f t="shared" si="24"/>
        <v>2.4790920957454355E-3</v>
      </c>
      <c r="M137" s="38">
        <f t="shared" si="25"/>
        <v>1.0021829175810088E-2</v>
      </c>
      <c r="N137" s="38">
        <f t="shared" si="26"/>
        <v>-2.5972507369265659E-3</v>
      </c>
      <c r="O137" s="38">
        <f t="shared" si="27"/>
        <v>-3.4660043094348198E-4</v>
      </c>
      <c r="P137" s="38">
        <f t="shared" si="28"/>
        <v>-3.0374564814564737E-3</v>
      </c>
      <c r="Q137" s="39">
        <f t="shared" si="29"/>
        <v>0.10241919446881541</v>
      </c>
      <c r="T137" s="22">
        <v>44027</v>
      </c>
      <c r="U137" s="13">
        <v>390.9</v>
      </c>
      <c r="V137" s="13">
        <v>0</v>
      </c>
      <c r="W137" s="19">
        <v>1</v>
      </c>
      <c r="X137" s="13">
        <v>323.16000000000003</v>
      </c>
      <c r="Y137" s="13">
        <v>0</v>
      </c>
      <c r="Z137" s="19">
        <v>1</v>
      </c>
      <c r="AA137" s="13">
        <v>170.34</v>
      </c>
      <c r="AB137" s="13">
        <v>0</v>
      </c>
      <c r="AC137" s="19">
        <v>1</v>
      </c>
      <c r="AD137" s="13">
        <v>86.56</v>
      </c>
      <c r="AE137" s="13">
        <v>0</v>
      </c>
      <c r="AF137" s="19">
        <v>1</v>
      </c>
      <c r="AG137" s="13">
        <v>208.04</v>
      </c>
      <c r="AH137" s="13">
        <v>0</v>
      </c>
      <c r="AI137" s="19">
        <v>1</v>
      </c>
      <c r="AJ137" s="13">
        <v>1546.01</v>
      </c>
      <c r="AK137" s="13">
        <v>0</v>
      </c>
      <c r="AL137" s="19">
        <v>1</v>
      </c>
    </row>
    <row r="138" spans="1:38">
      <c r="K138" s="22">
        <v>44025</v>
      </c>
      <c r="L138" s="37">
        <f t="shared" si="24"/>
        <v>-4.6238930853484649E-3</v>
      </c>
      <c r="M138" s="38">
        <f t="shared" si="25"/>
        <v>-8.9138659734660682E-3</v>
      </c>
      <c r="N138" s="38">
        <f t="shared" si="26"/>
        <v>1.2404384472491001E-3</v>
      </c>
      <c r="O138" s="38">
        <f t="shared" si="27"/>
        <v>0</v>
      </c>
      <c r="P138" s="38">
        <f t="shared" si="28"/>
        <v>-3.1375868402963358E-2</v>
      </c>
      <c r="Q138" s="39">
        <f t="shared" si="29"/>
        <v>-3.1294162674825453E-2</v>
      </c>
      <c r="T138" s="22">
        <v>44028</v>
      </c>
      <c r="U138" s="13">
        <v>386.09</v>
      </c>
      <c r="V138" s="13">
        <v>0</v>
      </c>
      <c r="W138" s="19">
        <v>1</v>
      </c>
      <c r="X138" s="13">
        <v>322.04000000000002</v>
      </c>
      <c r="Y138" s="13">
        <v>0</v>
      </c>
      <c r="Z138" s="19">
        <v>1</v>
      </c>
      <c r="AA138" s="13">
        <v>168.73</v>
      </c>
      <c r="AB138" s="13">
        <v>0</v>
      </c>
      <c r="AC138" s="19">
        <v>1</v>
      </c>
      <c r="AD138" s="13">
        <v>86.56</v>
      </c>
      <c r="AE138" s="13">
        <v>0</v>
      </c>
      <c r="AF138" s="19">
        <v>1</v>
      </c>
      <c r="AG138" s="13">
        <v>203.92</v>
      </c>
      <c r="AH138" s="13">
        <v>0</v>
      </c>
      <c r="AI138" s="19">
        <v>1</v>
      </c>
      <c r="AJ138" s="13">
        <v>1500.64</v>
      </c>
      <c r="AK138" s="13">
        <v>0</v>
      </c>
      <c r="AL138" s="19">
        <v>1</v>
      </c>
    </row>
    <row r="139" spans="1:38">
      <c r="K139" s="22">
        <v>44026</v>
      </c>
      <c r="L139" s="37">
        <f t="shared" si="24"/>
        <v>1.6412968747887519E-2</v>
      </c>
      <c r="M139" s="38">
        <f t="shared" si="25"/>
        <v>1.2888396687902899E-2</v>
      </c>
      <c r="N139" s="38">
        <f t="shared" si="26"/>
        <v>4.6526777886315403E-3</v>
      </c>
      <c r="O139" s="38">
        <f t="shared" si="27"/>
        <v>1.1554682547934526E-4</v>
      </c>
      <c r="P139" s="38">
        <f t="shared" si="28"/>
        <v>6.1624575165289694E-3</v>
      </c>
      <c r="Q139" s="39">
        <f t="shared" si="29"/>
        <v>1.3099667723996468E-2</v>
      </c>
      <c r="T139" s="22">
        <v>44029</v>
      </c>
      <c r="U139" s="13">
        <v>385.31</v>
      </c>
      <c r="V139" s="13">
        <v>0</v>
      </c>
      <c r="W139" s="19">
        <v>1</v>
      </c>
      <c r="X139" s="13">
        <v>322.99</v>
      </c>
      <c r="Y139" s="13">
        <v>0</v>
      </c>
      <c r="Z139" s="19">
        <v>1</v>
      </c>
      <c r="AA139" s="13">
        <v>170.12</v>
      </c>
      <c r="AB139" s="13">
        <v>0</v>
      </c>
      <c r="AC139" s="19">
        <v>1</v>
      </c>
      <c r="AD139" s="13">
        <v>86.58</v>
      </c>
      <c r="AE139" s="13">
        <v>0</v>
      </c>
      <c r="AF139" s="19">
        <v>1</v>
      </c>
      <c r="AG139" s="13">
        <v>202.88</v>
      </c>
      <c r="AH139" s="13">
        <v>0</v>
      </c>
      <c r="AI139" s="19">
        <v>1</v>
      </c>
      <c r="AJ139" s="13">
        <v>1500.84</v>
      </c>
      <c r="AK139" s="13">
        <v>0</v>
      </c>
      <c r="AL139" s="19">
        <v>1</v>
      </c>
    </row>
    <row r="140" spans="1:38">
      <c r="K140" s="22">
        <v>44027</v>
      </c>
      <c r="L140" s="37">
        <f t="shared" si="24"/>
        <v>6.853825297220578E-3</v>
      </c>
      <c r="M140" s="38">
        <f t="shared" si="25"/>
        <v>9.295451881059234E-3</v>
      </c>
      <c r="N140" s="38">
        <f t="shared" si="26"/>
        <v>8.8097970634941922E-4</v>
      </c>
      <c r="O140" s="38">
        <f t="shared" si="27"/>
        <v>1.155334759531456E-4</v>
      </c>
      <c r="P140" s="38">
        <f t="shared" si="28"/>
        <v>-1.4889889635907637E-3</v>
      </c>
      <c r="Q140" s="39">
        <f t="shared" si="29"/>
        <v>1.907456593099455E-2</v>
      </c>
      <c r="T140" s="22">
        <v>44032</v>
      </c>
      <c r="U140" s="13">
        <v>393.43</v>
      </c>
      <c r="V140" s="13">
        <v>0</v>
      </c>
      <c r="W140" s="19">
        <v>1</v>
      </c>
      <c r="X140" s="13">
        <v>325.66000000000003</v>
      </c>
      <c r="Y140" s="13">
        <v>0</v>
      </c>
      <c r="Z140" s="19">
        <v>1</v>
      </c>
      <c r="AA140" s="13">
        <v>170.94</v>
      </c>
      <c r="AB140" s="13">
        <v>0</v>
      </c>
      <c r="AC140" s="19">
        <v>1</v>
      </c>
      <c r="AD140" s="13">
        <v>86.56</v>
      </c>
      <c r="AE140" s="13">
        <v>0</v>
      </c>
      <c r="AF140" s="19">
        <v>1</v>
      </c>
      <c r="AG140" s="13">
        <v>211.6</v>
      </c>
      <c r="AH140" s="13">
        <v>0</v>
      </c>
      <c r="AI140" s="19">
        <v>1</v>
      </c>
      <c r="AJ140" s="13">
        <v>1643</v>
      </c>
      <c r="AK140" s="13">
        <v>0</v>
      </c>
      <c r="AL140" s="19">
        <v>1</v>
      </c>
    </row>
    <row r="141" spans="1:38">
      <c r="K141" s="22">
        <v>44028</v>
      </c>
      <c r="L141" s="37">
        <f t="shared" si="24"/>
        <v>-1.2381269890029981E-2</v>
      </c>
      <c r="M141" s="38">
        <f t="shared" si="25"/>
        <v>-3.4717951797278448E-3</v>
      </c>
      <c r="N141" s="38">
        <f t="shared" si="26"/>
        <v>-9.4966355026887637E-3</v>
      </c>
      <c r="O141" s="38">
        <f t="shared" si="27"/>
        <v>0</v>
      </c>
      <c r="P141" s="38">
        <f t="shared" si="28"/>
        <v>-2.000260883701175E-2</v>
      </c>
      <c r="Q141" s="39">
        <f t="shared" si="29"/>
        <v>-2.9785734671123401E-2</v>
      </c>
      <c r="T141" s="22">
        <v>44033</v>
      </c>
      <c r="U141" s="13">
        <v>388</v>
      </c>
      <c r="V141" s="13">
        <v>0</v>
      </c>
      <c r="W141" s="19">
        <v>1</v>
      </c>
      <c r="X141" s="13">
        <v>326.25</v>
      </c>
      <c r="Y141" s="13">
        <v>0</v>
      </c>
      <c r="Z141" s="19">
        <v>1</v>
      </c>
      <c r="AA141" s="13">
        <v>173</v>
      </c>
      <c r="AB141" s="13">
        <v>0</v>
      </c>
      <c r="AC141" s="19">
        <v>1</v>
      </c>
      <c r="AD141" s="13">
        <v>86.58</v>
      </c>
      <c r="AE141" s="13">
        <v>0</v>
      </c>
      <c r="AF141" s="19">
        <v>1</v>
      </c>
      <c r="AG141" s="13">
        <v>208.75</v>
      </c>
      <c r="AH141" s="13">
        <v>0</v>
      </c>
      <c r="AI141" s="19">
        <v>1</v>
      </c>
      <c r="AJ141" s="13">
        <v>1568.36</v>
      </c>
      <c r="AK141" s="13">
        <v>0</v>
      </c>
      <c r="AL141" s="19">
        <v>1</v>
      </c>
    </row>
    <row r="142" spans="1:38">
      <c r="K142" s="22">
        <v>44029</v>
      </c>
      <c r="L142" s="37">
        <f t="shared" si="24"/>
        <v>-2.0222978113292392E-3</v>
      </c>
      <c r="M142" s="38">
        <f t="shared" si="25"/>
        <v>2.945601559291443E-3</v>
      </c>
      <c r="N142" s="38">
        <f t="shared" si="26"/>
        <v>8.2042661751868199E-3</v>
      </c>
      <c r="O142" s="38">
        <f t="shared" si="27"/>
        <v>2.3102691566297758E-4</v>
      </c>
      <c r="P142" s="38">
        <f t="shared" si="28"/>
        <v>-5.1130888189988323E-3</v>
      </c>
      <c r="Q142" s="39">
        <f t="shared" si="29"/>
        <v>1.3326758818701218E-4</v>
      </c>
      <c r="T142" s="22">
        <v>44034</v>
      </c>
      <c r="U142" s="13">
        <v>389.09</v>
      </c>
      <c r="V142" s="13">
        <v>0</v>
      </c>
      <c r="W142" s="19">
        <v>1</v>
      </c>
      <c r="X142" s="13">
        <v>328.17</v>
      </c>
      <c r="Y142" s="13">
        <v>0</v>
      </c>
      <c r="Z142" s="19">
        <v>1</v>
      </c>
      <c r="AA142" s="13">
        <v>175.63</v>
      </c>
      <c r="AB142" s="13">
        <v>0</v>
      </c>
      <c r="AC142" s="19">
        <v>1</v>
      </c>
      <c r="AD142" s="13">
        <v>86.57</v>
      </c>
      <c r="AE142" s="13">
        <v>0</v>
      </c>
      <c r="AF142" s="19">
        <v>1</v>
      </c>
      <c r="AG142" s="13">
        <v>211.75</v>
      </c>
      <c r="AH142" s="13">
        <v>0</v>
      </c>
      <c r="AI142" s="19">
        <v>1</v>
      </c>
      <c r="AJ142" s="13">
        <v>1592.33</v>
      </c>
      <c r="AK142" s="13">
        <v>0</v>
      </c>
      <c r="AL142" s="19">
        <v>1</v>
      </c>
    </row>
    <row r="143" spans="1:38">
      <c r="K143" s="22">
        <v>44032</v>
      </c>
      <c r="L143" s="37">
        <f t="shared" si="24"/>
        <v>2.0854956211207188E-2</v>
      </c>
      <c r="M143" s="38">
        <f t="shared" si="25"/>
        <v>8.2325293450027388E-3</v>
      </c>
      <c r="N143" s="38">
        <f t="shared" si="26"/>
        <v>4.8085473524390188E-3</v>
      </c>
      <c r="O143" s="38">
        <f t="shared" si="27"/>
        <v>-2.3102691566308255E-4</v>
      </c>
      <c r="P143" s="38">
        <f t="shared" si="28"/>
        <v>4.208302873528328E-2</v>
      </c>
      <c r="Q143" s="39">
        <f t="shared" si="29"/>
        <v>9.0498887688452559E-2</v>
      </c>
      <c r="T143" s="22">
        <v>44035</v>
      </c>
      <c r="U143" s="13">
        <v>371.38</v>
      </c>
      <c r="V143" s="13">
        <v>0</v>
      </c>
      <c r="W143" s="19">
        <v>1</v>
      </c>
      <c r="X143" s="13">
        <v>324.2</v>
      </c>
      <c r="Y143" s="13">
        <v>0</v>
      </c>
      <c r="Z143" s="19">
        <v>1</v>
      </c>
      <c r="AA143" s="13">
        <v>177.18</v>
      </c>
      <c r="AB143" s="13">
        <v>0</v>
      </c>
      <c r="AC143" s="19">
        <v>1</v>
      </c>
      <c r="AD143" s="13">
        <v>86.57</v>
      </c>
      <c r="AE143" s="13">
        <v>0</v>
      </c>
      <c r="AF143" s="19">
        <v>1</v>
      </c>
      <c r="AG143" s="13">
        <v>202.54</v>
      </c>
      <c r="AH143" s="13">
        <v>0</v>
      </c>
      <c r="AI143" s="19">
        <v>1</v>
      </c>
      <c r="AJ143" s="13">
        <v>1513.07</v>
      </c>
      <c r="AK143" s="13">
        <v>0</v>
      </c>
      <c r="AL143" s="19">
        <v>1</v>
      </c>
    </row>
    <row r="144" spans="1:38">
      <c r="K144" s="22">
        <v>44033</v>
      </c>
      <c r="L144" s="37">
        <f t="shared" si="24"/>
        <v>-1.3897821685483569E-2</v>
      </c>
      <c r="M144" s="38">
        <f t="shared" si="25"/>
        <v>1.8100663008288878E-3</v>
      </c>
      <c r="N144" s="38">
        <f t="shared" si="26"/>
        <v>1.197897675990697E-2</v>
      </c>
      <c r="O144" s="38">
        <f t="shared" si="27"/>
        <v>2.3102691566297758E-4</v>
      </c>
      <c r="P144" s="38">
        <f t="shared" si="28"/>
        <v>-1.3560336253179386E-2</v>
      </c>
      <c r="Q144" s="39">
        <f t="shared" si="29"/>
        <v>-4.6493351642352597E-2</v>
      </c>
      <c r="T144" s="22">
        <v>44036</v>
      </c>
      <c r="U144" s="13">
        <v>370.46</v>
      </c>
      <c r="V144" s="13">
        <v>0</v>
      </c>
      <c r="W144" s="19">
        <v>1</v>
      </c>
      <c r="X144" s="13">
        <v>322.13</v>
      </c>
      <c r="Y144" s="13">
        <v>0</v>
      </c>
      <c r="Z144" s="19">
        <v>1</v>
      </c>
      <c r="AA144" s="13">
        <v>178.7</v>
      </c>
      <c r="AB144" s="13">
        <v>0</v>
      </c>
      <c r="AC144" s="19">
        <v>1</v>
      </c>
      <c r="AD144" s="13">
        <v>86.58</v>
      </c>
      <c r="AE144" s="13">
        <v>0</v>
      </c>
      <c r="AF144" s="19">
        <v>1</v>
      </c>
      <c r="AG144" s="13">
        <v>201.3</v>
      </c>
      <c r="AH144" s="13">
        <v>0</v>
      </c>
      <c r="AI144" s="19">
        <v>1</v>
      </c>
      <c r="AJ144" s="13">
        <v>1417</v>
      </c>
      <c r="AK144" s="13">
        <v>0</v>
      </c>
      <c r="AL144" s="19">
        <v>1</v>
      </c>
    </row>
    <row r="145" spans="11:38">
      <c r="K145" s="22">
        <v>44034</v>
      </c>
      <c r="L145" s="37">
        <f t="shared" si="24"/>
        <v>2.8053397028707616E-3</v>
      </c>
      <c r="M145" s="38">
        <f t="shared" si="25"/>
        <v>5.8678081629059287E-3</v>
      </c>
      <c r="N145" s="38">
        <f t="shared" si="26"/>
        <v>1.5087914935865311E-2</v>
      </c>
      <c r="O145" s="38">
        <f t="shared" si="27"/>
        <v>-1.1550678615219705E-4</v>
      </c>
      <c r="P145" s="38">
        <f t="shared" si="28"/>
        <v>1.4268969801198848E-2</v>
      </c>
      <c r="Q145" s="39">
        <f t="shared" si="29"/>
        <v>1.5167864960709505E-2</v>
      </c>
      <c r="T145" s="22">
        <v>44039</v>
      </c>
      <c r="U145" s="13">
        <v>379.24</v>
      </c>
      <c r="V145" s="13">
        <v>0</v>
      </c>
      <c r="W145" s="19">
        <v>1</v>
      </c>
      <c r="X145" s="13">
        <v>324.5</v>
      </c>
      <c r="Y145" s="13">
        <v>0</v>
      </c>
      <c r="Z145" s="19">
        <v>1</v>
      </c>
      <c r="AA145" s="13">
        <v>182.23</v>
      </c>
      <c r="AB145" s="13">
        <v>0</v>
      </c>
      <c r="AC145" s="19">
        <v>1</v>
      </c>
      <c r="AD145" s="13">
        <v>86.55</v>
      </c>
      <c r="AE145" s="13">
        <v>0</v>
      </c>
      <c r="AF145" s="19">
        <v>1</v>
      </c>
      <c r="AG145" s="13">
        <v>203.85</v>
      </c>
      <c r="AH145" s="13">
        <v>0</v>
      </c>
      <c r="AI145" s="19">
        <v>1</v>
      </c>
      <c r="AJ145" s="13">
        <v>1539.6</v>
      </c>
      <c r="AK145" s="13">
        <v>0</v>
      </c>
      <c r="AL145" s="19">
        <v>1</v>
      </c>
    </row>
    <row r="146" spans="11:38">
      <c r="K146" s="22">
        <v>44035</v>
      </c>
      <c r="L146" s="37">
        <f t="shared" si="24"/>
        <v>-4.6584882153694669E-2</v>
      </c>
      <c r="M146" s="38">
        <f t="shared" si="25"/>
        <v>-1.2171157498233501E-2</v>
      </c>
      <c r="N146" s="38">
        <f t="shared" si="26"/>
        <v>8.7866555502420368E-3</v>
      </c>
      <c r="O146" s="38">
        <f t="shared" si="27"/>
        <v>0</v>
      </c>
      <c r="P146" s="38">
        <f t="shared" si="28"/>
        <v>-4.4468935628024821E-2</v>
      </c>
      <c r="Q146" s="39">
        <f t="shared" si="29"/>
        <v>-5.1057652940203369E-2</v>
      </c>
      <c r="T146" s="22">
        <v>44040</v>
      </c>
      <c r="U146" s="13">
        <v>373.01</v>
      </c>
      <c r="V146" s="13">
        <v>0</v>
      </c>
      <c r="W146" s="19">
        <v>1</v>
      </c>
      <c r="X146" s="13">
        <v>322.5</v>
      </c>
      <c r="Y146" s="13">
        <v>0</v>
      </c>
      <c r="Z146" s="19">
        <v>1</v>
      </c>
      <c r="AA146" s="13">
        <v>183.75</v>
      </c>
      <c r="AB146" s="13">
        <v>0</v>
      </c>
      <c r="AC146" s="19">
        <v>1</v>
      </c>
      <c r="AD146" s="13">
        <v>86.57</v>
      </c>
      <c r="AE146" s="13">
        <v>0</v>
      </c>
      <c r="AF146" s="19">
        <v>1</v>
      </c>
      <c r="AG146" s="13">
        <v>202.02</v>
      </c>
      <c r="AH146" s="13">
        <v>0</v>
      </c>
      <c r="AI146" s="19">
        <v>1</v>
      </c>
      <c r="AJ146" s="13">
        <v>1476.49</v>
      </c>
      <c r="AK146" s="13">
        <v>0</v>
      </c>
      <c r="AL146" s="19">
        <v>1</v>
      </c>
    </row>
    <row r="147" spans="11:38">
      <c r="K147" s="22">
        <v>44036</v>
      </c>
      <c r="L147" s="37">
        <f t="shared" si="24"/>
        <v>-2.4803204778725985E-3</v>
      </c>
      <c r="M147" s="38">
        <f t="shared" si="25"/>
        <v>-6.4054185247917842E-3</v>
      </c>
      <c r="N147" s="38">
        <f t="shared" si="26"/>
        <v>8.5422571814960397E-3</v>
      </c>
      <c r="O147" s="38">
        <f t="shared" si="27"/>
        <v>1.1550678615218568E-4</v>
      </c>
      <c r="P147" s="38">
        <f t="shared" si="28"/>
        <v>-6.1410652583930381E-3</v>
      </c>
      <c r="Q147" s="39">
        <f t="shared" si="29"/>
        <v>-6.5598738724741201E-2</v>
      </c>
      <c r="T147" s="22">
        <v>44041</v>
      </c>
      <c r="U147" s="13">
        <v>380.16</v>
      </c>
      <c r="V147" s="13">
        <v>0</v>
      </c>
      <c r="W147" s="19">
        <v>1</v>
      </c>
      <c r="X147" s="13">
        <v>326.38</v>
      </c>
      <c r="Y147" s="13">
        <v>0</v>
      </c>
      <c r="Z147" s="19">
        <v>1</v>
      </c>
      <c r="AA147" s="13">
        <v>185.13</v>
      </c>
      <c r="AB147" s="13">
        <v>0</v>
      </c>
      <c r="AC147" s="19">
        <v>1</v>
      </c>
      <c r="AD147" s="13">
        <v>86.59</v>
      </c>
      <c r="AE147" s="13">
        <v>0</v>
      </c>
      <c r="AF147" s="19">
        <v>1</v>
      </c>
      <c r="AG147" s="13">
        <v>204.06</v>
      </c>
      <c r="AH147" s="13">
        <v>0</v>
      </c>
      <c r="AI147" s="19">
        <v>1</v>
      </c>
      <c r="AJ147" s="13">
        <v>1499.11</v>
      </c>
      <c r="AK147" s="13">
        <v>0</v>
      </c>
      <c r="AL147" s="19">
        <v>1</v>
      </c>
    </row>
    <row r="148" spans="11:38">
      <c r="K148" s="22">
        <v>44039</v>
      </c>
      <c r="L148" s="37">
        <f t="shared" si="24"/>
        <v>2.34237733551814E-2</v>
      </c>
      <c r="M148" s="38">
        <f t="shared" si="25"/>
        <v>7.3303453673606977E-3</v>
      </c>
      <c r="N148" s="38">
        <f t="shared" si="26"/>
        <v>1.95612033325815E-2</v>
      </c>
      <c r="O148" s="38">
        <f t="shared" si="27"/>
        <v>-3.4656039161630995E-4</v>
      </c>
      <c r="P148" s="38">
        <f t="shared" si="28"/>
        <v>1.2588096619516534E-2</v>
      </c>
      <c r="Q148" s="39">
        <f t="shared" si="29"/>
        <v>8.2980681718910571E-2</v>
      </c>
      <c r="T148" s="22">
        <v>44042</v>
      </c>
      <c r="U148" s="13">
        <v>384.76</v>
      </c>
      <c r="V148" s="13">
        <v>0</v>
      </c>
      <c r="W148" s="19">
        <v>1</v>
      </c>
      <c r="X148" s="13">
        <v>325.26</v>
      </c>
      <c r="Y148" s="13">
        <v>0</v>
      </c>
      <c r="Z148" s="19">
        <v>1</v>
      </c>
      <c r="AA148" s="13">
        <v>183.76</v>
      </c>
      <c r="AB148" s="13">
        <v>0</v>
      </c>
      <c r="AC148" s="19">
        <v>1</v>
      </c>
      <c r="AD148" s="13">
        <v>86.62</v>
      </c>
      <c r="AE148" s="13">
        <v>0</v>
      </c>
      <c r="AF148" s="19">
        <v>1</v>
      </c>
      <c r="AG148" s="13">
        <v>203.9</v>
      </c>
      <c r="AH148" s="13">
        <v>0</v>
      </c>
      <c r="AI148" s="19">
        <v>1</v>
      </c>
      <c r="AJ148" s="13">
        <v>1487.49</v>
      </c>
      <c r="AK148" s="13">
        <v>0</v>
      </c>
      <c r="AL148" s="19">
        <v>1</v>
      </c>
    </row>
    <row r="149" spans="11:38">
      <c r="K149" s="22">
        <v>44040</v>
      </c>
      <c r="L149" s="37">
        <f t="shared" si="24"/>
        <v>-1.6564021113840633E-2</v>
      </c>
      <c r="M149" s="38">
        <f t="shared" si="25"/>
        <v>-6.1823999083175391E-3</v>
      </c>
      <c r="N149" s="38">
        <f t="shared" si="26"/>
        <v>8.3065125949822391E-3</v>
      </c>
      <c r="O149" s="38">
        <f t="shared" si="27"/>
        <v>2.3105360546417136E-4</v>
      </c>
      <c r="P149" s="38">
        <f t="shared" si="28"/>
        <v>-9.0177268642242549E-3</v>
      </c>
      <c r="Q149" s="39">
        <f t="shared" si="29"/>
        <v>-4.1854993021999673E-2</v>
      </c>
      <c r="T149" s="22">
        <v>44043</v>
      </c>
      <c r="U149" s="13">
        <v>425.04</v>
      </c>
      <c r="V149" s="13">
        <v>0</v>
      </c>
      <c r="W149" s="19">
        <v>1</v>
      </c>
      <c r="X149" s="13">
        <v>327.82</v>
      </c>
      <c r="Y149" s="13">
        <v>0</v>
      </c>
      <c r="Z149" s="19">
        <v>1</v>
      </c>
      <c r="AA149" s="13">
        <v>185.43</v>
      </c>
      <c r="AB149" s="13">
        <v>0</v>
      </c>
      <c r="AC149" s="19">
        <v>1</v>
      </c>
      <c r="AD149" s="13">
        <v>86.63</v>
      </c>
      <c r="AE149" s="13">
        <v>0</v>
      </c>
      <c r="AF149" s="19">
        <v>1</v>
      </c>
      <c r="AG149" s="13">
        <v>205.01</v>
      </c>
      <c r="AH149" s="13">
        <v>0</v>
      </c>
      <c r="AI149" s="19">
        <v>1</v>
      </c>
      <c r="AJ149" s="13">
        <v>1430.76</v>
      </c>
      <c r="AK149" s="13">
        <v>0</v>
      </c>
      <c r="AL149" s="19">
        <v>1</v>
      </c>
    </row>
    <row r="150" spans="11:38">
      <c r="K150" s="22">
        <v>44041</v>
      </c>
      <c r="L150" s="37">
        <f t="shared" ref="L150:L213" si="34">LN((U147+V147)/(U146*W146))</f>
        <v>1.8986987798307715E-2</v>
      </c>
      <c r="M150" s="38">
        <f t="shared" ref="M150:M213" si="35">LN((X147+Y147)/(X146*Z146))</f>
        <v>1.1959210466961277E-2</v>
      </c>
      <c r="N150" s="38">
        <f t="shared" ref="N150:N213" si="36">LN((AA147+AB147)/(AA146*AC146))</f>
        <v>7.4821429081390828E-3</v>
      </c>
      <c r="O150" s="38">
        <f t="shared" ref="O150:O213" si="37">LN((AD147+AE147)/(AD146*AF146))</f>
        <v>2.3100023202760181E-4</v>
      </c>
      <c r="P150" s="38">
        <f t="shared" ref="P150:P213" si="38">LN((AG147+AH147)/(AG146*AI146))</f>
        <v>1.0047365846121018E-2</v>
      </c>
      <c r="Q150" s="39">
        <f t="shared" ref="Q150:Q213" si="39">LN((AJ147+AK147)/(AJ146*AL146))</f>
        <v>1.5203949277497006E-2</v>
      </c>
      <c r="T150" s="22">
        <v>44046</v>
      </c>
      <c r="U150" s="13">
        <v>435.75</v>
      </c>
      <c r="V150" s="13">
        <v>0</v>
      </c>
      <c r="W150" s="19">
        <v>1</v>
      </c>
      <c r="X150" s="13">
        <v>330.11</v>
      </c>
      <c r="Y150" s="13">
        <v>0</v>
      </c>
      <c r="Z150" s="19">
        <v>1</v>
      </c>
      <c r="AA150" s="13">
        <v>185.64</v>
      </c>
      <c r="AB150" s="13">
        <v>0</v>
      </c>
      <c r="AC150" s="19">
        <v>1</v>
      </c>
      <c r="AD150" s="13">
        <v>86.58</v>
      </c>
      <c r="AE150" s="13">
        <v>5.0443000000000002E-2</v>
      </c>
      <c r="AF150" s="19">
        <v>1</v>
      </c>
      <c r="AG150" s="13">
        <v>216.54</v>
      </c>
      <c r="AH150" s="13">
        <v>0</v>
      </c>
      <c r="AI150" s="19">
        <v>1</v>
      </c>
      <c r="AJ150" s="13">
        <v>1485</v>
      </c>
      <c r="AK150" s="13">
        <v>0</v>
      </c>
      <c r="AL150" s="19">
        <v>1</v>
      </c>
    </row>
    <row r="151" spans="11:38">
      <c r="K151" s="22">
        <v>44042</v>
      </c>
      <c r="L151" s="37">
        <f t="shared" si="34"/>
        <v>1.2027546550189306E-2</v>
      </c>
      <c r="M151" s="38">
        <f t="shared" si="35"/>
        <v>-3.4374842024867407E-3</v>
      </c>
      <c r="N151" s="38">
        <f t="shared" si="36"/>
        <v>-7.4277226202423465E-3</v>
      </c>
      <c r="O151" s="38">
        <f t="shared" si="37"/>
        <v>3.464003267708798E-4</v>
      </c>
      <c r="P151" s="38">
        <f t="shared" si="38"/>
        <v>-7.843906667496139E-4</v>
      </c>
      <c r="Q151" s="39">
        <f t="shared" si="39"/>
        <v>-7.7814629569763726E-3</v>
      </c>
      <c r="T151" s="22">
        <v>44047</v>
      </c>
      <c r="U151" s="13">
        <v>438.66</v>
      </c>
      <c r="V151" s="13">
        <v>0</v>
      </c>
      <c r="W151" s="19">
        <v>1</v>
      </c>
      <c r="X151" s="13">
        <v>331.3</v>
      </c>
      <c r="Y151" s="13">
        <v>0</v>
      </c>
      <c r="Z151" s="19">
        <v>1</v>
      </c>
      <c r="AA151" s="13">
        <v>189.59</v>
      </c>
      <c r="AB151" s="13">
        <v>0</v>
      </c>
      <c r="AC151" s="19">
        <v>1</v>
      </c>
      <c r="AD151" s="13">
        <v>86.59</v>
      </c>
      <c r="AE151" s="13">
        <v>0</v>
      </c>
      <c r="AF151" s="19">
        <v>1</v>
      </c>
      <c r="AG151" s="13">
        <v>213.29</v>
      </c>
      <c r="AH151" s="13">
        <v>0</v>
      </c>
      <c r="AI151" s="19">
        <v>1</v>
      </c>
      <c r="AJ151" s="13">
        <v>1487</v>
      </c>
      <c r="AK151" s="13">
        <v>0</v>
      </c>
      <c r="AL151" s="19">
        <v>1</v>
      </c>
    </row>
    <row r="152" spans="11:38">
      <c r="K152" s="22">
        <v>44043</v>
      </c>
      <c r="L152" s="37">
        <f t="shared" si="34"/>
        <v>9.9563518858273095E-2</v>
      </c>
      <c r="M152" s="38">
        <f t="shared" si="35"/>
        <v>7.8398147609121688E-3</v>
      </c>
      <c r="N152" s="38">
        <f t="shared" si="36"/>
        <v>9.0468939584488779E-3</v>
      </c>
      <c r="O152" s="38">
        <f t="shared" si="37"/>
        <v>1.1544011556819547E-4</v>
      </c>
      <c r="P152" s="38">
        <f t="shared" si="38"/>
        <v>5.4290808560741336E-3</v>
      </c>
      <c r="Q152" s="39">
        <f t="shared" si="39"/>
        <v>-3.8884364102070954E-2</v>
      </c>
      <c r="T152" s="22">
        <v>44048</v>
      </c>
      <c r="U152" s="13">
        <v>440.25</v>
      </c>
      <c r="V152" s="13">
        <v>0</v>
      </c>
      <c r="W152" s="19">
        <v>1</v>
      </c>
      <c r="X152" s="13">
        <v>333.45</v>
      </c>
      <c r="Y152" s="13">
        <v>0</v>
      </c>
      <c r="Z152" s="19">
        <v>1</v>
      </c>
      <c r="AA152" s="13">
        <v>191.35</v>
      </c>
      <c r="AB152" s="13">
        <v>0</v>
      </c>
      <c r="AC152" s="19">
        <v>1</v>
      </c>
      <c r="AD152" s="13">
        <v>86.57</v>
      </c>
      <c r="AE152" s="13">
        <v>0</v>
      </c>
      <c r="AF152" s="19">
        <v>1</v>
      </c>
      <c r="AG152" s="13">
        <v>212.94</v>
      </c>
      <c r="AH152" s="13">
        <v>0</v>
      </c>
      <c r="AI152" s="19">
        <v>1</v>
      </c>
      <c r="AJ152" s="13">
        <v>1485.02</v>
      </c>
      <c r="AK152" s="13">
        <v>0</v>
      </c>
      <c r="AL152" s="19">
        <v>1</v>
      </c>
    </row>
    <row r="153" spans="11:38">
      <c r="K153" s="22">
        <v>44046</v>
      </c>
      <c r="L153" s="37">
        <f t="shared" si="34"/>
        <v>2.488540225744253E-2</v>
      </c>
      <c r="M153" s="38">
        <f t="shared" si="35"/>
        <v>6.9612549894323868E-3</v>
      </c>
      <c r="N153" s="38">
        <f t="shared" si="36"/>
        <v>1.1318620336833308E-3</v>
      </c>
      <c r="O153" s="38">
        <f t="shared" si="37"/>
        <v>5.1136888758470705E-6</v>
      </c>
      <c r="P153" s="38">
        <f t="shared" si="38"/>
        <v>5.4716529446268529E-2</v>
      </c>
      <c r="Q153" s="39">
        <f t="shared" si="39"/>
        <v>3.7209000630759034E-2</v>
      </c>
      <c r="T153" s="22">
        <v>44049</v>
      </c>
      <c r="U153" s="13">
        <v>455.61</v>
      </c>
      <c r="V153" s="13">
        <v>0</v>
      </c>
      <c r="W153" s="19">
        <v>1</v>
      </c>
      <c r="X153" s="13">
        <v>335.71</v>
      </c>
      <c r="Y153" s="13">
        <v>0</v>
      </c>
      <c r="Z153" s="19">
        <v>1</v>
      </c>
      <c r="AA153" s="13">
        <v>193.89</v>
      </c>
      <c r="AB153" s="13">
        <v>0</v>
      </c>
      <c r="AC153" s="19">
        <v>1</v>
      </c>
      <c r="AD153" s="13">
        <v>86.57</v>
      </c>
      <c r="AE153" s="13">
        <v>0</v>
      </c>
      <c r="AF153" s="19">
        <v>1</v>
      </c>
      <c r="AG153" s="13">
        <v>216.35</v>
      </c>
      <c r="AH153" s="13">
        <v>0</v>
      </c>
      <c r="AI153" s="19">
        <v>1</v>
      </c>
      <c r="AJ153" s="13">
        <v>1489.58</v>
      </c>
      <c r="AK153" s="13">
        <v>0</v>
      </c>
      <c r="AL153" s="19">
        <v>1</v>
      </c>
    </row>
    <row r="154" spans="11:38">
      <c r="K154" s="22">
        <v>44047</v>
      </c>
      <c r="L154" s="37">
        <f t="shared" si="34"/>
        <v>6.6559411331492133E-3</v>
      </c>
      <c r="M154" s="38">
        <f t="shared" si="35"/>
        <v>3.5983770552038101E-3</v>
      </c>
      <c r="N154" s="38">
        <f t="shared" si="36"/>
        <v>2.1054531440972073E-2</v>
      </c>
      <c r="O154" s="38">
        <f t="shared" si="37"/>
        <v>1.1549344587542751E-4</v>
      </c>
      <c r="P154" s="38">
        <f t="shared" si="38"/>
        <v>-1.5122545829821183E-2</v>
      </c>
      <c r="Q154" s="39">
        <f t="shared" si="39"/>
        <v>1.3458952233551631E-3</v>
      </c>
      <c r="T154" s="22">
        <v>44050</v>
      </c>
      <c r="U154" s="13">
        <v>444.45</v>
      </c>
      <c r="V154" s="13">
        <v>0.82</v>
      </c>
      <c r="W154" s="19">
        <v>1</v>
      </c>
      <c r="X154" s="13">
        <v>335.95</v>
      </c>
      <c r="Y154" s="13">
        <v>0</v>
      </c>
      <c r="Z154" s="19">
        <v>1</v>
      </c>
      <c r="AA154" s="13">
        <v>190.81</v>
      </c>
      <c r="AB154" s="13">
        <v>0</v>
      </c>
      <c r="AC154" s="19">
        <v>1</v>
      </c>
      <c r="AD154" s="13">
        <v>86.56</v>
      </c>
      <c r="AE154" s="13">
        <v>0</v>
      </c>
      <c r="AF154" s="19">
        <v>1</v>
      </c>
      <c r="AG154" s="13">
        <v>212.48</v>
      </c>
      <c r="AH154" s="13">
        <v>0</v>
      </c>
      <c r="AI154" s="19">
        <v>1</v>
      </c>
      <c r="AJ154" s="13">
        <v>1452.71</v>
      </c>
      <c r="AK154" s="13">
        <v>0</v>
      </c>
      <c r="AL154" s="19">
        <v>1</v>
      </c>
    </row>
    <row r="155" spans="11:38">
      <c r="K155" s="22">
        <v>44048</v>
      </c>
      <c r="L155" s="37">
        <f t="shared" si="34"/>
        <v>3.6181218430358332E-3</v>
      </c>
      <c r="M155" s="38">
        <f t="shared" si="35"/>
        <v>6.4686197724650148E-3</v>
      </c>
      <c r="N155" s="38">
        <f t="shared" si="36"/>
        <v>9.2403660577641874E-3</v>
      </c>
      <c r="O155" s="38">
        <f t="shared" si="37"/>
        <v>-2.3100023202750325E-4</v>
      </c>
      <c r="P155" s="38">
        <f t="shared" si="38"/>
        <v>-1.6423061664708018E-3</v>
      </c>
      <c r="Q155" s="39">
        <f t="shared" si="39"/>
        <v>-1.3324273005799747E-3</v>
      </c>
      <c r="T155" s="22">
        <v>44053</v>
      </c>
      <c r="U155" s="13">
        <v>450.91</v>
      </c>
      <c r="V155" s="13">
        <v>0</v>
      </c>
      <c r="W155" s="19">
        <v>1</v>
      </c>
      <c r="X155" s="13">
        <v>336.96</v>
      </c>
      <c r="Y155" s="13">
        <v>0</v>
      </c>
      <c r="Z155" s="19">
        <v>1</v>
      </c>
      <c r="AA155" s="13">
        <v>190.15</v>
      </c>
      <c r="AB155" s="13">
        <v>0</v>
      </c>
      <c r="AC155" s="19">
        <v>1</v>
      </c>
      <c r="AD155" s="13">
        <v>86.54</v>
      </c>
      <c r="AE155" s="13">
        <v>0</v>
      </c>
      <c r="AF155" s="19">
        <v>1</v>
      </c>
      <c r="AG155" s="13">
        <v>208.25</v>
      </c>
      <c r="AH155" s="13">
        <v>0</v>
      </c>
      <c r="AI155" s="19">
        <v>1</v>
      </c>
      <c r="AJ155" s="13">
        <v>1418.57</v>
      </c>
      <c r="AK155" s="13">
        <v>0</v>
      </c>
      <c r="AL155" s="19">
        <v>1</v>
      </c>
    </row>
    <row r="156" spans="11:38">
      <c r="K156" s="22">
        <v>44049</v>
      </c>
      <c r="L156" s="37">
        <f t="shared" si="34"/>
        <v>3.4294433033972706E-2</v>
      </c>
      <c r="M156" s="38">
        <f t="shared" si="35"/>
        <v>6.7547629656436875E-3</v>
      </c>
      <c r="N156" s="38">
        <f t="shared" si="36"/>
        <v>1.318677607120246E-2</v>
      </c>
      <c r="O156" s="38">
        <f t="shared" si="37"/>
        <v>0</v>
      </c>
      <c r="P156" s="38">
        <f t="shared" si="38"/>
        <v>1.5887030784433653E-2</v>
      </c>
      <c r="Q156" s="39">
        <f t="shared" si="39"/>
        <v>3.0659608498912914E-3</v>
      </c>
      <c r="T156" s="22">
        <v>44054</v>
      </c>
      <c r="U156" s="13">
        <v>437.5</v>
      </c>
      <c r="V156" s="13">
        <v>0</v>
      </c>
      <c r="W156" s="19">
        <v>1</v>
      </c>
      <c r="X156" s="13">
        <v>334.14</v>
      </c>
      <c r="Y156" s="13">
        <v>0</v>
      </c>
      <c r="Z156" s="19">
        <v>1</v>
      </c>
      <c r="AA156" s="13">
        <v>179.94</v>
      </c>
      <c r="AB156" s="13">
        <v>0</v>
      </c>
      <c r="AC156" s="19">
        <v>1</v>
      </c>
      <c r="AD156" s="13">
        <v>86.52</v>
      </c>
      <c r="AE156" s="13">
        <v>0</v>
      </c>
      <c r="AF156" s="19">
        <v>1</v>
      </c>
      <c r="AG156" s="13">
        <v>203.38</v>
      </c>
      <c r="AH156" s="13">
        <v>0</v>
      </c>
      <c r="AI156" s="19">
        <v>1</v>
      </c>
      <c r="AJ156" s="13">
        <v>1374.39</v>
      </c>
      <c r="AK156" s="13">
        <v>0</v>
      </c>
      <c r="AL156" s="19">
        <v>1</v>
      </c>
    </row>
    <row r="157" spans="11:38">
      <c r="K157" s="22">
        <v>44050</v>
      </c>
      <c r="L157" s="37">
        <f t="shared" si="34"/>
        <v>-2.2956340664262168E-2</v>
      </c>
      <c r="M157" s="38">
        <f t="shared" si="35"/>
        <v>7.1464732219990814E-4</v>
      </c>
      <c r="N157" s="38">
        <f t="shared" si="36"/>
        <v>-1.6012819400663379E-2</v>
      </c>
      <c r="O157" s="38">
        <f t="shared" si="37"/>
        <v>-1.1552012951087416E-4</v>
      </c>
      <c r="P157" s="38">
        <f t="shared" si="38"/>
        <v>-1.8049600382824754E-2</v>
      </c>
      <c r="Q157" s="39">
        <f t="shared" si="39"/>
        <v>-2.5063423420584239E-2</v>
      </c>
      <c r="T157" s="22">
        <v>44055</v>
      </c>
      <c r="U157" s="13">
        <v>452.04</v>
      </c>
      <c r="V157" s="13">
        <v>0</v>
      </c>
      <c r="W157" s="19">
        <v>1</v>
      </c>
      <c r="X157" s="13">
        <v>338.8</v>
      </c>
      <c r="Y157" s="13">
        <v>0</v>
      </c>
      <c r="Z157" s="19">
        <v>1</v>
      </c>
      <c r="AA157" s="13">
        <v>179.1</v>
      </c>
      <c r="AB157" s="13">
        <v>0</v>
      </c>
      <c r="AC157" s="19">
        <v>1</v>
      </c>
      <c r="AD157" s="13">
        <v>86.5</v>
      </c>
      <c r="AE157" s="13">
        <v>0</v>
      </c>
      <c r="AF157" s="19">
        <v>1</v>
      </c>
      <c r="AG157" s="13">
        <v>209.19</v>
      </c>
      <c r="AH157" s="13">
        <v>0</v>
      </c>
      <c r="AI157" s="19">
        <v>1</v>
      </c>
      <c r="AJ157" s="13">
        <v>1554.76</v>
      </c>
      <c r="AK157" s="13">
        <v>0</v>
      </c>
      <c r="AL157" s="19">
        <v>1</v>
      </c>
    </row>
    <row r="158" spans="11:38">
      <c r="K158" s="22">
        <v>44053</v>
      </c>
      <c r="L158" s="37">
        <f t="shared" si="34"/>
        <v>1.4430200359918594E-2</v>
      </c>
      <c r="M158" s="38">
        <f t="shared" si="35"/>
        <v>3.0018895794516093E-3</v>
      </c>
      <c r="N158" s="38">
        <f t="shared" si="36"/>
        <v>-3.4649341679816644E-3</v>
      </c>
      <c r="O158" s="38">
        <f t="shared" si="37"/>
        <v>-2.3108030143263655E-4</v>
      </c>
      <c r="P158" s="38">
        <f t="shared" si="38"/>
        <v>-2.0108585241116906E-2</v>
      </c>
      <c r="Q158" s="39">
        <f t="shared" si="39"/>
        <v>-2.3781455654829847E-2</v>
      </c>
      <c r="T158" s="22">
        <v>44056</v>
      </c>
      <c r="U158" s="13">
        <v>460.04</v>
      </c>
      <c r="V158" s="13">
        <v>0</v>
      </c>
      <c r="W158" s="19">
        <v>1</v>
      </c>
      <c r="X158" s="13">
        <v>338.22</v>
      </c>
      <c r="Y158" s="13">
        <v>0</v>
      </c>
      <c r="Z158" s="19">
        <v>1</v>
      </c>
      <c r="AA158" s="13">
        <v>183.33</v>
      </c>
      <c r="AB158" s="13">
        <v>0</v>
      </c>
      <c r="AC158" s="19">
        <v>1</v>
      </c>
      <c r="AD158" s="13">
        <v>86.49</v>
      </c>
      <c r="AE158" s="13">
        <v>0</v>
      </c>
      <c r="AF158" s="19">
        <v>1</v>
      </c>
      <c r="AG158" s="13">
        <v>208.7</v>
      </c>
      <c r="AH158" s="13">
        <v>0</v>
      </c>
      <c r="AI158" s="19">
        <v>1</v>
      </c>
      <c r="AJ158" s="13">
        <v>1621</v>
      </c>
      <c r="AK158" s="13">
        <v>0</v>
      </c>
      <c r="AL158" s="19">
        <v>1</v>
      </c>
    </row>
    <row r="159" spans="11:38">
      <c r="K159" s="22">
        <v>44054</v>
      </c>
      <c r="L159" s="37">
        <f t="shared" si="34"/>
        <v>-3.0191057249933376E-2</v>
      </c>
      <c r="M159" s="38">
        <f t="shared" si="35"/>
        <v>-8.4041621159784488E-3</v>
      </c>
      <c r="N159" s="38">
        <f t="shared" si="36"/>
        <v>-5.5189772385295967E-2</v>
      </c>
      <c r="O159" s="38">
        <f t="shared" si="37"/>
        <v>-2.311337118807871E-4</v>
      </c>
      <c r="P159" s="38">
        <f t="shared" si="38"/>
        <v>-2.3663130683960681E-2</v>
      </c>
      <c r="Q159" s="39">
        <f t="shared" si="39"/>
        <v>-3.1639325632742771E-2</v>
      </c>
      <c r="T159" s="22">
        <v>44057</v>
      </c>
      <c r="U159" s="13">
        <v>459.63</v>
      </c>
      <c r="V159" s="13">
        <v>0</v>
      </c>
      <c r="W159" s="19">
        <v>1</v>
      </c>
      <c r="X159" s="13">
        <v>338.19</v>
      </c>
      <c r="Y159" s="13">
        <v>0</v>
      </c>
      <c r="Z159" s="19">
        <v>1</v>
      </c>
      <c r="AA159" s="13">
        <v>182.54</v>
      </c>
      <c r="AB159" s="13">
        <v>0</v>
      </c>
      <c r="AC159" s="19">
        <v>1</v>
      </c>
      <c r="AD159" s="13">
        <v>86.5</v>
      </c>
      <c r="AE159" s="13">
        <v>0</v>
      </c>
      <c r="AF159" s="19">
        <v>1</v>
      </c>
      <c r="AG159" s="13">
        <v>208.9</v>
      </c>
      <c r="AH159" s="13">
        <v>0</v>
      </c>
      <c r="AI159" s="19">
        <v>1</v>
      </c>
      <c r="AJ159" s="13">
        <v>1650.71</v>
      </c>
      <c r="AK159" s="13">
        <v>0</v>
      </c>
      <c r="AL159" s="19">
        <v>1</v>
      </c>
    </row>
    <row r="160" spans="11:38">
      <c r="K160" s="22">
        <v>44055</v>
      </c>
      <c r="L160" s="37">
        <f t="shared" si="34"/>
        <v>3.2693965694280944E-2</v>
      </c>
      <c r="M160" s="38">
        <f t="shared" si="35"/>
        <v>1.3849895948267238E-2</v>
      </c>
      <c r="N160" s="38">
        <f t="shared" si="36"/>
        <v>-4.6791529223065972E-3</v>
      </c>
      <c r="O160" s="38">
        <f t="shared" si="37"/>
        <v>-2.3118714702430641E-4</v>
      </c>
      <c r="P160" s="38">
        <f t="shared" si="38"/>
        <v>2.816677953803761E-2</v>
      </c>
      <c r="Q160" s="39">
        <f t="shared" si="39"/>
        <v>0.12331119656423943</v>
      </c>
      <c r="T160" s="22">
        <v>44060</v>
      </c>
      <c r="U160" s="13">
        <v>458.43</v>
      </c>
      <c r="V160" s="13">
        <v>0</v>
      </c>
      <c r="W160" s="19">
        <v>1</v>
      </c>
      <c r="X160" s="13">
        <v>339.28</v>
      </c>
      <c r="Y160" s="13">
        <v>0</v>
      </c>
      <c r="Z160" s="19">
        <v>1</v>
      </c>
      <c r="AA160" s="13">
        <v>186.5</v>
      </c>
      <c r="AB160" s="13">
        <v>0</v>
      </c>
      <c r="AC160" s="19">
        <v>1</v>
      </c>
      <c r="AD160" s="13">
        <v>86.51</v>
      </c>
      <c r="AE160" s="13">
        <v>0</v>
      </c>
      <c r="AF160" s="19">
        <v>1</v>
      </c>
      <c r="AG160" s="13">
        <v>210.28</v>
      </c>
      <c r="AH160" s="13">
        <v>0</v>
      </c>
      <c r="AI160" s="19">
        <v>1</v>
      </c>
      <c r="AJ160" s="13">
        <v>1835.64</v>
      </c>
      <c r="AK160" s="13">
        <v>0</v>
      </c>
      <c r="AL160" s="19">
        <v>1</v>
      </c>
    </row>
    <row r="161" spans="11:38">
      <c r="K161" s="22">
        <v>44056</v>
      </c>
      <c r="L161" s="37">
        <f t="shared" si="34"/>
        <v>1.754277073243065E-2</v>
      </c>
      <c r="M161" s="38">
        <f t="shared" si="35"/>
        <v>-1.713391456360621E-3</v>
      </c>
      <c r="N161" s="38">
        <f t="shared" si="36"/>
        <v>2.3343498508267807E-2</v>
      </c>
      <c r="O161" s="38">
        <f t="shared" si="37"/>
        <v>-1.156136194131586E-4</v>
      </c>
      <c r="P161" s="38">
        <f t="shared" si="38"/>
        <v>-2.3451158178740016E-3</v>
      </c>
      <c r="Q161" s="39">
        <f t="shared" si="39"/>
        <v>4.1722049870127051E-2</v>
      </c>
      <c r="T161" s="22">
        <v>44061</v>
      </c>
      <c r="U161" s="13">
        <v>462.25</v>
      </c>
      <c r="V161" s="13">
        <v>0</v>
      </c>
      <c r="W161" s="19">
        <v>1</v>
      </c>
      <c r="X161" s="13">
        <v>340</v>
      </c>
      <c r="Y161" s="13">
        <v>0</v>
      </c>
      <c r="Z161" s="19">
        <v>1</v>
      </c>
      <c r="AA161" s="13">
        <v>188.18</v>
      </c>
      <c r="AB161" s="13">
        <v>0</v>
      </c>
      <c r="AC161" s="19">
        <v>1</v>
      </c>
      <c r="AD161" s="13">
        <v>86.52</v>
      </c>
      <c r="AE161" s="13">
        <v>0</v>
      </c>
      <c r="AF161" s="19">
        <v>1</v>
      </c>
      <c r="AG161" s="13">
        <v>211.49</v>
      </c>
      <c r="AH161" s="13">
        <v>0</v>
      </c>
      <c r="AI161" s="19">
        <v>1</v>
      </c>
      <c r="AJ161" s="13">
        <v>1887.09</v>
      </c>
      <c r="AK161" s="13">
        <v>0</v>
      </c>
      <c r="AL161" s="19">
        <v>1</v>
      </c>
    </row>
    <row r="162" spans="11:38">
      <c r="K162" s="22">
        <v>44057</v>
      </c>
      <c r="L162" s="37">
        <f t="shared" si="34"/>
        <v>-8.9162422860878841E-4</v>
      </c>
      <c r="M162" s="38">
        <f t="shared" si="35"/>
        <v>-8.8703596989075505E-5</v>
      </c>
      <c r="N162" s="38">
        <f t="shared" si="36"/>
        <v>-4.3184804862026497E-3</v>
      </c>
      <c r="O162" s="38">
        <f t="shared" si="37"/>
        <v>1.1561361941327166E-4</v>
      </c>
      <c r="P162" s="38">
        <f t="shared" si="38"/>
        <v>9.5785447936517771E-4</v>
      </c>
      <c r="Q162" s="39">
        <f t="shared" si="39"/>
        <v>1.8162255635454195E-2</v>
      </c>
      <c r="T162" s="22">
        <v>44062</v>
      </c>
      <c r="U162" s="13">
        <v>462.83</v>
      </c>
      <c r="V162" s="13">
        <v>0</v>
      </c>
      <c r="W162" s="19">
        <v>1</v>
      </c>
      <c r="X162" s="13">
        <v>338.62</v>
      </c>
      <c r="Y162" s="13">
        <v>0</v>
      </c>
      <c r="Z162" s="19">
        <v>1</v>
      </c>
      <c r="AA162" s="13">
        <v>182.24</v>
      </c>
      <c r="AB162" s="13">
        <v>0</v>
      </c>
      <c r="AC162" s="19">
        <v>1</v>
      </c>
      <c r="AD162" s="13">
        <v>86.52</v>
      </c>
      <c r="AE162" s="13">
        <v>0</v>
      </c>
      <c r="AF162" s="19">
        <v>1</v>
      </c>
      <c r="AG162" s="13">
        <v>209.7</v>
      </c>
      <c r="AH162" s="13">
        <v>0.51</v>
      </c>
      <c r="AI162" s="19">
        <v>1</v>
      </c>
      <c r="AJ162" s="13">
        <v>1878.53</v>
      </c>
      <c r="AK162" s="13">
        <v>0</v>
      </c>
      <c r="AL162" s="19">
        <v>1</v>
      </c>
    </row>
    <row r="163" spans="11:38">
      <c r="K163" s="22">
        <v>44060</v>
      </c>
      <c r="L163" s="37">
        <f t="shared" si="34"/>
        <v>-2.614209710496362E-3</v>
      </c>
      <c r="M163" s="38">
        <f t="shared" si="35"/>
        <v>3.217857441785473E-3</v>
      </c>
      <c r="N163" s="38">
        <f t="shared" si="36"/>
        <v>2.1461911995139089E-2</v>
      </c>
      <c r="O163" s="38">
        <f t="shared" si="37"/>
        <v>1.1560025444943276E-4</v>
      </c>
      <c r="P163" s="38">
        <f t="shared" si="38"/>
        <v>6.5843073887271956E-3</v>
      </c>
      <c r="Q163" s="39">
        <f t="shared" si="39"/>
        <v>0.1061876961520441</v>
      </c>
      <c r="T163" s="22">
        <v>44063</v>
      </c>
      <c r="U163" s="13">
        <v>473.1</v>
      </c>
      <c r="V163" s="13">
        <v>0</v>
      </c>
      <c r="W163" s="19">
        <v>1</v>
      </c>
      <c r="X163" s="13">
        <v>339.66</v>
      </c>
      <c r="Y163" s="13">
        <v>0</v>
      </c>
      <c r="Z163" s="19">
        <v>1</v>
      </c>
      <c r="AA163" s="13">
        <v>183.5</v>
      </c>
      <c r="AB163" s="13">
        <v>0</v>
      </c>
      <c r="AC163" s="19">
        <v>1</v>
      </c>
      <c r="AD163" s="13">
        <v>86.52</v>
      </c>
      <c r="AE163" s="13">
        <v>0</v>
      </c>
      <c r="AF163" s="19">
        <v>1</v>
      </c>
      <c r="AG163" s="13">
        <v>214.58</v>
      </c>
      <c r="AH163" s="13">
        <v>0</v>
      </c>
      <c r="AI163" s="19">
        <v>1</v>
      </c>
      <c r="AJ163" s="13">
        <v>2001.83</v>
      </c>
      <c r="AK163" s="13">
        <v>0</v>
      </c>
      <c r="AL163" s="19">
        <v>1</v>
      </c>
    </row>
    <row r="164" spans="11:38">
      <c r="K164" s="22">
        <v>44061</v>
      </c>
      <c r="L164" s="37">
        <f t="shared" si="34"/>
        <v>8.2982619819586424E-3</v>
      </c>
      <c r="M164" s="38">
        <f t="shared" si="35"/>
        <v>2.1198924438717739E-3</v>
      </c>
      <c r="N164" s="38">
        <f t="shared" si="36"/>
        <v>8.9677124947494299E-3</v>
      </c>
      <c r="O164" s="38">
        <f t="shared" si="37"/>
        <v>1.1558689257503083E-4</v>
      </c>
      <c r="P164" s="38">
        <f t="shared" si="38"/>
        <v>5.7377400934112812E-3</v>
      </c>
      <c r="Q164" s="39">
        <f t="shared" si="39"/>
        <v>2.7642765461594353E-2</v>
      </c>
      <c r="T164" s="22">
        <v>44064</v>
      </c>
      <c r="U164" s="13">
        <v>497.48</v>
      </c>
      <c r="V164" s="13">
        <v>0</v>
      </c>
      <c r="W164" s="19">
        <v>1</v>
      </c>
      <c r="X164" s="13">
        <v>340.85</v>
      </c>
      <c r="Y164" s="13">
        <v>0</v>
      </c>
      <c r="Z164" s="19">
        <v>1</v>
      </c>
      <c r="AA164" s="13">
        <v>182.03</v>
      </c>
      <c r="AB164" s="13">
        <v>0</v>
      </c>
      <c r="AC164" s="19">
        <v>1</v>
      </c>
      <c r="AD164" s="13">
        <v>86.51</v>
      </c>
      <c r="AE164" s="13">
        <v>0</v>
      </c>
      <c r="AF164" s="19">
        <v>1</v>
      </c>
      <c r="AG164" s="13">
        <v>213.02</v>
      </c>
      <c r="AH164" s="13">
        <v>0</v>
      </c>
      <c r="AI164" s="19">
        <v>1</v>
      </c>
      <c r="AJ164" s="13">
        <v>2049.98</v>
      </c>
      <c r="AK164" s="13">
        <v>0</v>
      </c>
      <c r="AL164" s="19">
        <v>1</v>
      </c>
    </row>
    <row r="165" spans="11:38">
      <c r="K165" s="22">
        <v>44062</v>
      </c>
      <c r="L165" s="37">
        <f t="shared" si="34"/>
        <v>1.2539457690109346E-3</v>
      </c>
      <c r="M165" s="38">
        <f t="shared" si="35"/>
        <v>-4.0670829101213408E-3</v>
      </c>
      <c r="N165" s="38">
        <f t="shared" si="36"/>
        <v>-3.2074451879747529E-2</v>
      </c>
      <c r="O165" s="38">
        <f t="shared" si="37"/>
        <v>0</v>
      </c>
      <c r="P165" s="38">
        <f t="shared" si="38"/>
        <v>-6.0706849941065131E-3</v>
      </c>
      <c r="Q165" s="39">
        <f t="shared" si="39"/>
        <v>-4.5464039092866894E-3</v>
      </c>
      <c r="T165" s="22">
        <v>44067</v>
      </c>
      <c r="U165" s="13">
        <v>503.43</v>
      </c>
      <c r="V165" s="13">
        <v>0</v>
      </c>
      <c r="W165" s="19">
        <v>1</v>
      </c>
      <c r="X165" s="13">
        <v>344.35</v>
      </c>
      <c r="Y165" s="13">
        <v>0</v>
      </c>
      <c r="Z165" s="19">
        <v>1</v>
      </c>
      <c r="AA165" s="13">
        <v>181</v>
      </c>
      <c r="AB165" s="13">
        <v>0</v>
      </c>
      <c r="AC165" s="19">
        <v>1</v>
      </c>
      <c r="AD165" s="13">
        <v>86.5</v>
      </c>
      <c r="AE165" s="13">
        <v>0</v>
      </c>
      <c r="AF165" s="19">
        <v>1</v>
      </c>
      <c r="AG165" s="13">
        <v>213.69</v>
      </c>
      <c r="AH165" s="13">
        <v>0</v>
      </c>
      <c r="AI165" s="19">
        <v>1</v>
      </c>
      <c r="AJ165" s="13">
        <v>2014.2</v>
      </c>
      <c r="AK165" s="13">
        <v>0</v>
      </c>
      <c r="AL165" s="19">
        <v>1</v>
      </c>
    </row>
    <row r="166" spans="11:38">
      <c r="K166" s="22">
        <v>44063</v>
      </c>
      <c r="L166" s="37">
        <f t="shared" si="34"/>
        <v>2.1946966600857144E-2</v>
      </c>
      <c r="M166" s="38">
        <f t="shared" si="35"/>
        <v>3.0665825765378275E-3</v>
      </c>
      <c r="N166" s="38">
        <f t="shared" si="36"/>
        <v>6.8901677957529574E-3</v>
      </c>
      <c r="O166" s="38">
        <f t="shared" si="37"/>
        <v>0</v>
      </c>
      <c r="P166" s="38">
        <f t="shared" si="38"/>
        <v>2.3004691300725917E-2</v>
      </c>
      <c r="Q166" s="39">
        <f t="shared" si="39"/>
        <v>6.3572206109278773E-2</v>
      </c>
      <c r="T166" s="22">
        <v>44068</v>
      </c>
      <c r="U166" s="13">
        <v>499.3</v>
      </c>
      <c r="V166" s="13">
        <v>0</v>
      </c>
      <c r="W166" s="19">
        <v>1</v>
      </c>
      <c r="X166" s="13">
        <v>345.49</v>
      </c>
      <c r="Y166" s="13">
        <v>0</v>
      </c>
      <c r="Z166" s="19">
        <v>1</v>
      </c>
      <c r="AA166" s="13">
        <v>181.22</v>
      </c>
      <c r="AB166" s="13">
        <v>0</v>
      </c>
      <c r="AC166" s="19">
        <v>1</v>
      </c>
      <c r="AD166" s="13">
        <v>86.51</v>
      </c>
      <c r="AE166" s="13">
        <v>0</v>
      </c>
      <c r="AF166" s="19">
        <v>1</v>
      </c>
      <c r="AG166" s="13">
        <v>216.47</v>
      </c>
      <c r="AH166" s="13">
        <v>0</v>
      </c>
      <c r="AI166" s="19">
        <v>1</v>
      </c>
      <c r="AJ166" s="13">
        <v>2023.34</v>
      </c>
      <c r="AK166" s="13">
        <v>0</v>
      </c>
      <c r="AL166" s="19">
        <v>1</v>
      </c>
    </row>
    <row r="167" spans="11:38">
      <c r="K167" s="22">
        <v>44064</v>
      </c>
      <c r="L167" s="37">
        <f t="shared" si="34"/>
        <v>5.0248572148437892E-2</v>
      </c>
      <c r="M167" s="38">
        <f t="shared" si="35"/>
        <v>3.4973805321708196E-3</v>
      </c>
      <c r="N167" s="38">
        <f t="shared" si="36"/>
        <v>-8.0431588368174746E-3</v>
      </c>
      <c r="O167" s="38">
        <f t="shared" si="37"/>
        <v>-1.155868925749384E-4</v>
      </c>
      <c r="P167" s="38">
        <f t="shared" si="38"/>
        <v>-7.2965711935805647E-3</v>
      </c>
      <c r="Q167" s="39">
        <f t="shared" si="39"/>
        <v>2.3768274802541012E-2</v>
      </c>
      <c r="T167" s="22">
        <v>44069</v>
      </c>
      <c r="U167" s="13">
        <v>506.09</v>
      </c>
      <c r="V167" s="13">
        <v>0</v>
      </c>
      <c r="W167" s="19">
        <v>1</v>
      </c>
      <c r="X167" s="13">
        <v>349</v>
      </c>
      <c r="Y167" s="13">
        <v>0</v>
      </c>
      <c r="Z167" s="19">
        <v>1</v>
      </c>
      <c r="AA167" s="13">
        <v>183.36</v>
      </c>
      <c r="AB167" s="13">
        <v>0</v>
      </c>
      <c r="AC167" s="19">
        <v>1</v>
      </c>
      <c r="AD167" s="13">
        <v>86.51</v>
      </c>
      <c r="AE167" s="13">
        <v>0</v>
      </c>
      <c r="AF167" s="19">
        <v>1</v>
      </c>
      <c r="AG167" s="13">
        <v>221.15</v>
      </c>
      <c r="AH167" s="13">
        <v>0</v>
      </c>
      <c r="AI167" s="19">
        <v>1</v>
      </c>
      <c r="AJ167" s="13">
        <v>2153.17</v>
      </c>
      <c r="AK167" s="13">
        <v>0</v>
      </c>
      <c r="AL167" s="19">
        <v>1</v>
      </c>
    </row>
    <row r="168" spans="11:38">
      <c r="K168" s="22">
        <v>44067</v>
      </c>
      <c r="L168" s="37">
        <f t="shared" si="34"/>
        <v>1.1889320895639802E-2</v>
      </c>
      <c r="M168" s="38">
        <f t="shared" si="35"/>
        <v>1.0216084181912874E-2</v>
      </c>
      <c r="N168" s="38">
        <f t="shared" si="36"/>
        <v>-5.67447739198167E-3</v>
      </c>
      <c r="O168" s="38">
        <f t="shared" si="37"/>
        <v>-1.1560025444934941E-4</v>
      </c>
      <c r="P168" s="38">
        <f t="shared" si="38"/>
        <v>3.14030864335241E-3</v>
      </c>
      <c r="Q168" s="39">
        <f t="shared" si="39"/>
        <v>-1.7607942773257567E-2</v>
      </c>
      <c r="T168" s="22">
        <v>44070</v>
      </c>
      <c r="U168" s="13">
        <v>500.04</v>
      </c>
      <c r="V168" s="13">
        <v>0</v>
      </c>
      <c r="W168" s="19">
        <v>1</v>
      </c>
      <c r="X168" s="13">
        <v>349.76</v>
      </c>
      <c r="Y168" s="13">
        <v>0</v>
      </c>
      <c r="Z168" s="19">
        <v>1</v>
      </c>
      <c r="AA168" s="13">
        <v>181.24</v>
      </c>
      <c r="AB168" s="13">
        <v>0</v>
      </c>
      <c r="AC168" s="19">
        <v>1</v>
      </c>
      <c r="AD168" s="13">
        <v>86.5</v>
      </c>
      <c r="AE168" s="13">
        <v>0</v>
      </c>
      <c r="AF168" s="19">
        <v>1</v>
      </c>
      <c r="AG168" s="13">
        <v>226.58</v>
      </c>
      <c r="AH168" s="13">
        <v>0</v>
      </c>
      <c r="AI168" s="19">
        <v>1</v>
      </c>
      <c r="AJ168" s="13">
        <v>2238.75</v>
      </c>
      <c r="AK168" s="13">
        <v>0</v>
      </c>
      <c r="AL168" s="19">
        <v>1</v>
      </c>
    </row>
    <row r="169" spans="11:38">
      <c r="K169" s="22">
        <v>44068</v>
      </c>
      <c r="L169" s="37">
        <f t="shared" si="34"/>
        <v>-8.2375581746164991E-3</v>
      </c>
      <c r="M169" s="38">
        <f t="shared" si="35"/>
        <v>3.3051172380864466E-3</v>
      </c>
      <c r="N169" s="38">
        <f t="shared" si="36"/>
        <v>1.214731528088725E-3</v>
      </c>
      <c r="O169" s="38">
        <f t="shared" si="37"/>
        <v>1.1560025444943276E-4</v>
      </c>
      <c r="P169" s="38">
        <f t="shared" si="38"/>
        <v>1.2925603053391906E-2</v>
      </c>
      <c r="Q169" s="39">
        <f t="shared" si="39"/>
        <v>4.5275170588778236E-3</v>
      </c>
      <c r="T169" s="22">
        <v>44071</v>
      </c>
      <c r="U169" s="13">
        <v>499.23</v>
      </c>
      <c r="V169" s="13">
        <v>0</v>
      </c>
      <c r="W169" s="19">
        <v>0.25</v>
      </c>
      <c r="X169" s="13">
        <v>352</v>
      </c>
      <c r="Y169" s="13">
        <v>0</v>
      </c>
      <c r="Z169" s="19">
        <v>1</v>
      </c>
      <c r="AA169" s="13">
        <v>184.39</v>
      </c>
      <c r="AB169" s="13">
        <v>0</v>
      </c>
      <c r="AC169" s="19">
        <v>1</v>
      </c>
      <c r="AD169" s="13">
        <v>86.53</v>
      </c>
      <c r="AE169" s="13">
        <v>0</v>
      </c>
      <c r="AF169" s="19">
        <v>1</v>
      </c>
      <c r="AG169" s="13">
        <v>228.91</v>
      </c>
      <c r="AH169" s="13">
        <v>0</v>
      </c>
      <c r="AI169" s="19">
        <v>1</v>
      </c>
      <c r="AJ169" s="13">
        <v>2213.4</v>
      </c>
      <c r="AK169" s="13">
        <v>0</v>
      </c>
      <c r="AL169" s="19">
        <v>0.2</v>
      </c>
    </row>
    <row r="170" spans="11:38">
      <c r="K170" s="22">
        <v>44069</v>
      </c>
      <c r="L170" s="37">
        <f t="shared" si="34"/>
        <v>1.350740157733734E-2</v>
      </c>
      <c r="M170" s="38">
        <f t="shared" si="35"/>
        <v>1.0108222973633311E-2</v>
      </c>
      <c r="N170" s="38">
        <f t="shared" si="36"/>
        <v>1.1739670732460253E-2</v>
      </c>
      <c r="O170" s="38">
        <f t="shared" si="37"/>
        <v>0</v>
      </c>
      <c r="P170" s="38">
        <f t="shared" si="38"/>
        <v>2.1389234602571739E-2</v>
      </c>
      <c r="Q170" s="39">
        <f t="shared" si="39"/>
        <v>6.2191563565564621E-2</v>
      </c>
      <c r="T170" s="22">
        <v>44074</v>
      </c>
      <c r="U170" s="13">
        <v>129.04</v>
      </c>
      <c r="V170" s="13">
        <v>0</v>
      </c>
      <c r="W170" s="19">
        <v>1</v>
      </c>
      <c r="X170" s="13">
        <v>350.77</v>
      </c>
      <c r="Y170" s="13">
        <v>0</v>
      </c>
      <c r="Z170" s="19">
        <v>1</v>
      </c>
      <c r="AA170" s="13">
        <v>184.83</v>
      </c>
      <c r="AB170" s="13">
        <v>0</v>
      </c>
      <c r="AC170" s="19">
        <v>1</v>
      </c>
      <c r="AD170" s="13">
        <v>86.56</v>
      </c>
      <c r="AE170" s="13">
        <v>0</v>
      </c>
      <c r="AF170" s="19">
        <v>1</v>
      </c>
      <c r="AG170" s="13">
        <v>225.53</v>
      </c>
      <c r="AH170" s="13">
        <v>0</v>
      </c>
      <c r="AI170" s="19">
        <v>1</v>
      </c>
      <c r="AJ170" s="13">
        <v>498.32</v>
      </c>
      <c r="AK170" s="13">
        <v>0</v>
      </c>
      <c r="AL170" s="19">
        <v>1</v>
      </c>
    </row>
    <row r="171" spans="11:38">
      <c r="K171" s="22">
        <v>44070</v>
      </c>
      <c r="L171" s="37">
        <f t="shared" si="34"/>
        <v>-1.2026423861538555E-2</v>
      </c>
      <c r="M171" s="38">
        <f t="shared" si="35"/>
        <v>2.1752827857465986E-3</v>
      </c>
      <c r="N171" s="38">
        <f t="shared" si="36"/>
        <v>-1.1629313727437267E-2</v>
      </c>
      <c r="O171" s="38">
        <f t="shared" si="37"/>
        <v>-1.1560025444934941E-4</v>
      </c>
      <c r="P171" s="38">
        <f t="shared" si="38"/>
        <v>2.4256879131006829E-2</v>
      </c>
      <c r="Q171" s="39">
        <f t="shared" si="39"/>
        <v>3.8976499536434984E-2</v>
      </c>
      <c r="T171" s="22">
        <v>44075</v>
      </c>
      <c r="U171" s="13">
        <v>134.18</v>
      </c>
      <c r="V171" s="13">
        <v>0</v>
      </c>
      <c r="W171" s="19">
        <v>1</v>
      </c>
      <c r="X171" s="13">
        <v>354.06</v>
      </c>
      <c r="Y171" s="13">
        <v>0</v>
      </c>
      <c r="Z171" s="19">
        <v>1</v>
      </c>
      <c r="AA171" s="13">
        <v>185.05</v>
      </c>
      <c r="AB171" s="13">
        <v>0</v>
      </c>
      <c r="AC171" s="19">
        <v>1</v>
      </c>
      <c r="AD171" s="13">
        <v>86.49</v>
      </c>
      <c r="AE171" s="13">
        <v>4.9132000000000002E-2</v>
      </c>
      <c r="AF171" s="19">
        <v>1</v>
      </c>
      <c r="AG171" s="13">
        <v>227.27</v>
      </c>
      <c r="AH171" s="13">
        <v>0</v>
      </c>
      <c r="AI171" s="19">
        <v>1</v>
      </c>
      <c r="AJ171" s="13">
        <v>475.05</v>
      </c>
      <c r="AK171" s="13">
        <v>0</v>
      </c>
      <c r="AL171" s="19">
        <v>1</v>
      </c>
    </row>
    <row r="172" spans="11:38">
      <c r="K172" s="22">
        <v>44071</v>
      </c>
      <c r="L172" s="37">
        <f t="shared" si="34"/>
        <v>-1.6211838189998278E-3</v>
      </c>
      <c r="M172" s="38">
        <f t="shared" si="35"/>
        <v>6.3839706099233133E-3</v>
      </c>
      <c r="N172" s="38">
        <f t="shared" si="36"/>
        <v>1.7230959918135613E-2</v>
      </c>
      <c r="O172" s="38">
        <f t="shared" si="37"/>
        <v>3.4676068081378962E-4</v>
      </c>
      <c r="P172" s="38">
        <f t="shared" si="38"/>
        <v>1.0230829758571102E-2</v>
      </c>
      <c r="Q172" s="39">
        <f t="shared" si="39"/>
        <v>-1.1387879544236507E-2</v>
      </c>
      <c r="T172" s="22">
        <v>44076</v>
      </c>
      <c r="U172" s="13">
        <v>131.4</v>
      </c>
      <c r="V172" s="13">
        <v>0</v>
      </c>
      <c r="W172" s="19">
        <v>1</v>
      </c>
      <c r="X172" s="13">
        <v>359.24</v>
      </c>
      <c r="Y172" s="13">
        <v>0</v>
      </c>
      <c r="Z172" s="19">
        <v>1</v>
      </c>
      <c r="AA172" s="13">
        <v>182.62</v>
      </c>
      <c r="AB172" s="13">
        <v>0</v>
      </c>
      <c r="AC172" s="19">
        <v>1</v>
      </c>
      <c r="AD172" s="13">
        <v>86.5</v>
      </c>
      <c r="AE172" s="13">
        <v>0</v>
      </c>
      <c r="AF172" s="19">
        <v>1</v>
      </c>
      <c r="AG172" s="13">
        <v>231.65</v>
      </c>
      <c r="AH172" s="13">
        <v>0</v>
      </c>
      <c r="AI172" s="19">
        <v>1</v>
      </c>
      <c r="AJ172" s="13">
        <v>447.37</v>
      </c>
      <c r="AK172" s="13">
        <v>0</v>
      </c>
      <c r="AL172" s="19">
        <v>1</v>
      </c>
    </row>
    <row r="173" spans="11:38">
      <c r="K173" s="22">
        <v>44074</v>
      </c>
      <c r="L173" s="37">
        <f t="shared" si="34"/>
        <v>3.3349883533481332E-2</v>
      </c>
      <c r="M173" s="38">
        <f t="shared" si="35"/>
        <v>-3.5004375711505473E-3</v>
      </c>
      <c r="N173" s="38">
        <f t="shared" si="36"/>
        <v>2.3834039775158661E-3</v>
      </c>
      <c r="O173" s="38">
        <f t="shared" si="37"/>
        <v>3.4664047952395803E-4</v>
      </c>
      <c r="P173" s="38">
        <f t="shared" si="38"/>
        <v>-1.4875725415896501E-2</v>
      </c>
      <c r="Q173" s="39">
        <f t="shared" si="39"/>
        <v>0.11839527954930529</v>
      </c>
      <c r="T173" s="22">
        <v>44077</v>
      </c>
      <c r="U173" s="13">
        <v>120.88</v>
      </c>
      <c r="V173" s="13">
        <v>0</v>
      </c>
      <c r="W173" s="19">
        <v>1</v>
      </c>
      <c r="X173" s="13">
        <v>346.82</v>
      </c>
      <c r="Y173" s="13">
        <v>0</v>
      </c>
      <c r="Z173" s="19">
        <v>1</v>
      </c>
      <c r="AA173" s="13">
        <v>181.14</v>
      </c>
      <c r="AB173" s="13">
        <v>0</v>
      </c>
      <c r="AC173" s="19">
        <v>1</v>
      </c>
      <c r="AD173" s="13">
        <v>86.49</v>
      </c>
      <c r="AE173" s="13">
        <v>0</v>
      </c>
      <c r="AF173" s="19">
        <v>1</v>
      </c>
      <c r="AG173" s="13">
        <v>217.3</v>
      </c>
      <c r="AH173" s="13">
        <v>0</v>
      </c>
      <c r="AI173" s="19">
        <v>1</v>
      </c>
      <c r="AJ173" s="13">
        <v>407</v>
      </c>
      <c r="AK173" s="13">
        <v>0</v>
      </c>
      <c r="AL173" s="19">
        <v>1</v>
      </c>
    </row>
    <row r="174" spans="11:38">
      <c r="K174" s="22">
        <v>44075</v>
      </c>
      <c r="L174" s="37">
        <f t="shared" si="34"/>
        <v>3.9059748317788613E-2</v>
      </c>
      <c r="M174" s="38">
        <f t="shared" si="35"/>
        <v>9.3356522701857833E-3</v>
      </c>
      <c r="N174" s="38">
        <f t="shared" si="36"/>
        <v>1.1895751375758461E-3</v>
      </c>
      <c r="O174" s="38">
        <f t="shared" si="37"/>
        <v>-2.4111039564432129E-4</v>
      </c>
      <c r="P174" s="38">
        <f t="shared" si="38"/>
        <v>7.6855501979038818E-3</v>
      </c>
      <c r="Q174" s="39">
        <f t="shared" si="39"/>
        <v>-4.7822379293131552E-2</v>
      </c>
      <c r="T174" s="22">
        <v>44078</v>
      </c>
      <c r="U174" s="13">
        <v>120.96</v>
      </c>
      <c r="V174" s="13">
        <v>0</v>
      </c>
      <c r="W174" s="19">
        <v>1</v>
      </c>
      <c r="X174" s="13">
        <v>343.98</v>
      </c>
      <c r="Y174" s="13">
        <v>0</v>
      </c>
      <c r="Z174" s="19">
        <v>1</v>
      </c>
      <c r="AA174" s="13">
        <v>181.64</v>
      </c>
      <c r="AB174" s="13">
        <v>0</v>
      </c>
      <c r="AC174" s="19">
        <v>1</v>
      </c>
      <c r="AD174" s="13">
        <v>86.46</v>
      </c>
      <c r="AE174" s="13">
        <v>0</v>
      </c>
      <c r="AF174" s="19">
        <v>1</v>
      </c>
      <c r="AG174" s="13">
        <v>214.25</v>
      </c>
      <c r="AH174" s="13">
        <v>0</v>
      </c>
      <c r="AI174" s="19">
        <v>1</v>
      </c>
      <c r="AJ174" s="13">
        <v>418.32</v>
      </c>
      <c r="AK174" s="13">
        <v>0</v>
      </c>
      <c r="AL174" s="19">
        <v>1</v>
      </c>
    </row>
    <row r="175" spans="11:38">
      <c r="K175" s="22">
        <v>44076</v>
      </c>
      <c r="L175" s="37">
        <f t="shared" si="34"/>
        <v>-2.0936076084231873E-2</v>
      </c>
      <c r="M175" s="38">
        <f t="shared" si="35"/>
        <v>1.452429850561658E-2</v>
      </c>
      <c r="N175" s="38">
        <f t="shared" si="36"/>
        <v>-1.3218567643971002E-2</v>
      </c>
      <c r="O175" s="38">
        <f t="shared" si="37"/>
        <v>1.1561361941327166E-4</v>
      </c>
      <c r="P175" s="38">
        <f t="shared" si="38"/>
        <v>1.9088873876736422E-2</v>
      </c>
      <c r="Q175" s="39">
        <f t="shared" si="39"/>
        <v>-6.0034068935254842E-2</v>
      </c>
      <c r="T175" s="22">
        <v>44082</v>
      </c>
      <c r="U175" s="13">
        <v>112.82</v>
      </c>
      <c r="V175" s="13">
        <v>0</v>
      </c>
      <c r="W175" s="19">
        <v>1</v>
      </c>
      <c r="X175" s="13">
        <v>334.63</v>
      </c>
      <c r="Y175" s="13">
        <v>0</v>
      </c>
      <c r="Z175" s="19">
        <v>1</v>
      </c>
      <c r="AA175" s="13">
        <v>181.29</v>
      </c>
      <c r="AB175" s="13">
        <v>0</v>
      </c>
      <c r="AC175" s="19">
        <v>1</v>
      </c>
      <c r="AD175" s="13">
        <v>86.47</v>
      </c>
      <c r="AE175" s="13">
        <v>0</v>
      </c>
      <c r="AF175" s="19">
        <v>1</v>
      </c>
      <c r="AG175" s="13">
        <v>202.66</v>
      </c>
      <c r="AH175" s="13">
        <v>0</v>
      </c>
      <c r="AI175" s="19">
        <v>1</v>
      </c>
      <c r="AJ175" s="13">
        <v>330.21</v>
      </c>
      <c r="AK175" s="13">
        <v>0</v>
      </c>
      <c r="AL175" s="19">
        <v>1</v>
      </c>
    </row>
    <row r="176" spans="11:38">
      <c r="K176" s="22">
        <v>44077</v>
      </c>
      <c r="L176" s="37">
        <f t="shared" si="34"/>
        <v>-8.3447788086026042E-2</v>
      </c>
      <c r="M176" s="38">
        <f t="shared" si="35"/>
        <v>-3.5184775432345848E-2</v>
      </c>
      <c r="N176" s="38">
        <f t="shared" si="36"/>
        <v>-8.1372782413917048E-3</v>
      </c>
      <c r="O176" s="38">
        <f t="shared" si="37"/>
        <v>-1.156136194131586E-4</v>
      </c>
      <c r="P176" s="38">
        <f t="shared" si="38"/>
        <v>-6.3948724600273413E-2</v>
      </c>
      <c r="Q176" s="39">
        <f t="shared" si="39"/>
        <v>-9.4572807274908674E-2</v>
      </c>
      <c r="T176" s="22">
        <v>44083</v>
      </c>
      <c r="U176" s="13">
        <v>117.32</v>
      </c>
      <c r="V176" s="13">
        <v>0</v>
      </c>
      <c r="W176" s="19">
        <v>1</v>
      </c>
      <c r="X176" s="13">
        <v>341.18</v>
      </c>
      <c r="Y176" s="13">
        <v>0</v>
      </c>
      <c r="Z176" s="19">
        <v>1</v>
      </c>
      <c r="AA176" s="13">
        <v>183.05</v>
      </c>
      <c r="AB176" s="13">
        <v>0</v>
      </c>
      <c r="AC176" s="19">
        <v>1</v>
      </c>
      <c r="AD176" s="13">
        <v>86.48</v>
      </c>
      <c r="AE176" s="13">
        <v>0</v>
      </c>
      <c r="AF176" s="19">
        <v>1</v>
      </c>
      <c r="AG176" s="13">
        <v>211.29</v>
      </c>
      <c r="AH176" s="13">
        <v>0</v>
      </c>
      <c r="AI176" s="19">
        <v>1</v>
      </c>
      <c r="AJ176" s="13">
        <v>366.28</v>
      </c>
      <c r="AK176" s="13">
        <v>0</v>
      </c>
      <c r="AL176" s="19">
        <v>1</v>
      </c>
    </row>
    <row r="177" spans="11:38">
      <c r="K177" s="22">
        <v>44078</v>
      </c>
      <c r="L177" s="37">
        <f t="shared" si="34"/>
        <v>6.6159446673871847E-4</v>
      </c>
      <c r="M177" s="38">
        <f t="shared" si="35"/>
        <v>-8.2223972220568306E-3</v>
      </c>
      <c r="N177" s="38">
        <f t="shared" si="36"/>
        <v>2.7564932829480188E-3</v>
      </c>
      <c r="O177" s="38">
        <f t="shared" si="37"/>
        <v>-3.4692107893476382E-4</v>
      </c>
      <c r="P177" s="38">
        <f t="shared" si="38"/>
        <v>-1.4135329784494841E-2</v>
      </c>
      <c r="Q177" s="39">
        <f t="shared" si="39"/>
        <v>2.7433504437280241E-2</v>
      </c>
      <c r="T177" s="22">
        <v>44084</v>
      </c>
      <c r="U177" s="13">
        <v>113.49</v>
      </c>
      <c r="V177" s="13">
        <v>0</v>
      </c>
      <c r="W177" s="19">
        <v>1</v>
      </c>
      <c r="X177" s="13">
        <v>335.22</v>
      </c>
      <c r="Y177" s="13">
        <v>0</v>
      </c>
      <c r="Z177" s="19">
        <v>1</v>
      </c>
      <c r="AA177" s="13">
        <v>182.46</v>
      </c>
      <c r="AB177" s="13">
        <v>0</v>
      </c>
      <c r="AC177" s="19">
        <v>1</v>
      </c>
      <c r="AD177" s="13">
        <v>86.47</v>
      </c>
      <c r="AE177" s="13">
        <v>0</v>
      </c>
      <c r="AF177" s="19">
        <v>1</v>
      </c>
      <c r="AG177" s="13">
        <v>205.37</v>
      </c>
      <c r="AH177" s="13">
        <v>0</v>
      </c>
      <c r="AI177" s="19">
        <v>1</v>
      </c>
      <c r="AJ177" s="13">
        <v>371.34</v>
      </c>
      <c r="AK177" s="13">
        <v>0</v>
      </c>
      <c r="AL177" s="19">
        <v>1</v>
      </c>
    </row>
    <row r="178" spans="11:38">
      <c r="K178" s="22">
        <v>44082</v>
      </c>
      <c r="L178" s="37">
        <f t="shared" si="34"/>
        <v>-6.9666284119392893E-2</v>
      </c>
      <c r="M178" s="38">
        <f t="shared" si="35"/>
        <v>-2.7558072320096934E-2</v>
      </c>
      <c r="N178" s="38">
        <f t="shared" si="36"/>
        <v>-1.9287471881734822E-3</v>
      </c>
      <c r="O178" s="38">
        <f t="shared" si="37"/>
        <v>1.1565373285317585E-4</v>
      </c>
      <c r="P178" s="38">
        <f t="shared" si="38"/>
        <v>-5.5613859457717678E-2</v>
      </c>
      <c r="Q178" s="39">
        <f t="shared" si="39"/>
        <v>-0.23651787417646511</v>
      </c>
      <c r="T178" s="22">
        <v>44085</v>
      </c>
      <c r="U178" s="13">
        <v>112</v>
      </c>
      <c r="V178" s="13">
        <v>0</v>
      </c>
      <c r="W178" s="19">
        <v>1</v>
      </c>
      <c r="X178" s="13">
        <v>335.38</v>
      </c>
      <c r="Y178" s="13">
        <v>0</v>
      </c>
      <c r="Z178" s="19">
        <v>1</v>
      </c>
      <c r="AA178" s="13">
        <v>182.45</v>
      </c>
      <c r="AB178" s="13">
        <v>0</v>
      </c>
      <c r="AC178" s="19">
        <v>1</v>
      </c>
      <c r="AD178" s="13">
        <v>86.49</v>
      </c>
      <c r="AE178" s="13">
        <v>0</v>
      </c>
      <c r="AF178" s="19">
        <v>1</v>
      </c>
      <c r="AG178" s="13">
        <v>204.03</v>
      </c>
      <c r="AH178" s="13">
        <v>0</v>
      </c>
      <c r="AI178" s="19">
        <v>1</v>
      </c>
      <c r="AJ178" s="13">
        <v>372.72</v>
      </c>
      <c r="AK178" s="13">
        <v>0</v>
      </c>
      <c r="AL178" s="19">
        <v>1</v>
      </c>
    </row>
    <row r="179" spans="11:38">
      <c r="K179" s="22">
        <v>44083</v>
      </c>
      <c r="L179" s="37">
        <f t="shared" si="34"/>
        <v>3.9111615797420202E-2</v>
      </c>
      <c r="M179" s="38">
        <f t="shared" si="35"/>
        <v>1.9384753424123987E-2</v>
      </c>
      <c r="N179" s="38">
        <f t="shared" si="36"/>
        <v>9.6613805246683667E-3</v>
      </c>
      <c r="O179" s="38">
        <f t="shared" si="37"/>
        <v>1.1564035861414424E-4</v>
      </c>
      <c r="P179" s="38">
        <f t="shared" si="38"/>
        <v>4.1701899405257085E-2</v>
      </c>
      <c r="Q179" s="39">
        <f t="shared" si="39"/>
        <v>0.10366925253612128</v>
      </c>
      <c r="T179" s="22">
        <v>44088</v>
      </c>
      <c r="U179" s="13">
        <v>115.355</v>
      </c>
      <c r="V179" s="13">
        <v>0</v>
      </c>
      <c r="W179" s="19">
        <v>1</v>
      </c>
      <c r="X179" s="13">
        <v>339.84</v>
      </c>
      <c r="Y179" s="13">
        <v>0</v>
      </c>
      <c r="Z179" s="19">
        <v>1</v>
      </c>
      <c r="AA179" s="13">
        <v>183.89</v>
      </c>
      <c r="AB179" s="13">
        <v>0</v>
      </c>
      <c r="AC179" s="19">
        <v>1</v>
      </c>
      <c r="AD179" s="13">
        <v>86.48</v>
      </c>
      <c r="AE179" s="13">
        <v>0</v>
      </c>
      <c r="AF179" s="19">
        <v>1</v>
      </c>
      <c r="AG179" s="13">
        <v>205.41</v>
      </c>
      <c r="AH179" s="13">
        <v>0</v>
      </c>
      <c r="AI179" s="19">
        <v>1</v>
      </c>
      <c r="AJ179" s="13">
        <v>419.62</v>
      </c>
      <c r="AK179" s="13">
        <v>0</v>
      </c>
      <c r="AL179" s="19">
        <v>1</v>
      </c>
    </row>
    <row r="180" spans="11:38">
      <c r="K180" s="22">
        <v>44084</v>
      </c>
      <c r="L180" s="37">
        <f t="shared" si="34"/>
        <v>-3.3190516796202683E-2</v>
      </c>
      <c r="M180" s="38">
        <f t="shared" si="35"/>
        <v>-1.7623164553261017E-2</v>
      </c>
      <c r="N180" s="38">
        <f t="shared" si="36"/>
        <v>-3.2283686489169654E-3</v>
      </c>
      <c r="O180" s="38">
        <f t="shared" si="37"/>
        <v>-1.1564035861407962E-4</v>
      </c>
      <c r="P180" s="38">
        <f t="shared" si="38"/>
        <v>-2.8418367073426841E-2</v>
      </c>
      <c r="Q180" s="39">
        <f t="shared" si="39"/>
        <v>1.3720016739793665E-2</v>
      </c>
      <c r="T180" s="22">
        <v>44089</v>
      </c>
      <c r="U180" s="13">
        <v>115.54</v>
      </c>
      <c r="V180" s="13">
        <v>0</v>
      </c>
      <c r="W180" s="19">
        <v>1</v>
      </c>
      <c r="X180" s="13">
        <v>341.57</v>
      </c>
      <c r="Y180" s="13">
        <v>0</v>
      </c>
      <c r="Z180" s="19">
        <v>1</v>
      </c>
      <c r="AA180" s="13">
        <v>183.45</v>
      </c>
      <c r="AB180" s="13">
        <v>0</v>
      </c>
      <c r="AC180" s="19">
        <v>1</v>
      </c>
      <c r="AD180" s="13">
        <v>86.484999999999999</v>
      </c>
      <c r="AE180" s="13">
        <v>0</v>
      </c>
      <c r="AF180" s="19">
        <v>1</v>
      </c>
      <c r="AG180" s="13">
        <v>208.78</v>
      </c>
      <c r="AH180" s="13">
        <v>0</v>
      </c>
      <c r="AI180" s="19">
        <v>1</v>
      </c>
      <c r="AJ180" s="13">
        <v>449.76</v>
      </c>
      <c r="AK180" s="13">
        <v>0</v>
      </c>
      <c r="AL180" s="19">
        <v>1</v>
      </c>
    </row>
    <row r="181" spans="11:38">
      <c r="K181" s="22">
        <v>44085</v>
      </c>
      <c r="L181" s="37">
        <f t="shared" si="34"/>
        <v>-1.3215856017952983E-2</v>
      </c>
      <c r="M181" s="38">
        <f t="shared" si="35"/>
        <v>4.7718461985101548E-4</v>
      </c>
      <c r="N181" s="38">
        <f t="shared" si="36"/>
        <v>-5.4808034871781848E-5</v>
      </c>
      <c r="O181" s="38">
        <f t="shared" si="37"/>
        <v>2.3126734608153334E-4</v>
      </c>
      <c r="P181" s="38">
        <f t="shared" si="38"/>
        <v>-6.5461884963448382E-3</v>
      </c>
      <c r="Q181" s="39">
        <f t="shared" si="39"/>
        <v>3.7093825292163502E-3</v>
      </c>
      <c r="T181" s="22">
        <v>44090</v>
      </c>
      <c r="U181" s="13">
        <v>112.13</v>
      </c>
      <c r="V181" s="13">
        <v>0</v>
      </c>
      <c r="W181" s="19">
        <v>1</v>
      </c>
      <c r="X181" s="13">
        <v>340.21</v>
      </c>
      <c r="Y181" s="13">
        <v>0</v>
      </c>
      <c r="Z181" s="19">
        <v>1</v>
      </c>
      <c r="AA181" s="13">
        <v>183.97</v>
      </c>
      <c r="AB181" s="13">
        <v>0</v>
      </c>
      <c r="AC181" s="19">
        <v>1</v>
      </c>
      <c r="AD181" s="13">
        <v>86.5</v>
      </c>
      <c r="AE181" s="13">
        <v>0</v>
      </c>
      <c r="AF181" s="19">
        <v>1</v>
      </c>
      <c r="AG181" s="13">
        <v>205.05</v>
      </c>
      <c r="AH181" s="13">
        <v>0</v>
      </c>
      <c r="AI181" s="19">
        <v>1</v>
      </c>
      <c r="AJ181" s="13">
        <v>441.76</v>
      </c>
      <c r="AK181" s="13">
        <v>0</v>
      </c>
      <c r="AL181" s="19">
        <v>1</v>
      </c>
    </row>
    <row r="182" spans="11:38">
      <c r="K182" s="22">
        <v>44088</v>
      </c>
      <c r="L182" s="37">
        <f t="shared" si="34"/>
        <v>2.9515458722477402E-2</v>
      </c>
      <c r="M182" s="38">
        <f t="shared" si="35"/>
        <v>1.3210701294555805E-2</v>
      </c>
      <c r="N182" s="38">
        <f t="shared" si="36"/>
        <v>7.8615898703051062E-3</v>
      </c>
      <c r="O182" s="38">
        <f t="shared" si="37"/>
        <v>-1.1562698746758748E-4</v>
      </c>
      <c r="P182" s="38">
        <f t="shared" si="38"/>
        <v>6.7409399454240971E-3</v>
      </c>
      <c r="Q182" s="39">
        <f t="shared" si="39"/>
        <v>0.11852207232001337</v>
      </c>
      <c r="T182" s="22">
        <v>44091</v>
      </c>
      <c r="U182" s="13">
        <v>110.34</v>
      </c>
      <c r="V182" s="13">
        <v>0</v>
      </c>
      <c r="W182" s="19">
        <v>1</v>
      </c>
      <c r="X182" s="13">
        <v>337.29</v>
      </c>
      <c r="Y182" s="13">
        <v>0</v>
      </c>
      <c r="Z182" s="19">
        <v>1</v>
      </c>
      <c r="AA182" s="13">
        <v>182.96</v>
      </c>
      <c r="AB182" s="13">
        <v>0</v>
      </c>
      <c r="AC182" s="19">
        <v>1</v>
      </c>
      <c r="AD182" s="13">
        <v>86.48</v>
      </c>
      <c r="AE182" s="13">
        <v>0</v>
      </c>
      <c r="AF182" s="19">
        <v>1</v>
      </c>
      <c r="AG182" s="13">
        <v>202.91</v>
      </c>
      <c r="AH182" s="13">
        <v>0</v>
      </c>
      <c r="AI182" s="19">
        <v>1</v>
      </c>
      <c r="AJ182" s="13">
        <v>423.43</v>
      </c>
      <c r="AK182" s="13">
        <v>0</v>
      </c>
      <c r="AL182" s="19">
        <v>1</v>
      </c>
    </row>
    <row r="183" spans="11:38">
      <c r="K183" s="22">
        <v>44089</v>
      </c>
      <c r="L183" s="37">
        <f t="shared" si="34"/>
        <v>1.6024603355476621E-3</v>
      </c>
      <c r="M183" s="38">
        <f t="shared" si="35"/>
        <v>5.0777174302650751E-3</v>
      </c>
      <c r="N183" s="38">
        <f t="shared" si="36"/>
        <v>-2.3956019514707683E-3</v>
      </c>
      <c r="O183" s="38">
        <f t="shared" si="37"/>
        <v>5.7815164933745645E-5</v>
      </c>
      <c r="P183" s="38">
        <f t="shared" si="38"/>
        <v>1.6273084179071147E-2</v>
      </c>
      <c r="Q183" s="39">
        <f t="shared" si="39"/>
        <v>6.936456732966706E-2</v>
      </c>
      <c r="T183" s="22">
        <v>44092</v>
      </c>
      <c r="U183" s="13">
        <v>106.84</v>
      </c>
      <c r="V183" s="13">
        <v>0</v>
      </c>
      <c r="W183" s="19">
        <v>1</v>
      </c>
      <c r="X183" s="13">
        <v>333.34</v>
      </c>
      <c r="Y183" s="13">
        <v>0</v>
      </c>
      <c r="Z183" s="19">
        <v>1</v>
      </c>
      <c r="AA183" s="13">
        <v>183.2</v>
      </c>
      <c r="AB183" s="13">
        <v>0</v>
      </c>
      <c r="AC183" s="19">
        <v>1</v>
      </c>
      <c r="AD183" s="13">
        <v>86.49</v>
      </c>
      <c r="AE183" s="13">
        <v>0</v>
      </c>
      <c r="AF183" s="19">
        <v>1</v>
      </c>
      <c r="AG183" s="13">
        <v>200.39</v>
      </c>
      <c r="AH183" s="13">
        <v>0</v>
      </c>
      <c r="AI183" s="19">
        <v>1</v>
      </c>
      <c r="AJ183" s="13">
        <v>442.15</v>
      </c>
      <c r="AK183" s="13">
        <v>0</v>
      </c>
      <c r="AL183" s="19">
        <v>1</v>
      </c>
    </row>
    <row r="184" spans="11:38">
      <c r="K184" s="22">
        <v>44090</v>
      </c>
      <c r="L184" s="37">
        <f t="shared" si="34"/>
        <v>-2.9957877880330188E-2</v>
      </c>
      <c r="M184" s="38">
        <f t="shared" si="35"/>
        <v>-3.9895620401932683E-3</v>
      </c>
      <c r="N184" s="38">
        <f t="shared" si="36"/>
        <v>2.8305500364010161E-3</v>
      </c>
      <c r="O184" s="38">
        <f t="shared" si="37"/>
        <v>1.7342544194698346E-4</v>
      </c>
      <c r="P184" s="38">
        <f t="shared" si="38"/>
        <v>-1.8027214142084035E-2</v>
      </c>
      <c r="Q184" s="39">
        <f t="shared" si="39"/>
        <v>-1.7947358976377448E-2</v>
      </c>
      <c r="T184" s="22">
        <v>44095</v>
      </c>
      <c r="U184" s="13">
        <v>110.08</v>
      </c>
      <c r="V184" s="13">
        <v>0</v>
      </c>
      <c r="W184" s="19">
        <v>1</v>
      </c>
      <c r="X184" s="13">
        <v>329.63</v>
      </c>
      <c r="Y184" s="13">
        <v>0</v>
      </c>
      <c r="Z184" s="19">
        <v>1</v>
      </c>
      <c r="AA184" s="13">
        <v>179.52</v>
      </c>
      <c r="AB184" s="13">
        <v>0</v>
      </c>
      <c r="AC184" s="19">
        <v>1</v>
      </c>
      <c r="AD184" s="13">
        <v>86.48</v>
      </c>
      <c r="AE184" s="13">
        <v>0</v>
      </c>
      <c r="AF184" s="19">
        <v>1</v>
      </c>
      <c r="AG184" s="13">
        <v>202.54</v>
      </c>
      <c r="AH184" s="13">
        <v>0</v>
      </c>
      <c r="AI184" s="19">
        <v>1</v>
      </c>
      <c r="AJ184" s="13">
        <v>449.39</v>
      </c>
      <c r="AK184" s="13">
        <v>0</v>
      </c>
      <c r="AL184" s="19">
        <v>1</v>
      </c>
    </row>
    <row r="185" spans="11:38">
      <c r="K185" s="22">
        <v>44091</v>
      </c>
      <c r="L185" s="37">
        <f t="shared" si="34"/>
        <v>-1.6092404628504513E-2</v>
      </c>
      <c r="M185" s="38">
        <f t="shared" si="35"/>
        <v>-8.6199795738131357E-3</v>
      </c>
      <c r="N185" s="38">
        <f t="shared" si="36"/>
        <v>-5.5051511231661463E-3</v>
      </c>
      <c r="O185" s="38">
        <f t="shared" si="37"/>
        <v>-2.3124060688074402E-4</v>
      </c>
      <c r="P185" s="38">
        <f t="shared" si="38"/>
        <v>-1.0491320858535423E-2</v>
      </c>
      <c r="Q185" s="39">
        <f t="shared" si="39"/>
        <v>-4.2378537007708141E-2</v>
      </c>
      <c r="T185" s="22">
        <v>44096</v>
      </c>
      <c r="U185" s="13">
        <v>111.81</v>
      </c>
      <c r="V185" s="13">
        <v>0</v>
      </c>
      <c r="W185" s="19">
        <v>1</v>
      </c>
      <c r="X185" s="13">
        <v>332.97</v>
      </c>
      <c r="Y185" s="13">
        <v>0</v>
      </c>
      <c r="Z185" s="19">
        <v>1</v>
      </c>
      <c r="AA185" s="13">
        <v>178.65</v>
      </c>
      <c r="AB185" s="13">
        <v>0</v>
      </c>
      <c r="AC185" s="19">
        <v>1</v>
      </c>
      <c r="AD185" s="13">
        <v>86.5</v>
      </c>
      <c r="AE185" s="13">
        <v>0</v>
      </c>
      <c r="AF185" s="19">
        <v>1</v>
      </c>
      <c r="AG185" s="13">
        <v>207.42</v>
      </c>
      <c r="AH185" s="13">
        <v>0</v>
      </c>
      <c r="AI185" s="19">
        <v>1</v>
      </c>
      <c r="AJ185" s="13">
        <v>424.23</v>
      </c>
      <c r="AK185" s="13">
        <v>0</v>
      </c>
      <c r="AL185" s="19">
        <v>1</v>
      </c>
    </row>
    <row r="186" spans="11:38">
      <c r="K186" s="22">
        <v>44092</v>
      </c>
      <c r="L186" s="37">
        <f t="shared" si="34"/>
        <v>-3.2234119602524557E-2</v>
      </c>
      <c r="M186" s="38">
        <f t="shared" si="35"/>
        <v>-1.1780104315748005E-2</v>
      </c>
      <c r="N186" s="38">
        <f t="shared" si="36"/>
        <v>1.3109025255041431E-3</v>
      </c>
      <c r="O186" s="38">
        <f t="shared" si="37"/>
        <v>1.1562698746765747E-4</v>
      </c>
      <c r="P186" s="38">
        <f t="shared" si="38"/>
        <v>-1.2497063213480439E-2</v>
      </c>
      <c r="Q186" s="39">
        <f t="shared" si="39"/>
        <v>4.3260979847607961E-2</v>
      </c>
      <c r="T186" s="22">
        <v>44097</v>
      </c>
      <c r="U186" s="13">
        <v>107.12</v>
      </c>
      <c r="V186" s="13">
        <v>0</v>
      </c>
      <c r="W186" s="19">
        <v>1</v>
      </c>
      <c r="X186" s="13">
        <v>323.75</v>
      </c>
      <c r="Y186" s="13">
        <v>1.5058039999999999</v>
      </c>
      <c r="Z186" s="19">
        <v>1</v>
      </c>
      <c r="AA186" s="13">
        <v>174.79</v>
      </c>
      <c r="AB186" s="13">
        <v>0</v>
      </c>
      <c r="AC186" s="19">
        <v>1</v>
      </c>
      <c r="AD186" s="13">
        <v>86.5</v>
      </c>
      <c r="AE186" s="13">
        <v>0</v>
      </c>
      <c r="AF186" s="19">
        <v>1</v>
      </c>
      <c r="AG186" s="13">
        <v>200.59</v>
      </c>
      <c r="AH186" s="13">
        <v>0</v>
      </c>
      <c r="AI186" s="19">
        <v>1</v>
      </c>
      <c r="AJ186" s="13">
        <v>380.36</v>
      </c>
      <c r="AK186" s="13">
        <v>0</v>
      </c>
      <c r="AL186" s="19">
        <v>1</v>
      </c>
    </row>
    <row r="187" spans="11:38">
      <c r="K187" s="22">
        <v>44095</v>
      </c>
      <c r="L187" s="37">
        <f t="shared" si="34"/>
        <v>2.9874985943273268E-2</v>
      </c>
      <c r="M187" s="38">
        <f t="shared" si="35"/>
        <v>-1.1192176803253467E-2</v>
      </c>
      <c r="N187" s="38">
        <f t="shared" si="36"/>
        <v>-2.0291829905698309E-2</v>
      </c>
      <c r="O187" s="38">
        <f t="shared" si="37"/>
        <v>-1.1562698746758748E-4</v>
      </c>
      <c r="P187" s="38">
        <f t="shared" si="38"/>
        <v>1.0671930138086332E-2</v>
      </c>
      <c r="Q187" s="39">
        <f t="shared" si="39"/>
        <v>1.6241916590496914E-2</v>
      </c>
      <c r="T187" s="22">
        <v>44098</v>
      </c>
      <c r="U187" s="13">
        <v>108.22</v>
      </c>
      <c r="V187" s="13">
        <v>0</v>
      </c>
      <c r="W187" s="19">
        <v>1</v>
      </c>
      <c r="X187" s="13">
        <v>324.60000000000002</v>
      </c>
      <c r="Y187" s="13">
        <v>0</v>
      </c>
      <c r="Z187" s="19">
        <v>1</v>
      </c>
      <c r="AA187" s="13">
        <v>175.44</v>
      </c>
      <c r="AB187" s="13">
        <v>0</v>
      </c>
      <c r="AC187" s="19">
        <v>1</v>
      </c>
      <c r="AD187" s="13">
        <v>86.49</v>
      </c>
      <c r="AE187" s="13">
        <v>0</v>
      </c>
      <c r="AF187" s="19">
        <v>1</v>
      </c>
      <c r="AG187" s="13">
        <v>203.19</v>
      </c>
      <c r="AH187" s="13">
        <v>0</v>
      </c>
      <c r="AI187" s="19">
        <v>1</v>
      </c>
      <c r="AJ187" s="13">
        <v>387.79</v>
      </c>
      <c r="AK187" s="13">
        <v>0</v>
      </c>
      <c r="AL187" s="19">
        <v>1</v>
      </c>
    </row>
    <row r="188" spans="11:38">
      <c r="K188" s="22">
        <v>44096</v>
      </c>
      <c r="L188" s="37">
        <f t="shared" si="34"/>
        <v>1.5593627974243187E-2</v>
      </c>
      <c r="M188" s="38">
        <f t="shared" si="35"/>
        <v>1.0081582521221407E-2</v>
      </c>
      <c r="N188" s="38">
        <f t="shared" si="36"/>
        <v>-4.8580378649127256E-3</v>
      </c>
      <c r="O188" s="38">
        <f t="shared" si="37"/>
        <v>2.3124060688077709E-4</v>
      </c>
      <c r="P188" s="38">
        <f t="shared" si="38"/>
        <v>2.3808325257449203E-2</v>
      </c>
      <c r="Q188" s="39">
        <f t="shared" si="39"/>
        <v>-5.7615346624446132E-2</v>
      </c>
      <c r="T188" s="22">
        <v>44099</v>
      </c>
      <c r="U188" s="13">
        <v>112.28</v>
      </c>
      <c r="V188" s="13">
        <v>0</v>
      </c>
      <c r="W188" s="19">
        <v>1</v>
      </c>
      <c r="X188" s="13">
        <v>329.88</v>
      </c>
      <c r="Y188" s="13">
        <v>0</v>
      </c>
      <c r="Z188" s="19">
        <v>1</v>
      </c>
      <c r="AA188" s="13">
        <v>174.94</v>
      </c>
      <c r="AB188" s="13">
        <v>0</v>
      </c>
      <c r="AC188" s="19">
        <v>1</v>
      </c>
      <c r="AD188" s="13">
        <v>86.5</v>
      </c>
      <c r="AE188" s="13">
        <v>0</v>
      </c>
      <c r="AF188" s="19">
        <v>1</v>
      </c>
      <c r="AG188" s="13">
        <v>207.82</v>
      </c>
      <c r="AH188" s="13">
        <v>0</v>
      </c>
      <c r="AI188" s="19">
        <v>1</v>
      </c>
      <c r="AJ188" s="13">
        <v>407.34</v>
      </c>
      <c r="AK188" s="13">
        <v>0</v>
      </c>
      <c r="AL188" s="19">
        <v>1</v>
      </c>
    </row>
    <row r="189" spans="11:38">
      <c r="K189" s="22">
        <v>44097</v>
      </c>
      <c r="L189" s="37">
        <f t="shared" si="34"/>
        <v>-4.2851300776359645E-2</v>
      </c>
      <c r="M189" s="38">
        <f t="shared" si="35"/>
        <v>-2.344043386377918E-2</v>
      </c>
      <c r="N189" s="38">
        <f t="shared" si="36"/>
        <v>-2.1843331122423676E-2</v>
      </c>
      <c r="O189" s="38">
        <f t="shared" si="37"/>
        <v>0</v>
      </c>
      <c r="P189" s="38">
        <f t="shared" si="38"/>
        <v>-3.3482699324981879E-2</v>
      </c>
      <c r="Q189" s="39">
        <f t="shared" si="39"/>
        <v>-0.10915758831655129</v>
      </c>
      <c r="T189" s="22">
        <v>44102</v>
      </c>
      <c r="U189" s="13">
        <v>114.96</v>
      </c>
      <c r="V189" s="13">
        <v>0</v>
      </c>
      <c r="W189" s="19">
        <v>1</v>
      </c>
      <c r="X189" s="13">
        <v>335.36</v>
      </c>
      <c r="Y189" s="13">
        <v>0</v>
      </c>
      <c r="Z189" s="19">
        <v>1</v>
      </c>
      <c r="AA189" s="13">
        <v>176.7</v>
      </c>
      <c r="AB189" s="13">
        <v>0</v>
      </c>
      <c r="AC189" s="19">
        <v>1</v>
      </c>
      <c r="AD189" s="13">
        <v>86.51</v>
      </c>
      <c r="AE189" s="13">
        <v>0</v>
      </c>
      <c r="AF189" s="19">
        <v>1</v>
      </c>
      <c r="AG189" s="13">
        <v>209.44</v>
      </c>
      <c r="AH189" s="13">
        <v>0</v>
      </c>
      <c r="AI189" s="19">
        <v>1</v>
      </c>
      <c r="AJ189" s="13">
        <v>421.2</v>
      </c>
      <c r="AK189" s="13">
        <v>0</v>
      </c>
      <c r="AL189" s="19">
        <v>1</v>
      </c>
    </row>
    <row r="190" spans="11:38">
      <c r="K190" s="22">
        <v>44098</v>
      </c>
      <c r="L190" s="37">
        <f t="shared" si="34"/>
        <v>1.0216490831672094E-2</v>
      </c>
      <c r="M190" s="38">
        <f t="shared" si="35"/>
        <v>2.6220420667434964E-3</v>
      </c>
      <c r="N190" s="38">
        <f t="shared" si="36"/>
        <v>3.7118507626376709E-3</v>
      </c>
      <c r="O190" s="38">
        <f t="shared" si="37"/>
        <v>-1.156136194131586E-4</v>
      </c>
      <c r="P190" s="38">
        <f t="shared" si="38"/>
        <v>1.2878478058315712E-2</v>
      </c>
      <c r="Q190" s="39">
        <f t="shared" si="39"/>
        <v>1.9345783316950336E-2</v>
      </c>
      <c r="T190" s="22">
        <v>44103</v>
      </c>
      <c r="U190" s="13">
        <v>114.09</v>
      </c>
      <c r="V190" s="13">
        <v>0</v>
      </c>
      <c r="W190" s="19">
        <v>1</v>
      </c>
      <c r="X190" s="13">
        <v>333.51</v>
      </c>
      <c r="Y190" s="13">
        <v>0</v>
      </c>
      <c r="Z190" s="19">
        <v>1</v>
      </c>
      <c r="AA190" s="13">
        <v>178.19</v>
      </c>
      <c r="AB190" s="13">
        <v>0</v>
      </c>
      <c r="AC190" s="19">
        <v>1</v>
      </c>
      <c r="AD190" s="13">
        <v>86.5</v>
      </c>
      <c r="AE190" s="13">
        <v>0</v>
      </c>
      <c r="AF190" s="19">
        <v>1</v>
      </c>
      <c r="AG190" s="13">
        <v>207.26</v>
      </c>
      <c r="AH190" s="13">
        <v>0</v>
      </c>
      <c r="AI190" s="19">
        <v>1</v>
      </c>
      <c r="AJ190" s="13">
        <v>419.07</v>
      </c>
      <c r="AK190" s="13">
        <v>0</v>
      </c>
      <c r="AL190" s="19">
        <v>1</v>
      </c>
    </row>
    <row r="191" spans="11:38">
      <c r="K191" s="22">
        <v>44099</v>
      </c>
      <c r="L191" s="37">
        <f t="shared" si="34"/>
        <v>3.6829559279092587E-2</v>
      </c>
      <c r="M191" s="38">
        <f t="shared" si="35"/>
        <v>1.6135296884663714E-2</v>
      </c>
      <c r="N191" s="38">
        <f t="shared" si="36"/>
        <v>-2.8540461179239369E-3</v>
      </c>
      <c r="O191" s="38">
        <f t="shared" si="37"/>
        <v>1.1561361941327166E-4</v>
      </c>
      <c r="P191" s="38">
        <f t="shared" si="38"/>
        <v>2.253081852957867E-2</v>
      </c>
      <c r="Q191" s="39">
        <f t="shared" si="39"/>
        <v>4.9184261553416715E-2</v>
      </c>
      <c r="T191" s="22">
        <v>44104</v>
      </c>
      <c r="U191" s="13">
        <v>115.81</v>
      </c>
      <c r="V191" s="13">
        <v>0</v>
      </c>
      <c r="W191" s="19">
        <v>1</v>
      </c>
      <c r="X191" s="13">
        <v>336.06</v>
      </c>
      <c r="Y191" s="13">
        <v>0</v>
      </c>
      <c r="Z191" s="19">
        <v>1</v>
      </c>
      <c r="AA191" s="13">
        <v>177.12</v>
      </c>
      <c r="AB191" s="13">
        <v>0</v>
      </c>
      <c r="AC191" s="19">
        <v>1</v>
      </c>
      <c r="AD191" s="13">
        <v>86.51</v>
      </c>
      <c r="AE191" s="13">
        <v>0</v>
      </c>
      <c r="AF191" s="19">
        <v>1</v>
      </c>
      <c r="AG191" s="13">
        <v>210.33</v>
      </c>
      <c r="AH191" s="13">
        <v>0</v>
      </c>
      <c r="AI191" s="19">
        <v>1</v>
      </c>
      <c r="AJ191" s="13">
        <v>429.01</v>
      </c>
      <c r="AK191" s="13">
        <v>0</v>
      </c>
      <c r="AL191" s="19">
        <v>1</v>
      </c>
    </row>
    <row r="192" spans="11:38">
      <c r="K192" s="22">
        <v>44102</v>
      </c>
      <c r="L192" s="37">
        <f t="shared" si="34"/>
        <v>2.358849027708761E-2</v>
      </c>
      <c r="M192" s="38">
        <f t="shared" si="35"/>
        <v>1.6475629727467973E-2</v>
      </c>
      <c r="N192" s="38">
        <f t="shared" si="36"/>
        <v>1.001032133394183E-2</v>
      </c>
      <c r="O192" s="38">
        <f t="shared" si="37"/>
        <v>1.1560025444943276E-4</v>
      </c>
      <c r="P192" s="38">
        <f t="shared" si="38"/>
        <v>7.7649817370891534E-3</v>
      </c>
      <c r="Q192" s="39">
        <f t="shared" si="39"/>
        <v>3.3459562718209879E-2</v>
      </c>
      <c r="T192" s="22">
        <v>44105</v>
      </c>
      <c r="U192" s="13">
        <v>116.79</v>
      </c>
      <c r="V192" s="13">
        <v>0</v>
      </c>
      <c r="W192" s="19">
        <v>1</v>
      </c>
      <c r="X192" s="13">
        <v>338.24</v>
      </c>
      <c r="Y192" s="13">
        <v>0</v>
      </c>
      <c r="Z192" s="19">
        <v>1</v>
      </c>
      <c r="AA192" s="13">
        <v>178.7</v>
      </c>
      <c r="AB192" s="13">
        <v>0</v>
      </c>
      <c r="AC192" s="19">
        <v>1</v>
      </c>
      <c r="AD192" s="13">
        <v>86.45</v>
      </c>
      <c r="AE192" s="13">
        <v>4.0048E-2</v>
      </c>
      <c r="AF192" s="19">
        <v>1</v>
      </c>
      <c r="AG192" s="13">
        <v>212.46</v>
      </c>
      <c r="AH192" s="13">
        <v>0</v>
      </c>
      <c r="AI192" s="19">
        <v>1</v>
      </c>
      <c r="AJ192" s="13">
        <v>448.16</v>
      </c>
      <c r="AK192" s="13">
        <v>0</v>
      </c>
      <c r="AL192" s="19">
        <v>1</v>
      </c>
    </row>
    <row r="193" spans="11:38">
      <c r="K193" s="22">
        <v>44103</v>
      </c>
      <c r="L193" s="37">
        <f t="shared" si="34"/>
        <v>-7.5966311624914452E-3</v>
      </c>
      <c r="M193" s="38">
        <f t="shared" si="35"/>
        <v>-5.53173177898945E-3</v>
      </c>
      <c r="N193" s="38">
        <f t="shared" si="36"/>
        <v>8.397017413672726E-3</v>
      </c>
      <c r="O193" s="38">
        <f t="shared" si="37"/>
        <v>-1.1560025444934941E-4</v>
      </c>
      <c r="P193" s="38">
        <f t="shared" si="38"/>
        <v>-1.0463258405518473E-2</v>
      </c>
      <c r="Q193" s="39">
        <f t="shared" si="39"/>
        <v>-5.0698098522512346E-3</v>
      </c>
      <c r="T193" s="22">
        <v>44106</v>
      </c>
      <c r="U193" s="13">
        <v>113.02</v>
      </c>
      <c r="V193" s="13">
        <v>0</v>
      </c>
      <c r="W193" s="19">
        <v>1</v>
      </c>
      <c r="X193" s="13">
        <v>335.05</v>
      </c>
      <c r="Y193" s="13">
        <v>0</v>
      </c>
      <c r="Z193" s="19">
        <v>1</v>
      </c>
      <c r="AA193" s="13">
        <v>178.54</v>
      </c>
      <c r="AB193" s="13">
        <v>0</v>
      </c>
      <c r="AC193" s="19">
        <v>1</v>
      </c>
      <c r="AD193" s="13">
        <v>86.46</v>
      </c>
      <c r="AE193" s="13">
        <v>0</v>
      </c>
      <c r="AF193" s="19">
        <v>1</v>
      </c>
      <c r="AG193" s="13">
        <v>206.19</v>
      </c>
      <c r="AH193" s="13">
        <v>0</v>
      </c>
      <c r="AI193" s="19">
        <v>1</v>
      </c>
      <c r="AJ193" s="13">
        <v>415.09</v>
      </c>
      <c r="AK193" s="13">
        <v>0</v>
      </c>
      <c r="AL193" s="19">
        <v>1</v>
      </c>
    </row>
    <row r="194" spans="11:38">
      <c r="K194" s="22">
        <v>44104</v>
      </c>
      <c r="L194" s="37">
        <f t="shared" si="34"/>
        <v>1.4963306588008254E-2</v>
      </c>
      <c r="M194" s="38">
        <f t="shared" si="35"/>
        <v>7.6168655361625558E-3</v>
      </c>
      <c r="N194" s="38">
        <f t="shared" si="36"/>
        <v>-6.0229277789966007E-3</v>
      </c>
      <c r="O194" s="38">
        <f t="shared" si="37"/>
        <v>1.1560025444943276E-4</v>
      </c>
      <c r="P194" s="38">
        <f t="shared" si="38"/>
        <v>1.4703682130914639E-2</v>
      </c>
      <c r="Q194" s="39">
        <f t="shared" si="39"/>
        <v>2.3442258272083349E-2</v>
      </c>
      <c r="T194" s="22">
        <v>44109</v>
      </c>
      <c r="U194" s="13">
        <v>116.5</v>
      </c>
      <c r="V194" s="13">
        <v>0</v>
      </c>
      <c r="W194" s="19">
        <v>1</v>
      </c>
      <c r="X194" s="13">
        <v>340.9</v>
      </c>
      <c r="Y194" s="13">
        <v>0</v>
      </c>
      <c r="Z194" s="19">
        <v>1</v>
      </c>
      <c r="AA194" s="13">
        <v>179.41</v>
      </c>
      <c r="AB194" s="13">
        <v>0</v>
      </c>
      <c r="AC194" s="19">
        <v>1</v>
      </c>
      <c r="AD194" s="13">
        <v>86.43</v>
      </c>
      <c r="AE194" s="13">
        <v>0</v>
      </c>
      <c r="AF194" s="19">
        <v>1</v>
      </c>
      <c r="AG194" s="13">
        <v>210.38</v>
      </c>
      <c r="AH194" s="13">
        <v>0</v>
      </c>
      <c r="AI194" s="19">
        <v>1</v>
      </c>
      <c r="AJ194" s="13">
        <v>425.68</v>
      </c>
      <c r="AK194" s="13">
        <v>0</v>
      </c>
      <c r="AL194" s="19">
        <v>1</v>
      </c>
    </row>
    <row r="195" spans="11:38">
      <c r="K195" s="22">
        <v>44105</v>
      </c>
      <c r="L195" s="37">
        <f t="shared" si="34"/>
        <v>8.4265330941876888E-3</v>
      </c>
      <c r="M195" s="38">
        <f t="shared" si="35"/>
        <v>6.4659872320768494E-3</v>
      </c>
      <c r="N195" s="38">
        <f t="shared" si="36"/>
        <v>8.8809532050554418E-3</v>
      </c>
      <c r="O195" s="38">
        <f t="shared" si="37"/>
        <v>-2.3065889656247933E-4</v>
      </c>
      <c r="P195" s="38">
        <f t="shared" si="38"/>
        <v>1.0076009464881375E-2</v>
      </c>
      <c r="Q195" s="39">
        <f t="shared" si="39"/>
        <v>4.3670082832145879E-2</v>
      </c>
      <c r="T195" s="22">
        <v>44110</v>
      </c>
      <c r="U195" s="13">
        <v>113.16</v>
      </c>
      <c r="V195" s="13">
        <v>0</v>
      </c>
      <c r="W195" s="19">
        <v>1</v>
      </c>
      <c r="X195" s="13">
        <v>336.06</v>
      </c>
      <c r="Y195" s="13">
        <v>0</v>
      </c>
      <c r="Z195" s="19">
        <v>1</v>
      </c>
      <c r="AA195" s="13">
        <v>177.3</v>
      </c>
      <c r="AB195" s="13">
        <v>0</v>
      </c>
      <c r="AC195" s="19">
        <v>1</v>
      </c>
      <c r="AD195" s="13">
        <v>86.43</v>
      </c>
      <c r="AE195" s="13">
        <v>0</v>
      </c>
      <c r="AF195" s="19">
        <v>1</v>
      </c>
      <c r="AG195" s="13">
        <v>205.91</v>
      </c>
      <c r="AH195" s="13">
        <v>0</v>
      </c>
      <c r="AI195" s="19">
        <v>1</v>
      </c>
      <c r="AJ195" s="13">
        <v>413.98</v>
      </c>
      <c r="AK195" s="13">
        <v>0</v>
      </c>
      <c r="AL195" s="19">
        <v>1</v>
      </c>
    </row>
    <row r="196" spans="11:38">
      <c r="K196" s="22">
        <v>44106</v>
      </c>
      <c r="L196" s="37">
        <f t="shared" si="34"/>
        <v>-3.2812656088776926E-2</v>
      </c>
      <c r="M196" s="38">
        <f t="shared" si="35"/>
        <v>-9.4759282626930407E-3</v>
      </c>
      <c r="N196" s="38">
        <f t="shared" si="36"/>
        <v>-8.957564141663355E-4</v>
      </c>
      <c r="O196" s="38">
        <f t="shared" si="37"/>
        <v>1.1566711018608431E-4</v>
      </c>
      <c r="P196" s="38">
        <f t="shared" si="38"/>
        <v>-2.9955661550243845E-2</v>
      </c>
      <c r="Q196" s="39">
        <f t="shared" si="39"/>
        <v>-7.6654947323571143E-2</v>
      </c>
      <c r="T196" s="22">
        <v>44111</v>
      </c>
      <c r="U196" s="13">
        <v>115.08</v>
      </c>
      <c r="V196" s="13">
        <v>0</v>
      </c>
      <c r="W196" s="19">
        <v>1</v>
      </c>
      <c r="X196" s="13">
        <v>341.9</v>
      </c>
      <c r="Y196" s="13">
        <v>0</v>
      </c>
      <c r="Z196" s="19">
        <v>1</v>
      </c>
      <c r="AA196" s="13">
        <v>177.22</v>
      </c>
      <c r="AB196" s="13">
        <v>0</v>
      </c>
      <c r="AC196" s="19">
        <v>1</v>
      </c>
      <c r="AD196" s="13">
        <v>86.42</v>
      </c>
      <c r="AE196" s="13">
        <v>0</v>
      </c>
      <c r="AF196" s="19">
        <v>1</v>
      </c>
      <c r="AG196" s="13">
        <v>209.83</v>
      </c>
      <c r="AH196" s="13">
        <v>0</v>
      </c>
      <c r="AI196" s="19">
        <v>1</v>
      </c>
      <c r="AJ196" s="13">
        <v>425.3</v>
      </c>
      <c r="AK196" s="13">
        <v>0</v>
      </c>
      <c r="AL196" s="19">
        <v>1</v>
      </c>
    </row>
    <row r="197" spans="11:38">
      <c r="K197" s="22">
        <v>44109</v>
      </c>
      <c r="L197" s="37">
        <f t="shared" si="34"/>
        <v>3.0326478804057942E-2</v>
      </c>
      <c r="M197" s="38">
        <f t="shared" si="35"/>
        <v>1.730940472467753E-2</v>
      </c>
      <c r="N197" s="38">
        <f t="shared" si="36"/>
        <v>4.8610236800771655E-3</v>
      </c>
      <c r="O197" s="38">
        <f t="shared" si="37"/>
        <v>-3.4704147493880907E-4</v>
      </c>
      <c r="P197" s="38">
        <f t="shared" si="38"/>
        <v>2.0117345509504433E-2</v>
      </c>
      <c r="Q197" s="39">
        <f t="shared" si="39"/>
        <v>2.5192526099886526E-2</v>
      </c>
      <c r="T197" s="22">
        <v>44112</v>
      </c>
      <c r="U197" s="13">
        <v>114.97</v>
      </c>
      <c r="V197" s="13">
        <v>0</v>
      </c>
      <c r="W197" s="19">
        <v>1</v>
      </c>
      <c r="X197" s="13">
        <v>344.98</v>
      </c>
      <c r="Y197" s="13">
        <v>0</v>
      </c>
      <c r="Z197" s="19">
        <v>1</v>
      </c>
      <c r="AA197" s="13">
        <v>177.85</v>
      </c>
      <c r="AB197" s="13">
        <v>0</v>
      </c>
      <c r="AC197" s="19">
        <v>1</v>
      </c>
      <c r="AD197" s="13">
        <v>86.42</v>
      </c>
      <c r="AE197" s="13">
        <v>0</v>
      </c>
      <c r="AF197" s="19">
        <v>1</v>
      </c>
      <c r="AG197" s="13">
        <v>210.58</v>
      </c>
      <c r="AH197" s="13">
        <v>0</v>
      </c>
      <c r="AI197" s="19">
        <v>1</v>
      </c>
      <c r="AJ197" s="13">
        <v>425.92</v>
      </c>
      <c r="AK197" s="13">
        <v>0</v>
      </c>
      <c r="AL197" s="19">
        <v>1</v>
      </c>
    </row>
    <row r="198" spans="11:38">
      <c r="K198" s="22">
        <v>44110</v>
      </c>
      <c r="L198" s="37">
        <f t="shared" si="34"/>
        <v>-2.9088526572388838E-2</v>
      </c>
      <c r="M198" s="38">
        <f t="shared" si="35"/>
        <v>-1.4299463694061437E-2</v>
      </c>
      <c r="N198" s="38">
        <f t="shared" si="36"/>
        <v>-1.1830476351130772E-2</v>
      </c>
      <c r="O198" s="38">
        <f t="shared" si="37"/>
        <v>0</v>
      </c>
      <c r="P198" s="38">
        <f t="shared" si="38"/>
        <v>-2.1476239191072818E-2</v>
      </c>
      <c r="Q198" s="39">
        <f t="shared" si="39"/>
        <v>-2.7870226808469397E-2</v>
      </c>
      <c r="T198" s="22">
        <v>44113</v>
      </c>
      <c r="U198" s="13">
        <v>116.97</v>
      </c>
      <c r="V198" s="13">
        <v>0</v>
      </c>
      <c r="W198" s="19">
        <v>1</v>
      </c>
      <c r="X198" s="13">
        <v>348.01</v>
      </c>
      <c r="Y198" s="13">
        <v>0</v>
      </c>
      <c r="Z198" s="19">
        <v>1</v>
      </c>
      <c r="AA198" s="13">
        <v>181.08</v>
      </c>
      <c r="AB198" s="13">
        <v>0</v>
      </c>
      <c r="AC198" s="19">
        <v>1</v>
      </c>
      <c r="AD198" s="13">
        <v>86.42</v>
      </c>
      <c r="AE198" s="13">
        <v>0</v>
      </c>
      <c r="AF198" s="19">
        <v>1</v>
      </c>
      <c r="AG198" s="13">
        <v>215.81</v>
      </c>
      <c r="AH198" s="13">
        <v>0</v>
      </c>
      <c r="AI198" s="19">
        <v>1</v>
      </c>
      <c r="AJ198" s="13">
        <v>434</v>
      </c>
      <c r="AK198" s="13">
        <v>0</v>
      </c>
      <c r="AL198" s="19">
        <v>1</v>
      </c>
    </row>
    <row r="199" spans="11:38">
      <c r="K199" s="22">
        <v>44111</v>
      </c>
      <c r="L199" s="37">
        <f t="shared" si="34"/>
        <v>1.6824792249980777E-2</v>
      </c>
      <c r="M199" s="38">
        <f t="shared" si="35"/>
        <v>1.7228581195459593E-2</v>
      </c>
      <c r="N199" s="38">
        <f t="shared" si="36"/>
        <v>-4.5131446100597474E-4</v>
      </c>
      <c r="O199" s="38">
        <f t="shared" si="37"/>
        <v>-1.1570726075980487E-4</v>
      </c>
      <c r="P199" s="38">
        <f t="shared" si="38"/>
        <v>1.8858498946548348E-2</v>
      </c>
      <c r="Q199" s="39">
        <f t="shared" si="39"/>
        <v>2.6977138779943385E-2</v>
      </c>
      <c r="T199" s="22">
        <v>44116</v>
      </c>
      <c r="U199" s="13">
        <v>124.4</v>
      </c>
      <c r="V199" s="13">
        <v>0</v>
      </c>
      <c r="W199" s="19">
        <v>1</v>
      </c>
      <c r="X199" s="13">
        <v>353.69</v>
      </c>
      <c r="Y199" s="13">
        <v>0</v>
      </c>
      <c r="Z199" s="19">
        <v>1</v>
      </c>
      <c r="AA199" s="13">
        <v>180.56</v>
      </c>
      <c r="AB199" s="13">
        <v>0</v>
      </c>
      <c r="AC199" s="19">
        <v>1</v>
      </c>
      <c r="AD199" s="13">
        <v>86.44</v>
      </c>
      <c r="AE199" s="13">
        <v>0</v>
      </c>
      <c r="AF199" s="19">
        <v>1</v>
      </c>
      <c r="AG199" s="13">
        <v>221.4</v>
      </c>
      <c r="AH199" s="13">
        <v>0</v>
      </c>
      <c r="AI199" s="19">
        <v>1</v>
      </c>
      <c r="AJ199" s="13">
        <v>442.3</v>
      </c>
      <c r="AK199" s="13">
        <v>0</v>
      </c>
      <c r="AL199" s="19">
        <v>1</v>
      </c>
    </row>
    <row r="200" spans="11:38">
      <c r="K200" s="22">
        <v>44112</v>
      </c>
      <c r="L200" s="37">
        <f t="shared" si="34"/>
        <v>-9.5631391769834763E-4</v>
      </c>
      <c r="M200" s="38">
        <f t="shared" si="35"/>
        <v>8.9681476912273368E-3</v>
      </c>
      <c r="N200" s="38">
        <f t="shared" si="36"/>
        <v>3.5485997753079319E-3</v>
      </c>
      <c r="O200" s="38">
        <f t="shared" si="37"/>
        <v>0</v>
      </c>
      <c r="P200" s="38">
        <f t="shared" si="38"/>
        <v>3.5679493620096731E-3</v>
      </c>
      <c r="Q200" s="39">
        <f t="shared" si="39"/>
        <v>1.4567329471589791E-3</v>
      </c>
      <c r="T200" s="22">
        <v>44117</v>
      </c>
      <c r="U200" s="13">
        <v>121.1</v>
      </c>
      <c r="V200" s="13">
        <v>0</v>
      </c>
      <c r="W200" s="19">
        <v>1</v>
      </c>
      <c r="X200" s="13">
        <v>351.39</v>
      </c>
      <c r="Y200" s="13">
        <v>0</v>
      </c>
      <c r="Z200" s="19">
        <v>1</v>
      </c>
      <c r="AA200" s="13">
        <v>177.72</v>
      </c>
      <c r="AB200" s="13">
        <v>0</v>
      </c>
      <c r="AC200" s="19">
        <v>1</v>
      </c>
      <c r="AD200" s="13">
        <v>86.43</v>
      </c>
      <c r="AE200" s="13">
        <v>0</v>
      </c>
      <c r="AF200" s="19">
        <v>1</v>
      </c>
      <c r="AG200" s="13">
        <v>222.86</v>
      </c>
      <c r="AH200" s="13">
        <v>0</v>
      </c>
      <c r="AI200" s="19">
        <v>1</v>
      </c>
      <c r="AJ200" s="13">
        <v>446.65</v>
      </c>
      <c r="AK200" s="13">
        <v>0</v>
      </c>
      <c r="AL200" s="19">
        <v>1</v>
      </c>
    </row>
    <row r="201" spans="11:38">
      <c r="K201" s="22">
        <v>44113</v>
      </c>
      <c r="L201" s="37">
        <f t="shared" si="34"/>
        <v>1.7246266896966875E-2</v>
      </c>
      <c r="M201" s="38">
        <f t="shared" si="35"/>
        <v>8.7447706573149271E-3</v>
      </c>
      <c r="N201" s="38">
        <f t="shared" si="36"/>
        <v>1.7998424173293667E-2</v>
      </c>
      <c r="O201" s="38">
        <f t="shared" si="37"/>
        <v>0</v>
      </c>
      <c r="P201" s="38">
        <f t="shared" si="38"/>
        <v>2.4532762524758965E-2</v>
      </c>
      <c r="Q201" s="39">
        <f t="shared" si="39"/>
        <v>1.8792998893657903E-2</v>
      </c>
      <c r="T201" s="22">
        <v>44118</v>
      </c>
      <c r="U201" s="13">
        <v>121.19</v>
      </c>
      <c r="V201" s="13">
        <v>0</v>
      </c>
      <c r="W201" s="19">
        <v>1</v>
      </c>
      <c r="X201" s="13">
        <v>349.19</v>
      </c>
      <c r="Y201" s="13">
        <v>0</v>
      </c>
      <c r="Z201" s="19">
        <v>1</v>
      </c>
      <c r="AA201" s="13">
        <v>178.27</v>
      </c>
      <c r="AB201" s="13">
        <v>0</v>
      </c>
      <c r="AC201" s="19">
        <v>1</v>
      </c>
      <c r="AD201" s="13">
        <v>86.43</v>
      </c>
      <c r="AE201" s="13">
        <v>0</v>
      </c>
      <c r="AF201" s="19">
        <v>1</v>
      </c>
      <c r="AG201" s="13">
        <v>220.86</v>
      </c>
      <c r="AH201" s="13">
        <v>0</v>
      </c>
      <c r="AI201" s="19">
        <v>1</v>
      </c>
      <c r="AJ201" s="13">
        <v>461.3</v>
      </c>
      <c r="AK201" s="13">
        <v>0</v>
      </c>
      <c r="AL201" s="19">
        <v>1</v>
      </c>
    </row>
    <row r="202" spans="11:38">
      <c r="K202" s="22">
        <v>44116</v>
      </c>
      <c r="L202" s="37">
        <f t="shared" si="34"/>
        <v>6.1584688642463428E-2</v>
      </c>
      <c r="M202" s="38">
        <f t="shared" si="35"/>
        <v>1.6189608270604658E-2</v>
      </c>
      <c r="N202" s="38">
        <f t="shared" si="36"/>
        <v>-2.8757900584776607E-3</v>
      </c>
      <c r="O202" s="38">
        <f t="shared" si="37"/>
        <v>2.3140113489817279E-4</v>
      </c>
      <c r="P202" s="38">
        <f t="shared" si="38"/>
        <v>2.5572629321164317E-2</v>
      </c>
      <c r="Q202" s="39">
        <f t="shared" si="39"/>
        <v>1.8943850773876204E-2</v>
      </c>
      <c r="T202" s="22">
        <v>44119</v>
      </c>
      <c r="U202" s="13">
        <v>120.71</v>
      </c>
      <c r="V202" s="13">
        <v>0</v>
      </c>
      <c r="W202" s="19">
        <v>1</v>
      </c>
      <c r="X202" s="13">
        <v>348.76</v>
      </c>
      <c r="Y202" s="13">
        <v>0</v>
      </c>
      <c r="Z202" s="19">
        <v>1</v>
      </c>
      <c r="AA202" s="13">
        <v>178.92</v>
      </c>
      <c r="AB202" s="13">
        <v>0</v>
      </c>
      <c r="AC202" s="19">
        <v>1</v>
      </c>
      <c r="AD202" s="13">
        <v>86.45</v>
      </c>
      <c r="AE202" s="13">
        <v>0</v>
      </c>
      <c r="AF202" s="19">
        <v>1</v>
      </c>
      <c r="AG202" s="13">
        <v>219.66</v>
      </c>
      <c r="AH202" s="13">
        <v>0</v>
      </c>
      <c r="AI202" s="19">
        <v>1</v>
      </c>
      <c r="AJ202" s="13">
        <v>448.88</v>
      </c>
      <c r="AK202" s="13">
        <v>0</v>
      </c>
      <c r="AL202" s="19">
        <v>1</v>
      </c>
    </row>
    <row r="203" spans="11:38">
      <c r="K203" s="22">
        <v>44117</v>
      </c>
      <c r="L203" s="37">
        <f t="shared" si="34"/>
        <v>-2.6885529746032626E-2</v>
      </c>
      <c r="M203" s="38">
        <f t="shared" si="35"/>
        <v>-6.5241055145094842E-3</v>
      </c>
      <c r="N203" s="38">
        <f t="shared" si="36"/>
        <v>-1.5853854441572581E-2</v>
      </c>
      <c r="O203" s="38">
        <f t="shared" si="37"/>
        <v>-1.156938741383379E-4</v>
      </c>
      <c r="P203" s="38">
        <f t="shared" si="38"/>
        <v>6.5727513443713352E-3</v>
      </c>
      <c r="Q203" s="39">
        <f t="shared" si="39"/>
        <v>9.7869052735669367E-3</v>
      </c>
      <c r="T203" s="22">
        <v>44120</v>
      </c>
      <c r="U203" s="13">
        <v>119.02</v>
      </c>
      <c r="V203" s="13">
        <v>0</v>
      </c>
      <c r="W203" s="19">
        <v>1</v>
      </c>
      <c r="X203" s="13">
        <v>348.45</v>
      </c>
      <c r="Y203" s="13">
        <v>0</v>
      </c>
      <c r="Z203" s="19">
        <v>1</v>
      </c>
      <c r="AA203" s="13">
        <v>178.3</v>
      </c>
      <c r="AB203" s="13">
        <v>0</v>
      </c>
      <c r="AC203" s="19">
        <v>1</v>
      </c>
      <c r="AD203" s="13">
        <v>86.44</v>
      </c>
      <c r="AE203" s="13">
        <v>0</v>
      </c>
      <c r="AF203" s="19">
        <v>1</v>
      </c>
      <c r="AG203" s="13">
        <v>219.66</v>
      </c>
      <c r="AH203" s="13">
        <v>0</v>
      </c>
      <c r="AI203" s="19">
        <v>1</v>
      </c>
      <c r="AJ203" s="13">
        <v>439.67</v>
      </c>
      <c r="AK203" s="13">
        <v>0</v>
      </c>
      <c r="AL203" s="19">
        <v>1</v>
      </c>
    </row>
    <row r="204" spans="11:38">
      <c r="K204" s="22">
        <v>44118</v>
      </c>
      <c r="L204" s="37">
        <f t="shared" si="34"/>
        <v>7.429114213495585E-4</v>
      </c>
      <c r="M204" s="38">
        <f t="shared" si="35"/>
        <v>-6.2805310787962055E-3</v>
      </c>
      <c r="N204" s="38">
        <f t="shared" si="36"/>
        <v>3.0899768960624351E-3</v>
      </c>
      <c r="O204" s="38">
        <f t="shared" si="37"/>
        <v>0</v>
      </c>
      <c r="P204" s="38">
        <f t="shared" si="38"/>
        <v>-9.0147549999230799E-3</v>
      </c>
      <c r="Q204" s="39">
        <f t="shared" si="39"/>
        <v>3.2273300415926909E-2</v>
      </c>
      <c r="T204" s="22">
        <v>44123</v>
      </c>
      <c r="U204" s="13">
        <v>115.98</v>
      </c>
      <c r="V204" s="13">
        <v>0</v>
      </c>
      <c r="W204" s="19">
        <v>1</v>
      </c>
      <c r="X204" s="13">
        <v>343.22</v>
      </c>
      <c r="Y204" s="13">
        <v>0</v>
      </c>
      <c r="Z204" s="19">
        <v>1</v>
      </c>
      <c r="AA204" s="13">
        <v>178.39</v>
      </c>
      <c r="AB204" s="13">
        <v>0</v>
      </c>
      <c r="AC204" s="19">
        <v>1</v>
      </c>
      <c r="AD204" s="13">
        <v>86.44</v>
      </c>
      <c r="AE204" s="13">
        <v>0</v>
      </c>
      <c r="AF204" s="19">
        <v>1</v>
      </c>
      <c r="AG204" s="13">
        <v>214.22</v>
      </c>
      <c r="AH204" s="13">
        <v>0</v>
      </c>
      <c r="AI204" s="19">
        <v>1</v>
      </c>
      <c r="AJ204" s="13">
        <v>430.83</v>
      </c>
      <c r="AK204" s="13">
        <v>0</v>
      </c>
      <c r="AL204" s="19">
        <v>1</v>
      </c>
    </row>
    <row r="205" spans="11:38">
      <c r="K205" s="22">
        <v>44119</v>
      </c>
      <c r="L205" s="37">
        <f t="shared" si="34"/>
        <v>-3.9685872673603352E-3</v>
      </c>
      <c r="M205" s="38">
        <f t="shared" si="35"/>
        <v>-1.2321801114824722E-3</v>
      </c>
      <c r="N205" s="38">
        <f t="shared" si="36"/>
        <v>3.6395236008770035E-3</v>
      </c>
      <c r="O205" s="38">
        <f t="shared" si="37"/>
        <v>2.3137436475269502E-4</v>
      </c>
      <c r="P205" s="38">
        <f t="shared" si="38"/>
        <v>-5.4481202587850219E-3</v>
      </c>
      <c r="Q205" s="39">
        <f t="shared" si="39"/>
        <v>-2.7292999121058377E-2</v>
      </c>
      <c r="T205" s="22">
        <v>44124</v>
      </c>
      <c r="U205" s="13">
        <v>117.51</v>
      </c>
      <c r="V205" s="13">
        <v>0</v>
      </c>
      <c r="W205" s="19">
        <v>1</v>
      </c>
      <c r="X205" s="13">
        <v>344.57</v>
      </c>
      <c r="Y205" s="13">
        <v>0</v>
      </c>
      <c r="Z205" s="19">
        <v>1</v>
      </c>
      <c r="AA205" s="13">
        <v>179.25</v>
      </c>
      <c r="AB205" s="13">
        <v>0</v>
      </c>
      <c r="AC205" s="19">
        <v>1</v>
      </c>
      <c r="AD205" s="13">
        <v>86.43</v>
      </c>
      <c r="AE205" s="13">
        <v>0</v>
      </c>
      <c r="AF205" s="19">
        <v>1</v>
      </c>
      <c r="AG205" s="13">
        <v>214.65</v>
      </c>
      <c r="AH205" s="13">
        <v>0</v>
      </c>
      <c r="AI205" s="19">
        <v>1</v>
      </c>
      <c r="AJ205" s="13">
        <v>421.94</v>
      </c>
      <c r="AK205" s="13">
        <v>0</v>
      </c>
      <c r="AL205" s="19">
        <v>1</v>
      </c>
    </row>
    <row r="206" spans="11:38">
      <c r="K206" s="22">
        <v>44120</v>
      </c>
      <c r="L206" s="37">
        <f t="shared" si="34"/>
        <v>-1.4099428496329657E-2</v>
      </c>
      <c r="M206" s="38">
        <f t="shared" si="35"/>
        <v>-8.8925867508648756E-4</v>
      </c>
      <c r="N206" s="38">
        <f t="shared" si="36"/>
        <v>-3.471253695552479E-3</v>
      </c>
      <c r="O206" s="38">
        <f t="shared" si="37"/>
        <v>-1.1568049061437555E-4</v>
      </c>
      <c r="P206" s="38">
        <f t="shared" si="38"/>
        <v>0</v>
      </c>
      <c r="Q206" s="39">
        <f t="shared" si="39"/>
        <v>-2.0731145921113813E-2</v>
      </c>
      <c r="T206" s="22">
        <v>44125</v>
      </c>
      <c r="U206" s="13">
        <v>116.87</v>
      </c>
      <c r="V206" s="13">
        <v>0</v>
      </c>
      <c r="W206" s="19">
        <v>1</v>
      </c>
      <c r="X206" s="13">
        <v>343.9</v>
      </c>
      <c r="Y206" s="13">
        <v>0</v>
      </c>
      <c r="Z206" s="19">
        <v>1</v>
      </c>
      <c r="AA206" s="13">
        <v>180.6</v>
      </c>
      <c r="AB206" s="13">
        <v>0</v>
      </c>
      <c r="AC206" s="19">
        <v>1</v>
      </c>
      <c r="AD206" s="13">
        <v>86.43</v>
      </c>
      <c r="AE206" s="13">
        <v>0</v>
      </c>
      <c r="AF206" s="19">
        <v>1</v>
      </c>
      <c r="AG206" s="13">
        <v>214.8</v>
      </c>
      <c r="AH206" s="13">
        <v>0</v>
      </c>
      <c r="AI206" s="19">
        <v>1</v>
      </c>
      <c r="AJ206" s="13">
        <v>422.64</v>
      </c>
      <c r="AK206" s="13">
        <v>0</v>
      </c>
      <c r="AL206" s="19">
        <v>1</v>
      </c>
    </row>
    <row r="207" spans="11:38">
      <c r="K207" s="22">
        <v>44123</v>
      </c>
      <c r="L207" s="37">
        <f t="shared" si="34"/>
        <v>-2.5873783768411363E-2</v>
      </c>
      <c r="M207" s="38">
        <f t="shared" si="35"/>
        <v>-1.5123106910370724E-2</v>
      </c>
      <c r="N207" s="38">
        <f t="shared" si="36"/>
        <v>5.0463989408140665E-4</v>
      </c>
      <c r="O207" s="38">
        <f t="shared" si="37"/>
        <v>0</v>
      </c>
      <c r="P207" s="38">
        <f t="shared" si="38"/>
        <v>-2.5077372023716262E-2</v>
      </c>
      <c r="Q207" s="39">
        <f t="shared" si="39"/>
        <v>-2.0310864780965717E-2</v>
      </c>
      <c r="T207" s="22">
        <v>44126</v>
      </c>
      <c r="U207" s="13">
        <v>115.75</v>
      </c>
      <c r="V207" s="13">
        <v>0</v>
      </c>
      <c r="W207" s="19">
        <v>1</v>
      </c>
      <c r="X207" s="13">
        <v>345.86</v>
      </c>
      <c r="Y207" s="13">
        <v>0</v>
      </c>
      <c r="Z207" s="19">
        <v>1</v>
      </c>
      <c r="AA207" s="13">
        <v>178.83</v>
      </c>
      <c r="AB207" s="13">
        <v>0</v>
      </c>
      <c r="AC207" s="19">
        <v>1</v>
      </c>
      <c r="AD207" s="13">
        <v>86.4</v>
      </c>
      <c r="AE207" s="13">
        <v>0</v>
      </c>
      <c r="AF207" s="19">
        <v>1</v>
      </c>
      <c r="AG207" s="13">
        <v>214.89</v>
      </c>
      <c r="AH207" s="13">
        <v>0</v>
      </c>
      <c r="AI207" s="19">
        <v>1</v>
      </c>
      <c r="AJ207" s="13">
        <v>425.79</v>
      </c>
      <c r="AK207" s="13">
        <v>0</v>
      </c>
      <c r="AL207" s="19">
        <v>1</v>
      </c>
    </row>
    <row r="208" spans="11:38">
      <c r="K208" s="22">
        <v>44124</v>
      </c>
      <c r="L208" s="37">
        <f t="shared" si="34"/>
        <v>1.3105673897555029E-2</v>
      </c>
      <c r="M208" s="38">
        <f t="shared" si="35"/>
        <v>3.9256218720294484E-3</v>
      </c>
      <c r="N208" s="38">
        <f t="shared" si="36"/>
        <v>4.8093147165535538E-3</v>
      </c>
      <c r="O208" s="38">
        <f t="shared" si="37"/>
        <v>-1.156938741383379E-4</v>
      </c>
      <c r="P208" s="38">
        <f t="shared" si="38"/>
        <v>2.0052703340860448E-3</v>
      </c>
      <c r="Q208" s="39">
        <f t="shared" si="39"/>
        <v>-2.0850456907959749E-2</v>
      </c>
      <c r="T208" s="22">
        <v>44127</v>
      </c>
      <c r="U208" s="13">
        <v>115.04</v>
      </c>
      <c r="V208" s="13">
        <v>0</v>
      </c>
      <c r="W208" s="19">
        <v>1</v>
      </c>
      <c r="X208" s="13">
        <v>346.96</v>
      </c>
      <c r="Y208" s="13">
        <v>0</v>
      </c>
      <c r="Z208" s="19">
        <v>1</v>
      </c>
      <c r="AA208" s="13">
        <v>178.64</v>
      </c>
      <c r="AB208" s="13">
        <v>0</v>
      </c>
      <c r="AC208" s="19">
        <v>1</v>
      </c>
      <c r="AD208" s="13">
        <v>86.41</v>
      </c>
      <c r="AE208" s="13">
        <v>0</v>
      </c>
      <c r="AF208" s="19">
        <v>1</v>
      </c>
      <c r="AG208" s="13">
        <v>216.23</v>
      </c>
      <c r="AH208" s="13">
        <v>0</v>
      </c>
      <c r="AI208" s="19">
        <v>1</v>
      </c>
      <c r="AJ208" s="13">
        <v>420.63</v>
      </c>
      <c r="AK208" s="13">
        <v>0</v>
      </c>
      <c r="AL208" s="19">
        <v>1</v>
      </c>
    </row>
    <row r="209" spans="11:38">
      <c r="K209" s="22">
        <v>44125</v>
      </c>
      <c r="L209" s="37">
        <f t="shared" si="34"/>
        <v>-5.4612304007839469E-3</v>
      </c>
      <c r="M209" s="38">
        <f t="shared" si="35"/>
        <v>-1.9463454079660996E-3</v>
      </c>
      <c r="N209" s="38">
        <f t="shared" si="36"/>
        <v>7.5031615031553147E-3</v>
      </c>
      <c r="O209" s="38">
        <f t="shared" si="37"/>
        <v>0</v>
      </c>
      <c r="P209" s="38">
        <f t="shared" si="38"/>
        <v>6.9856796414006529E-4</v>
      </c>
      <c r="Q209" s="39">
        <f t="shared" si="39"/>
        <v>1.6576290233832191E-3</v>
      </c>
      <c r="T209" s="22">
        <v>44130</v>
      </c>
      <c r="U209" s="13">
        <v>115.05</v>
      </c>
      <c r="V209" s="13">
        <v>0</v>
      </c>
      <c r="W209" s="19">
        <v>1</v>
      </c>
      <c r="X209" s="13">
        <v>340.59</v>
      </c>
      <c r="Y209" s="13">
        <v>0</v>
      </c>
      <c r="Z209" s="19">
        <v>1</v>
      </c>
      <c r="AA209" s="13">
        <v>178.55</v>
      </c>
      <c r="AB209" s="13">
        <v>0</v>
      </c>
      <c r="AC209" s="19">
        <v>1</v>
      </c>
      <c r="AD209" s="13">
        <v>86.42</v>
      </c>
      <c r="AE209" s="13">
        <v>0</v>
      </c>
      <c r="AF209" s="19">
        <v>1</v>
      </c>
      <c r="AG209" s="13">
        <v>210.08</v>
      </c>
      <c r="AH209" s="13">
        <v>0</v>
      </c>
      <c r="AI209" s="19">
        <v>1</v>
      </c>
      <c r="AJ209" s="13">
        <v>420.28</v>
      </c>
      <c r="AK209" s="13">
        <v>0</v>
      </c>
      <c r="AL209" s="19">
        <v>1</v>
      </c>
    </row>
    <row r="210" spans="11:38">
      <c r="K210" s="22">
        <v>44126</v>
      </c>
      <c r="L210" s="37">
        <f t="shared" si="34"/>
        <v>-9.6295129787222315E-3</v>
      </c>
      <c r="M210" s="38">
        <f t="shared" si="35"/>
        <v>5.6831514595557008E-3</v>
      </c>
      <c r="N210" s="38">
        <f t="shared" si="36"/>
        <v>-9.8490070829400853E-3</v>
      </c>
      <c r="O210" s="38">
        <f t="shared" si="37"/>
        <v>-3.4716195453685995E-4</v>
      </c>
      <c r="P210" s="38">
        <f t="shared" si="38"/>
        <v>4.1890665975975039E-4</v>
      </c>
      <c r="Q210" s="39">
        <f t="shared" si="39"/>
        <v>7.4255141232157183E-3</v>
      </c>
      <c r="T210" s="22">
        <v>44131</v>
      </c>
      <c r="U210" s="13">
        <v>116.6</v>
      </c>
      <c r="V210" s="13">
        <v>0</v>
      </c>
      <c r="W210" s="19">
        <v>1</v>
      </c>
      <c r="X210" s="13">
        <v>339.43</v>
      </c>
      <c r="Y210" s="13">
        <v>0</v>
      </c>
      <c r="Z210" s="19">
        <v>1</v>
      </c>
      <c r="AA210" s="13">
        <v>179.02</v>
      </c>
      <c r="AB210" s="13">
        <v>0</v>
      </c>
      <c r="AC210" s="19">
        <v>1</v>
      </c>
      <c r="AD210" s="13">
        <v>86.42</v>
      </c>
      <c r="AE210" s="13">
        <v>0</v>
      </c>
      <c r="AF210" s="19">
        <v>1</v>
      </c>
      <c r="AG210" s="13">
        <v>213.25</v>
      </c>
      <c r="AH210" s="13">
        <v>0</v>
      </c>
      <c r="AI210" s="19">
        <v>1</v>
      </c>
      <c r="AJ210" s="13">
        <v>424.68</v>
      </c>
      <c r="AK210" s="13">
        <v>0</v>
      </c>
      <c r="AL210" s="19">
        <v>1</v>
      </c>
    </row>
    <row r="211" spans="11:38">
      <c r="K211" s="22">
        <v>44127</v>
      </c>
      <c r="L211" s="37">
        <f t="shared" si="34"/>
        <v>-6.1527989936068662E-3</v>
      </c>
      <c r="M211" s="38">
        <f t="shared" si="35"/>
        <v>3.1754306293345223E-3</v>
      </c>
      <c r="N211" s="38">
        <f t="shared" si="36"/>
        <v>-1.0630263680426152E-3</v>
      </c>
      <c r="O211" s="38">
        <f t="shared" si="37"/>
        <v>1.1573404329785022E-4</v>
      </c>
      <c r="P211" s="38">
        <f t="shared" si="38"/>
        <v>6.2163866913341852E-3</v>
      </c>
      <c r="Q211" s="39">
        <f t="shared" si="39"/>
        <v>-1.2192679578126277E-2</v>
      </c>
      <c r="T211" s="22">
        <v>44132</v>
      </c>
      <c r="U211" s="13">
        <v>111.2</v>
      </c>
      <c r="V211" s="13">
        <v>0</v>
      </c>
      <c r="W211" s="19">
        <v>1</v>
      </c>
      <c r="X211" s="13">
        <v>327.88</v>
      </c>
      <c r="Y211" s="13">
        <v>0</v>
      </c>
      <c r="Z211" s="19">
        <v>1</v>
      </c>
      <c r="AA211" s="13">
        <v>176.13</v>
      </c>
      <c r="AB211" s="13">
        <v>0</v>
      </c>
      <c r="AC211" s="19">
        <v>1</v>
      </c>
      <c r="AD211" s="13">
        <v>86.42</v>
      </c>
      <c r="AE211" s="13">
        <v>0</v>
      </c>
      <c r="AF211" s="19">
        <v>1</v>
      </c>
      <c r="AG211" s="13">
        <v>202.68</v>
      </c>
      <c r="AH211" s="13">
        <v>0</v>
      </c>
      <c r="AI211" s="19">
        <v>1</v>
      </c>
      <c r="AJ211" s="13">
        <v>406.02</v>
      </c>
      <c r="AK211" s="13">
        <v>0</v>
      </c>
      <c r="AL211" s="19">
        <v>1</v>
      </c>
    </row>
    <row r="212" spans="11:38">
      <c r="K212" s="22">
        <v>44130</v>
      </c>
      <c r="L212" s="37">
        <f t="shared" si="34"/>
        <v>8.692250863814551E-5</v>
      </c>
      <c r="M212" s="38">
        <f t="shared" si="35"/>
        <v>-1.8530091682558786E-2</v>
      </c>
      <c r="N212" s="38">
        <f t="shared" si="36"/>
        <v>-5.0393349144487527E-4</v>
      </c>
      <c r="O212" s="38">
        <f t="shared" si="37"/>
        <v>1.1572065047935203E-4</v>
      </c>
      <c r="P212" s="38">
        <f t="shared" si="38"/>
        <v>-2.8854245431317455E-2</v>
      </c>
      <c r="Q212" s="39">
        <f t="shared" si="39"/>
        <v>-8.3243158057546088E-4</v>
      </c>
      <c r="T212" s="22">
        <v>44133</v>
      </c>
      <c r="U212" s="13">
        <v>115.32</v>
      </c>
      <c r="V212" s="13">
        <v>0</v>
      </c>
      <c r="W212" s="19">
        <v>1</v>
      </c>
      <c r="X212" s="13">
        <v>331.15</v>
      </c>
      <c r="Y212" s="13">
        <v>0</v>
      </c>
      <c r="Z212" s="19">
        <v>1</v>
      </c>
      <c r="AA212" s="13">
        <v>175.4</v>
      </c>
      <c r="AB212" s="13">
        <v>0</v>
      </c>
      <c r="AC212" s="19">
        <v>1</v>
      </c>
      <c r="AD212" s="13">
        <v>86.44</v>
      </c>
      <c r="AE212" s="13">
        <v>0</v>
      </c>
      <c r="AF212" s="19">
        <v>1</v>
      </c>
      <c r="AG212" s="13">
        <v>204.72</v>
      </c>
      <c r="AH212" s="13">
        <v>0</v>
      </c>
      <c r="AI212" s="19">
        <v>1</v>
      </c>
      <c r="AJ212" s="13">
        <v>410.83</v>
      </c>
      <c r="AK212" s="13">
        <v>0</v>
      </c>
      <c r="AL212" s="19">
        <v>1</v>
      </c>
    </row>
    <row r="213" spans="11:38">
      <c r="K213" s="22">
        <v>44131</v>
      </c>
      <c r="L213" s="37">
        <f t="shared" si="34"/>
        <v>1.3382457435017005E-2</v>
      </c>
      <c r="M213" s="38">
        <f t="shared" si="35"/>
        <v>-3.4116676719776382E-3</v>
      </c>
      <c r="N213" s="38">
        <f t="shared" si="36"/>
        <v>2.6288574023354515E-3</v>
      </c>
      <c r="O213" s="38">
        <f t="shared" si="37"/>
        <v>0</v>
      </c>
      <c r="P213" s="38">
        <f t="shared" si="38"/>
        <v>1.4976775817302418E-2</v>
      </c>
      <c r="Q213" s="39">
        <f t="shared" si="39"/>
        <v>1.041478832479791E-2</v>
      </c>
      <c r="T213" s="22">
        <v>44134</v>
      </c>
      <c r="U213" s="13">
        <v>108.86</v>
      </c>
      <c r="V213" s="13">
        <v>0</v>
      </c>
      <c r="W213" s="19">
        <v>1</v>
      </c>
      <c r="X213" s="13">
        <v>327.62</v>
      </c>
      <c r="Y213" s="13">
        <v>0</v>
      </c>
      <c r="Z213" s="19">
        <v>1</v>
      </c>
      <c r="AA213" s="13">
        <v>176.2</v>
      </c>
      <c r="AB213" s="13">
        <v>0</v>
      </c>
      <c r="AC213" s="19">
        <v>1</v>
      </c>
      <c r="AD213" s="13">
        <v>86.43</v>
      </c>
      <c r="AE213" s="13">
        <v>0</v>
      </c>
      <c r="AF213" s="19">
        <v>1</v>
      </c>
      <c r="AG213" s="13">
        <v>202.47</v>
      </c>
      <c r="AH213" s="13">
        <v>0</v>
      </c>
      <c r="AI213" s="19">
        <v>1</v>
      </c>
      <c r="AJ213" s="13">
        <v>388.04</v>
      </c>
      <c r="AK213" s="13">
        <v>0</v>
      </c>
      <c r="AL213" s="19">
        <v>1</v>
      </c>
    </row>
    <row r="214" spans="11:38">
      <c r="K214" s="22">
        <v>44132</v>
      </c>
      <c r="L214" s="37">
        <f t="shared" ref="L214:L277" si="40">LN((U211+V211)/(U210*W210))</f>
        <v>-4.7418892099909918E-2</v>
      </c>
      <c r="M214" s="38">
        <f t="shared" ref="M214:M277" si="41">LN((X211+Y211)/(X210*Z210))</f>
        <v>-3.4620052387744349E-2</v>
      </c>
      <c r="N214" s="38">
        <f t="shared" ref="N214:N277" si="42">LN((AA211+AB211)/(AA210*AC210))</f>
        <v>-1.6275172698588768E-2</v>
      </c>
      <c r="O214" s="38">
        <f t="shared" ref="O214:O277" si="43">LN((AD211+AE211)/(AD210*AF210))</f>
        <v>0</v>
      </c>
      <c r="P214" s="38">
        <f t="shared" ref="P214:P277" si="44">LN((AG211+AH211)/(AG210*AI210))</f>
        <v>-5.0836805764079472E-2</v>
      </c>
      <c r="Q214" s="39">
        <f t="shared" ref="Q214:Q277" si="45">LN((AJ211+AK211)/(AJ210*AL210))</f>
        <v>-4.4933524673183275E-2</v>
      </c>
      <c r="T214" s="22">
        <v>44137</v>
      </c>
      <c r="U214" s="13">
        <v>108.77</v>
      </c>
      <c r="V214" s="13">
        <v>0</v>
      </c>
      <c r="W214" s="19">
        <v>1</v>
      </c>
      <c r="X214" s="13">
        <v>331.36</v>
      </c>
      <c r="Y214" s="13">
        <v>0</v>
      </c>
      <c r="Z214" s="19">
        <v>1</v>
      </c>
      <c r="AA214" s="13">
        <v>177.91</v>
      </c>
      <c r="AB214" s="13">
        <v>0</v>
      </c>
      <c r="AC214" s="19">
        <v>1</v>
      </c>
      <c r="AD214" s="13">
        <v>86.39</v>
      </c>
      <c r="AE214" s="13">
        <v>3.8605E-2</v>
      </c>
      <c r="AF214" s="19">
        <v>1</v>
      </c>
      <c r="AG214" s="13">
        <v>202.33</v>
      </c>
      <c r="AH214" s="13">
        <v>0</v>
      </c>
      <c r="AI214" s="19">
        <v>1</v>
      </c>
      <c r="AJ214" s="13">
        <v>400.51</v>
      </c>
      <c r="AK214" s="13">
        <v>0</v>
      </c>
      <c r="AL214" s="19">
        <v>1</v>
      </c>
    </row>
    <row r="215" spans="11:38">
      <c r="K215" s="22">
        <v>44133</v>
      </c>
      <c r="L215" s="37">
        <f t="shared" si="40"/>
        <v>3.6380490953719251E-2</v>
      </c>
      <c r="M215" s="38">
        <f t="shared" si="41"/>
        <v>9.9237571461584431E-3</v>
      </c>
      <c r="N215" s="38">
        <f t="shared" si="42"/>
        <v>-4.1532788061215209E-3</v>
      </c>
      <c r="O215" s="38">
        <f t="shared" si="43"/>
        <v>2.3140113489817279E-4</v>
      </c>
      <c r="P215" s="38">
        <f t="shared" si="44"/>
        <v>1.0014811243824301E-2</v>
      </c>
      <c r="Q215" s="39">
        <f t="shared" si="45"/>
        <v>1.1777084153367277E-2</v>
      </c>
      <c r="T215" s="22">
        <v>44138</v>
      </c>
      <c r="U215" s="13">
        <v>110.44</v>
      </c>
      <c r="V215" s="13">
        <v>0</v>
      </c>
      <c r="W215" s="19">
        <v>1</v>
      </c>
      <c r="X215" s="13">
        <v>337.28</v>
      </c>
      <c r="Y215" s="13">
        <v>0</v>
      </c>
      <c r="Z215" s="19">
        <v>1</v>
      </c>
      <c r="AA215" s="13">
        <v>178.92</v>
      </c>
      <c r="AB215" s="13">
        <v>0</v>
      </c>
      <c r="AC215" s="19">
        <v>1</v>
      </c>
      <c r="AD215" s="13">
        <v>86.37</v>
      </c>
      <c r="AE215" s="13">
        <v>0</v>
      </c>
      <c r="AF215" s="19">
        <v>1</v>
      </c>
      <c r="AG215" s="13">
        <v>206.43</v>
      </c>
      <c r="AH215" s="13">
        <v>0</v>
      </c>
      <c r="AI215" s="19">
        <v>1</v>
      </c>
      <c r="AJ215" s="13">
        <v>423.9</v>
      </c>
      <c r="AK215" s="13">
        <v>0</v>
      </c>
      <c r="AL215" s="19">
        <v>1</v>
      </c>
    </row>
    <row r="216" spans="11:38">
      <c r="K216" s="22">
        <v>44134</v>
      </c>
      <c r="L216" s="37">
        <f t="shared" si="40"/>
        <v>-5.7648219764147385E-2</v>
      </c>
      <c r="M216" s="38">
        <f t="shared" si="41"/>
        <v>-1.0717044754503037E-2</v>
      </c>
      <c r="N216" s="38">
        <f t="shared" si="42"/>
        <v>4.550633563996289E-3</v>
      </c>
      <c r="O216" s="38">
        <f t="shared" si="43"/>
        <v>-1.156938741383379E-4</v>
      </c>
      <c r="P216" s="38">
        <f t="shared" si="44"/>
        <v>-1.1051464428108559E-2</v>
      </c>
      <c r="Q216" s="39">
        <f t="shared" si="45"/>
        <v>-5.7071076532473557E-2</v>
      </c>
      <c r="T216" s="22">
        <v>44139</v>
      </c>
      <c r="U216" s="13">
        <v>114.95</v>
      </c>
      <c r="V216" s="13">
        <v>0</v>
      </c>
      <c r="W216" s="19">
        <v>1</v>
      </c>
      <c r="X216" s="13">
        <v>344.73</v>
      </c>
      <c r="Y216" s="13">
        <v>0</v>
      </c>
      <c r="Z216" s="19">
        <v>1</v>
      </c>
      <c r="AA216" s="13">
        <v>178.82</v>
      </c>
      <c r="AB216" s="13">
        <v>0</v>
      </c>
      <c r="AC216" s="19">
        <v>1</v>
      </c>
      <c r="AD216" s="13">
        <v>86.39</v>
      </c>
      <c r="AE216" s="13">
        <v>0</v>
      </c>
      <c r="AF216" s="19">
        <v>1</v>
      </c>
      <c r="AG216" s="13">
        <v>216.39</v>
      </c>
      <c r="AH216" s="13">
        <v>0</v>
      </c>
      <c r="AI216" s="19">
        <v>1</v>
      </c>
      <c r="AJ216" s="13">
        <v>420.98</v>
      </c>
      <c r="AK216" s="13">
        <v>0</v>
      </c>
      <c r="AL216" s="19">
        <v>1</v>
      </c>
    </row>
    <row r="217" spans="11:38">
      <c r="K217" s="22">
        <v>44137</v>
      </c>
      <c r="L217" s="37">
        <f t="shared" si="40"/>
        <v>-8.2709190029512389E-4</v>
      </c>
      <c r="M217" s="38">
        <f t="shared" si="41"/>
        <v>1.1350997470788828E-2</v>
      </c>
      <c r="N217" s="38">
        <f t="shared" si="42"/>
        <v>9.6580909446049266E-3</v>
      </c>
      <c r="O217" s="38">
        <f t="shared" si="43"/>
        <v>-1.6140359342035028E-5</v>
      </c>
      <c r="P217" s="38">
        <f t="shared" si="44"/>
        <v>-6.9169963232151139E-4</v>
      </c>
      <c r="Q217" s="39">
        <f t="shared" si="45"/>
        <v>3.1630307892629855E-2</v>
      </c>
      <c r="T217" s="22">
        <v>44140</v>
      </c>
      <c r="U217" s="13">
        <v>119.03</v>
      </c>
      <c r="V217" s="13">
        <v>0</v>
      </c>
      <c r="W217" s="19">
        <v>1</v>
      </c>
      <c r="X217" s="13">
        <v>351.47</v>
      </c>
      <c r="Y217" s="13">
        <v>0</v>
      </c>
      <c r="Z217" s="19">
        <v>1</v>
      </c>
      <c r="AA217" s="13">
        <v>182.93</v>
      </c>
      <c r="AB217" s="13">
        <v>0</v>
      </c>
      <c r="AC217" s="19">
        <v>1</v>
      </c>
      <c r="AD217" s="13">
        <v>86.37</v>
      </c>
      <c r="AE217" s="13">
        <v>0</v>
      </c>
      <c r="AF217" s="19">
        <v>1</v>
      </c>
      <c r="AG217" s="13">
        <v>223.29</v>
      </c>
      <c r="AH217" s="13">
        <v>0</v>
      </c>
      <c r="AI217" s="19">
        <v>1</v>
      </c>
      <c r="AJ217" s="13">
        <v>438.09</v>
      </c>
      <c r="AK217" s="13">
        <v>0</v>
      </c>
      <c r="AL217" s="19">
        <v>1</v>
      </c>
    </row>
    <row r="218" spans="11:38">
      <c r="K218" s="22">
        <v>44138</v>
      </c>
      <c r="L218" s="37">
        <f t="shared" si="40"/>
        <v>1.5236825956194834E-2</v>
      </c>
      <c r="M218" s="38">
        <f t="shared" si="41"/>
        <v>1.7708048265668599E-2</v>
      </c>
      <c r="N218" s="38">
        <f t="shared" si="42"/>
        <v>5.6609741179631965E-3</v>
      </c>
      <c r="O218" s="38">
        <f t="shared" si="43"/>
        <v>-2.3153507859854485E-4</v>
      </c>
      <c r="P218" s="38">
        <f t="shared" si="44"/>
        <v>2.0061344091395067E-2</v>
      </c>
      <c r="Q218" s="39">
        <f t="shared" si="45"/>
        <v>5.675884337287887E-2</v>
      </c>
      <c r="T218" s="22">
        <v>44141</v>
      </c>
      <c r="U218" s="13">
        <v>118.69</v>
      </c>
      <c r="V218" s="13">
        <v>0.20499999999999999</v>
      </c>
      <c r="W218" s="19">
        <v>1</v>
      </c>
      <c r="X218" s="13">
        <v>351.44</v>
      </c>
      <c r="Y218" s="13">
        <v>0</v>
      </c>
      <c r="Z218" s="19">
        <v>1</v>
      </c>
      <c r="AA218" s="13">
        <v>183.19</v>
      </c>
      <c r="AB218" s="13">
        <v>0</v>
      </c>
      <c r="AC218" s="19">
        <v>1</v>
      </c>
      <c r="AD218" s="13">
        <v>86.38</v>
      </c>
      <c r="AE218" s="13">
        <v>0</v>
      </c>
      <c r="AF218" s="19">
        <v>1</v>
      </c>
      <c r="AG218" s="13">
        <v>223.72</v>
      </c>
      <c r="AH218" s="13">
        <v>0</v>
      </c>
      <c r="AI218" s="19">
        <v>1</v>
      </c>
      <c r="AJ218" s="13">
        <v>429.95</v>
      </c>
      <c r="AK218" s="13">
        <v>0</v>
      </c>
      <c r="AL218" s="19">
        <v>1</v>
      </c>
    </row>
    <row r="219" spans="11:38">
      <c r="K219" s="22">
        <v>44139</v>
      </c>
      <c r="L219" s="37">
        <f t="shared" si="40"/>
        <v>4.0024864147236841E-2</v>
      </c>
      <c r="M219" s="38">
        <f t="shared" si="41"/>
        <v>2.1848056024709343E-2</v>
      </c>
      <c r="N219" s="38">
        <f t="shared" si="42"/>
        <v>-5.5906525747531318E-4</v>
      </c>
      <c r="O219" s="38">
        <f t="shared" si="43"/>
        <v>2.3153507859866178E-4</v>
      </c>
      <c r="P219" s="38">
        <f t="shared" si="44"/>
        <v>4.7120963301192767E-2</v>
      </c>
      <c r="Q219" s="39">
        <f t="shared" si="45"/>
        <v>-6.9122517428950817E-3</v>
      </c>
      <c r="T219" s="22">
        <v>44144</v>
      </c>
      <c r="U219" s="13">
        <v>116.32</v>
      </c>
      <c r="V219" s="13">
        <v>0</v>
      </c>
      <c r="W219" s="19">
        <v>1</v>
      </c>
      <c r="X219" s="13">
        <v>355.83</v>
      </c>
      <c r="Y219" s="13">
        <v>0</v>
      </c>
      <c r="Z219" s="19">
        <v>1</v>
      </c>
      <c r="AA219" s="13">
        <v>175.08</v>
      </c>
      <c r="AB219" s="13">
        <v>0</v>
      </c>
      <c r="AC219" s="19">
        <v>1</v>
      </c>
      <c r="AD219" s="13">
        <v>86.35</v>
      </c>
      <c r="AE219" s="13">
        <v>0</v>
      </c>
      <c r="AF219" s="19">
        <v>1</v>
      </c>
      <c r="AG219" s="13">
        <v>218.39</v>
      </c>
      <c r="AH219" s="13">
        <v>0</v>
      </c>
      <c r="AI219" s="19">
        <v>1</v>
      </c>
      <c r="AJ219" s="13">
        <v>421.26</v>
      </c>
      <c r="AK219" s="13">
        <v>0</v>
      </c>
      <c r="AL219" s="19">
        <v>1</v>
      </c>
    </row>
    <row r="220" spans="11:38">
      <c r="K220" s="22">
        <v>44140</v>
      </c>
      <c r="L220" s="37">
        <f t="shared" si="40"/>
        <v>3.4878310970597737E-2</v>
      </c>
      <c r="M220" s="38">
        <f t="shared" si="41"/>
        <v>1.9362857164275365E-2</v>
      </c>
      <c r="N220" s="38">
        <f t="shared" si="42"/>
        <v>2.2723852696034896E-2</v>
      </c>
      <c r="O220" s="38">
        <f t="shared" si="43"/>
        <v>-2.3153507859854485E-4</v>
      </c>
      <c r="P220" s="38">
        <f t="shared" si="44"/>
        <v>3.1389039856238025E-2</v>
      </c>
      <c r="Q220" s="39">
        <f t="shared" si="45"/>
        <v>3.983904210479345E-2</v>
      </c>
      <c r="T220" s="22">
        <v>44145</v>
      </c>
      <c r="U220" s="13">
        <v>115.97</v>
      </c>
      <c r="V220" s="13">
        <v>0</v>
      </c>
      <c r="W220" s="19">
        <v>1</v>
      </c>
      <c r="X220" s="13">
        <v>355.37</v>
      </c>
      <c r="Y220" s="13">
        <v>0</v>
      </c>
      <c r="Z220" s="19">
        <v>1</v>
      </c>
      <c r="AA220" s="13">
        <v>175.66</v>
      </c>
      <c r="AB220" s="13">
        <v>0</v>
      </c>
      <c r="AC220" s="19">
        <v>1</v>
      </c>
      <c r="AD220" s="13">
        <v>86.34</v>
      </c>
      <c r="AE220" s="13">
        <v>0</v>
      </c>
      <c r="AF220" s="19">
        <v>1</v>
      </c>
      <c r="AG220" s="13">
        <v>211.01</v>
      </c>
      <c r="AH220" s="13">
        <v>0</v>
      </c>
      <c r="AI220" s="19">
        <v>1</v>
      </c>
      <c r="AJ220" s="13">
        <v>410.36</v>
      </c>
      <c r="AK220" s="13">
        <v>0</v>
      </c>
      <c r="AL220" s="19">
        <v>1</v>
      </c>
    </row>
    <row r="221" spans="11:38">
      <c r="K221" s="22">
        <v>44141</v>
      </c>
      <c r="L221" s="37">
        <f t="shared" si="40"/>
        <v>-1.1348115119278837E-3</v>
      </c>
      <c r="M221" s="38">
        <f t="shared" si="41"/>
        <v>-8.535943440343829E-5</v>
      </c>
      <c r="N221" s="38">
        <f t="shared" si="42"/>
        <v>1.4202995941608558E-3</v>
      </c>
      <c r="O221" s="38">
        <f t="shared" si="43"/>
        <v>1.1577424036078263E-4</v>
      </c>
      <c r="P221" s="38">
        <f t="shared" si="44"/>
        <v>1.9238949134582444E-3</v>
      </c>
      <c r="Q221" s="39">
        <f t="shared" si="45"/>
        <v>-1.8755445863584224E-2</v>
      </c>
      <c r="T221" s="22">
        <v>44146</v>
      </c>
      <c r="U221" s="13">
        <v>119.49</v>
      </c>
      <c r="V221" s="13">
        <v>0</v>
      </c>
      <c r="W221" s="19">
        <v>1</v>
      </c>
      <c r="X221" s="13">
        <v>357.93</v>
      </c>
      <c r="Y221" s="13">
        <v>0</v>
      </c>
      <c r="Z221" s="19">
        <v>1</v>
      </c>
      <c r="AA221" s="13">
        <v>174.9</v>
      </c>
      <c r="AB221" s="13">
        <v>0</v>
      </c>
      <c r="AC221" s="19">
        <v>1</v>
      </c>
      <c r="AD221" s="13">
        <v>86.32</v>
      </c>
      <c r="AE221" s="13">
        <v>0</v>
      </c>
      <c r="AF221" s="19">
        <v>1</v>
      </c>
      <c r="AG221" s="13">
        <v>216.55</v>
      </c>
      <c r="AH221" s="13">
        <v>0</v>
      </c>
      <c r="AI221" s="19">
        <v>1</v>
      </c>
      <c r="AJ221" s="13">
        <v>417.13</v>
      </c>
      <c r="AK221" s="13">
        <v>0</v>
      </c>
      <c r="AL221" s="19">
        <v>1</v>
      </c>
    </row>
    <row r="222" spans="11:38">
      <c r="K222" s="22">
        <v>44144</v>
      </c>
      <c r="L222" s="37">
        <f t="shared" si="40"/>
        <v>-2.017003828320468E-2</v>
      </c>
      <c r="M222" s="38">
        <f t="shared" si="41"/>
        <v>1.2414089041769849E-2</v>
      </c>
      <c r="N222" s="38">
        <f t="shared" si="42"/>
        <v>-4.5280853274673134E-2</v>
      </c>
      <c r="O222" s="38">
        <f t="shared" si="43"/>
        <v>-3.4736293986748808E-4</v>
      </c>
      <c r="P222" s="38">
        <f t="shared" si="44"/>
        <v>-2.4112814676706555E-2</v>
      </c>
      <c r="Q222" s="39">
        <f t="shared" si="45"/>
        <v>-2.0418702599693035E-2</v>
      </c>
      <c r="T222" s="22">
        <v>44147</v>
      </c>
      <c r="U222" s="13">
        <v>119.21</v>
      </c>
      <c r="V222" s="13">
        <v>0</v>
      </c>
      <c r="W222" s="19">
        <v>1</v>
      </c>
      <c r="X222" s="13">
        <v>354.52</v>
      </c>
      <c r="Y222" s="13">
        <v>0</v>
      </c>
      <c r="Z222" s="19">
        <v>1</v>
      </c>
      <c r="AA222" s="13">
        <v>175.96</v>
      </c>
      <c r="AB222" s="13">
        <v>0</v>
      </c>
      <c r="AC222" s="19">
        <v>1</v>
      </c>
      <c r="AD222" s="13">
        <v>86.33</v>
      </c>
      <c r="AE222" s="13">
        <v>0</v>
      </c>
      <c r="AF222" s="19">
        <v>1</v>
      </c>
      <c r="AG222" s="13">
        <v>215.44</v>
      </c>
      <c r="AH222" s="13">
        <v>0</v>
      </c>
      <c r="AI222" s="19">
        <v>1</v>
      </c>
      <c r="AJ222" s="13">
        <v>411.76</v>
      </c>
      <c r="AK222" s="13">
        <v>0</v>
      </c>
      <c r="AL222" s="19">
        <v>1</v>
      </c>
    </row>
    <row r="223" spans="11:38">
      <c r="K223" s="22">
        <v>44145</v>
      </c>
      <c r="L223" s="37">
        <f t="shared" si="40"/>
        <v>-3.0134768165973255E-3</v>
      </c>
      <c r="M223" s="38">
        <f t="shared" si="41"/>
        <v>-1.2935884818500328E-3</v>
      </c>
      <c r="N223" s="38">
        <f t="shared" si="42"/>
        <v>3.3072961662766929E-3</v>
      </c>
      <c r="O223" s="38">
        <f t="shared" si="43"/>
        <v>-1.1581446535608766E-4</v>
      </c>
      <c r="P223" s="38">
        <f t="shared" si="44"/>
        <v>-3.437692955871538E-2</v>
      </c>
      <c r="Q223" s="39">
        <f t="shared" si="45"/>
        <v>-2.6215397037700372E-2</v>
      </c>
      <c r="T223" s="22">
        <v>44148</v>
      </c>
      <c r="U223" s="13">
        <v>119.26</v>
      </c>
      <c r="V223" s="13">
        <v>0</v>
      </c>
      <c r="W223" s="19">
        <v>1</v>
      </c>
      <c r="X223" s="13">
        <v>359.34</v>
      </c>
      <c r="Y223" s="13">
        <v>0</v>
      </c>
      <c r="Z223" s="19">
        <v>1</v>
      </c>
      <c r="AA223" s="13">
        <v>177.16</v>
      </c>
      <c r="AB223" s="13">
        <v>0</v>
      </c>
      <c r="AC223" s="19">
        <v>1</v>
      </c>
      <c r="AD223" s="13">
        <v>86.33</v>
      </c>
      <c r="AE223" s="13">
        <v>0</v>
      </c>
      <c r="AF223" s="19">
        <v>1</v>
      </c>
      <c r="AG223" s="13">
        <v>216.51</v>
      </c>
      <c r="AH223" s="13">
        <v>0</v>
      </c>
      <c r="AI223" s="19">
        <v>1</v>
      </c>
      <c r="AJ223" s="13">
        <v>408.5</v>
      </c>
      <c r="AK223" s="13">
        <v>0</v>
      </c>
      <c r="AL223" s="19">
        <v>1</v>
      </c>
    </row>
    <row r="224" spans="11:38">
      <c r="K224" s="22">
        <v>44146</v>
      </c>
      <c r="L224" s="37">
        <f t="shared" si="40"/>
        <v>2.9901148893050636E-2</v>
      </c>
      <c r="M224" s="38">
        <f t="shared" si="41"/>
        <v>7.1779363283745829E-3</v>
      </c>
      <c r="N224" s="38">
        <f t="shared" si="42"/>
        <v>-4.3359264644149123E-3</v>
      </c>
      <c r="O224" s="38">
        <f t="shared" si="43"/>
        <v>-2.3166917745239034E-4</v>
      </c>
      <c r="P224" s="38">
        <f t="shared" si="44"/>
        <v>2.5915941942670408E-2</v>
      </c>
      <c r="Q224" s="39">
        <f t="shared" si="45"/>
        <v>1.6363100594688713E-2</v>
      </c>
      <c r="T224" s="22">
        <v>44151</v>
      </c>
      <c r="U224" s="13">
        <v>120.3</v>
      </c>
      <c r="V224" s="13">
        <v>0</v>
      </c>
      <c r="W224" s="19">
        <v>1</v>
      </c>
      <c r="X224" s="13">
        <v>363.8</v>
      </c>
      <c r="Y224" s="13">
        <v>0</v>
      </c>
      <c r="Z224" s="19">
        <v>1</v>
      </c>
      <c r="AA224" s="13">
        <v>177.15</v>
      </c>
      <c r="AB224" s="13">
        <v>0</v>
      </c>
      <c r="AC224" s="19">
        <v>1</v>
      </c>
      <c r="AD224" s="13">
        <v>86.35</v>
      </c>
      <c r="AE224" s="13">
        <v>0</v>
      </c>
      <c r="AF224" s="19">
        <v>1</v>
      </c>
      <c r="AG224" s="13">
        <v>217.23</v>
      </c>
      <c r="AH224" s="13">
        <v>0</v>
      </c>
      <c r="AI224" s="19">
        <v>1</v>
      </c>
      <c r="AJ224" s="13">
        <v>408.09</v>
      </c>
      <c r="AK224" s="13">
        <v>0</v>
      </c>
      <c r="AL224" s="19">
        <v>1</v>
      </c>
    </row>
    <row r="225" spans="11:38">
      <c r="K225" s="22">
        <v>44147</v>
      </c>
      <c r="L225" s="37">
        <f t="shared" si="40"/>
        <v>-2.3460421317523152E-3</v>
      </c>
      <c r="M225" s="38">
        <f t="shared" si="41"/>
        <v>-9.5726746856215524E-3</v>
      </c>
      <c r="N225" s="38">
        <f t="shared" si="42"/>
        <v>6.0423144559626617E-3</v>
      </c>
      <c r="O225" s="38">
        <f t="shared" si="43"/>
        <v>1.1584129755217656E-4</v>
      </c>
      <c r="P225" s="38">
        <f t="shared" si="44"/>
        <v>-5.1390191572922407E-3</v>
      </c>
      <c r="Q225" s="39">
        <f t="shared" si="45"/>
        <v>-1.2957268469701761E-2</v>
      </c>
      <c r="T225" s="22">
        <v>44152</v>
      </c>
      <c r="U225" s="13">
        <v>119.39</v>
      </c>
      <c r="V225" s="13">
        <v>0</v>
      </c>
      <c r="W225" s="19">
        <v>1</v>
      </c>
      <c r="X225" s="13">
        <v>361.95</v>
      </c>
      <c r="Y225" s="13">
        <v>0</v>
      </c>
      <c r="Z225" s="19">
        <v>1</v>
      </c>
      <c r="AA225" s="13">
        <v>176.5</v>
      </c>
      <c r="AB225" s="13">
        <v>0</v>
      </c>
      <c r="AC225" s="19">
        <v>1</v>
      </c>
      <c r="AD225" s="13">
        <v>86.34</v>
      </c>
      <c r="AE225" s="13">
        <v>0</v>
      </c>
      <c r="AF225" s="19">
        <v>1</v>
      </c>
      <c r="AG225" s="13">
        <v>214.46</v>
      </c>
      <c r="AH225" s="13">
        <v>0</v>
      </c>
      <c r="AI225" s="19">
        <v>1</v>
      </c>
      <c r="AJ225" s="13">
        <v>441.61</v>
      </c>
      <c r="AK225" s="13">
        <v>0</v>
      </c>
      <c r="AL225" s="19">
        <v>1</v>
      </c>
    </row>
    <row r="226" spans="11:38">
      <c r="K226" s="22">
        <v>44148</v>
      </c>
      <c r="L226" s="37">
        <f t="shared" si="40"/>
        <v>4.1933996504968499E-4</v>
      </c>
      <c r="M226" s="38">
        <f t="shared" si="41"/>
        <v>1.3504253634228882E-2</v>
      </c>
      <c r="N226" s="38">
        <f t="shared" si="42"/>
        <v>6.7965825744782833E-3</v>
      </c>
      <c r="O226" s="38">
        <f t="shared" si="43"/>
        <v>0</v>
      </c>
      <c r="P226" s="38">
        <f t="shared" si="44"/>
        <v>4.9542872489481086E-3</v>
      </c>
      <c r="Q226" s="39">
        <f t="shared" si="45"/>
        <v>-7.948741044441451E-3</v>
      </c>
      <c r="T226" s="22">
        <v>44153</v>
      </c>
      <c r="U226" s="13">
        <v>118.03</v>
      </c>
      <c r="V226" s="13">
        <v>0</v>
      </c>
      <c r="W226" s="19">
        <v>1</v>
      </c>
      <c r="X226" s="13">
        <v>357.59</v>
      </c>
      <c r="Y226" s="13">
        <v>0</v>
      </c>
      <c r="Z226" s="19">
        <v>1</v>
      </c>
      <c r="AA226" s="13">
        <v>175.49</v>
      </c>
      <c r="AB226" s="13">
        <v>0</v>
      </c>
      <c r="AC226" s="19">
        <v>1</v>
      </c>
      <c r="AD226" s="13">
        <v>86.34</v>
      </c>
      <c r="AE226" s="13">
        <v>0</v>
      </c>
      <c r="AF226" s="19">
        <v>1</v>
      </c>
      <c r="AG226" s="13">
        <v>211.08</v>
      </c>
      <c r="AH226" s="13">
        <v>0.56000000000000005</v>
      </c>
      <c r="AI226" s="19">
        <v>1</v>
      </c>
      <c r="AJ226" s="13">
        <v>486.64</v>
      </c>
      <c r="AK226" s="13">
        <v>0</v>
      </c>
      <c r="AL226" s="19">
        <v>1</v>
      </c>
    </row>
    <row r="227" spans="11:38">
      <c r="K227" s="22">
        <v>44151</v>
      </c>
      <c r="L227" s="37">
        <f t="shared" si="40"/>
        <v>8.6826392856732305E-3</v>
      </c>
      <c r="M227" s="38">
        <f t="shared" si="41"/>
        <v>1.2335250579596002E-2</v>
      </c>
      <c r="N227" s="38">
        <f t="shared" si="42"/>
        <v>-5.6447743516377464E-5</v>
      </c>
      <c r="O227" s="38">
        <f t="shared" si="43"/>
        <v>2.3164234525616516E-4</v>
      </c>
      <c r="P227" s="38">
        <f t="shared" si="44"/>
        <v>3.319964316547558E-3</v>
      </c>
      <c r="Q227" s="39">
        <f t="shared" si="45"/>
        <v>-1.0041759866093508E-3</v>
      </c>
      <c r="T227" s="22">
        <v>44154</v>
      </c>
      <c r="U227" s="13">
        <v>118.64</v>
      </c>
      <c r="V227" s="13">
        <v>0</v>
      </c>
      <c r="W227" s="19">
        <v>1</v>
      </c>
      <c r="X227" s="13">
        <v>359.04</v>
      </c>
      <c r="Y227" s="13">
        <v>0</v>
      </c>
      <c r="Z227" s="19">
        <v>1</v>
      </c>
      <c r="AA227" s="13">
        <v>175.16</v>
      </c>
      <c r="AB227" s="13">
        <v>0</v>
      </c>
      <c r="AC227" s="19">
        <v>1</v>
      </c>
      <c r="AD227" s="13">
        <v>86.36</v>
      </c>
      <c r="AE227" s="13">
        <v>0</v>
      </c>
      <c r="AF227" s="19">
        <v>1</v>
      </c>
      <c r="AG227" s="13">
        <v>212.42</v>
      </c>
      <c r="AH227" s="13">
        <v>0</v>
      </c>
      <c r="AI227" s="19">
        <v>1</v>
      </c>
      <c r="AJ227" s="13">
        <v>499.27</v>
      </c>
      <c r="AK227" s="13">
        <v>0</v>
      </c>
      <c r="AL227" s="19">
        <v>1</v>
      </c>
    </row>
    <row r="228" spans="11:38">
      <c r="K228" s="22">
        <v>44152</v>
      </c>
      <c r="L228" s="37">
        <f t="shared" si="40"/>
        <v>-7.5931776233362398E-3</v>
      </c>
      <c r="M228" s="38">
        <f t="shared" si="41"/>
        <v>-5.0981853448714828E-3</v>
      </c>
      <c r="N228" s="38">
        <f t="shared" si="42"/>
        <v>-3.6759549381296195E-3</v>
      </c>
      <c r="O228" s="38">
        <f t="shared" si="43"/>
        <v>-1.1581446535608766E-4</v>
      </c>
      <c r="P228" s="38">
        <f t="shared" si="44"/>
        <v>-1.2833459276839376E-2</v>
      </c>
      <c r="Q228" s="39">
        <f t="shared" si="45"/>
        <v>7.8939401320580999E-2</v>
      </c>
      <c r="T228" s="22">
        <v>44155</v>
      </c>
      <c r="U228" s="13">
        <v>117.34</v>
      </c>
      <c r="V228" s="13">
        <v>0</v>
      </c>
      <c r="W228" s="19">
        <v>1</v>
      </c>
      <c r="X228" s="13">
        <v>356.63</v>
      </c>
      <c r="Y228" s="13">
        <v>0</v>
      </c>
      <c r="Z228" s="19">
        <v>1</v>
      </c>
      <c r="AA228" s="13">
        <v>175.69</v>
      </c>
      <c r="AB228" s="13">
        <v>0</v>
      </c>
      <c r="AC228" s="19">
        <v>1</v>
      </c>
      <c r="AD228" s="13">
        <v>86.37</v>
      </c>
      <c r="AE228" s="13">
        <v>0</v>
      </c>
      <c r="AF228" s="19">
        <v>1</v>
      </c>
      <c r="AG228" s="13">
        <v>210.39</v>
      </c>
      <c r="AH228" s="13">
        <v>0</v>
      </c>
      <c r="AI228" s="19">
        <v>1</v>
      </c>
      <c r="AJ228" s="13">
        <v>489.61</v>
      </c>
      <c r="AK228" s="13">
        <v>0</v>
      </c>
      <c r="AL228" s="19">
        <v>1</v>
      </c>
    </row>
    <row r="229" spans="11:38">
      <c r="K229" s="22">
        <v>44153</v>
      </c>
      <c r="L229" s="37">
        <f t="shared" si="40"/>
        <v>-1.1456615916319227E-2</v>
      </c>
      <c r="M229" s="38">
        <f t="shared" si="41"/>
        <v>-1.2119002036613612E-2</v>
      </c>
      <c r="N229" s="38">
        <f t="shared" si="42"/>
        <v>-5.7388151478360815E-3</v>
      </c>
      <c r="O229" s="38">
        <f t="shared" si="43"/>
        <v>0</v>
      </c>
      <c r="P229" s="38">
        <f t="shared" si="44"/>
        <v>-1.3236522756068615E-2</v>
      </c>
      <c r="Q229" s="39">
        <f t="shared" si="45"/>
        <v>9.7097490378420526E-2</v>
      </c>
      <c r="T229" s="22">
        <v>44158</v>
      </c>
      <c r="U229" s="13">
        <v>113.85</v>
      </c>
      <c r="V229" s="13">
        <v>0</v>
      </c>
      <c r="W229" s="19">
        <v>1</v>
      </c>
      <c r="X229" s="13">
        <v>358.77</v>
      </c>
      <c r="Y229" s="13">
        <v>0</v>
      </c>
      <c r="Z229" s="19">
        <v>1</v>
      </c>
      <c r="AA229" s="13">
        <v>172.23</v>
      </c>
      <c r="AB229" s="13">
        <v>0</v>
      </c>
      <c r="AC229" s="19">
        <v>1</v>
      </c>
      <c r="AD229" s="13">
        <v>86.37</v>
      </c>
      <c r="AE229" s="13">
        <v>0</v>
      </c>
      <c r="AF229" s="19">
        <v>1</v>
      </c>
      <c r="AG229" s="13">
        <v>210.11</v>
      </c>
      <c r="AH229" s="13">
        <v>0</v>
      </c>
      <c r="AI229" s="19">
        <v>1</v>
      </c>
      <c r="AJ229" s="13">
        <v>521.85</v>
      </c>
      <c r="AK229" s="13">
        <v>0</v>
      </c>
      <c r="AL229" s="19">
        <v>1</v>
      </c>
    </row>
    <row r="230" spans="11:38">
      <c r="K230" s="22">
        <v>44154</v>
      </c>
      <c r="L230" s="37">
        <f t="shared" si="40"/>
        <v>5.1548683886990677E-3</v>
      </c>
      <c r="M230" s="38">
        <f t="shared" si="41"/>
        <v>4.0467241917400368E-3</v>
      </c>
      <c r="N230" s="38">
        <f t="shared" si="42"/>
        <v>-1.8822192923178139E-3</v>
      </c>
      <c r="O230" s="38">
        <f t="shared" si="43"/>
        <v>2.3161551927520371E-4</v>
      </c>
      <c r="P230" s="38">
        <f t="shared" si="44"/>
        <v>6.3282383559263968E-3</v>
      </c>
      <c r="Q230" s="39">
        <f t="shared" si="45"/>
        <v>2.562240157122592E-2</v>
      </c>
      <c r="T230" s="22">
        <v>44159</v>
      </c>
      <c r="U230" s="13">
        <v>115.17</v>
      </c>
      <c r="V230" s="13">
        <v>0</v>
      </c>
      <c r="W230" s="19">
        <v>1</v>
      </c>
      <c r="X230" s="13">
        <v>364.51</v>
      </c>
      <c r="Y230" s="13">
        <v>0</v>
      </c>
      <c r="Z230" s="19">
        <v>1</v>
      </c>
      <c r="AA230" s="13">
        <v>169.59</v>
      </c>
      <c r="AB230" s="13">
        <v>0</v>
      </c>
      <c r="AC230" s="19">
        <v>1</v>
      </c>
      <c r="AD230" s="13">
        <v>86.38</v>
      </c>
      <c r="AE230" s="13">
        <v>0</v>
      </c>
      <c r="AF230" s="19">
        <v>1</v>
      </c>
      <c r="AG230" s="13">
        <v>213.86</v>
      </c>
      <c r="AH230" s="13">
        <v>0</v>
      </c>
      <c r="AI230" s="19">
        <v>1</v>
      </c>
      <c r="AJ230" s="13">
        <v>555.38</v>
      </c>
      <c r="AK230" s="13">
        <v>0</v>
      </c>
      <c r="AL230" s="19">
        <v>1</v>
      </c>
    </row>
    <row r="231" spans="11:38">
      <c r="K231" s="22">
        <v>44155</v>
      </c>
      <c r="L231" s="37">
        <f t="shared" si="40"/>
        <v>-1.1017994331962823E-2</v>
      </c>
      <c r="M231" s="38">
        <f t="shared" si="41"/>
        <v>-6.7349731294190068E-3</v>
      </c>
      <c r="N231" s="38">
        <f t="shared" si="42"/>
        <v>3.021236443765301E-3</v>
      </c>
      <c r="O231" s="38">
        <f t="shared" si="43"/>
        <v>1.1578764558764325E-4</v>
      </c>
      <c r="P231" s="38">
        <f t="shared" si="44"/>
        <v>-9.6024956764647687E-3</v>
      </c>
      <c r="Q231" s="39">
        <f t="shared" si="45"/>
        <v>-1.9537875757542251E-2</v>
      </c>
      <c r="T231" s="22">
        <v>44160</v>
      </c>
      <c r="U231" s="13">
        <v>116.03</v>
      </c>
      <c r="V231" s="13">
        <v>0</v>
      </c>
      <c r="W231" s="19">
        <v>1</v>
      </c>
      <c r="X231" s="13">
        <v>363.99</v>
      </c>
      <c r="Y231" s="13">
        <v>0</v>
      </c>
      <c r="Z231" s="19">
        <v>1</v>
      </c>
      <c r="AA231" s="13">
        <v>169.51</v>
      </c>
      <c r="AB231" s="13">
        <v>0</v>
      </c>
      <c r="AC231" s="19">
        <v>1</v>
      </c>
      <c r="AD231" s="13">
        <v>86.39</v>
      </c>
      <c r="AE231" s="13">
        <v>0</v>
      </c>
      <c r="AF231" s="19">
        <v>1</v>
      </c>
      <c r="AG231" s="13">
        <v>213.87</v>
      </c>
      <c r="AH231" s="13">
        <v>0</v>
      </c>
      <c r="AI231" s="19">
        <v>1</v>
      </c>
      <c r="AJ231" s="13">
        <v>574</v>
      </c>
      <c r="AK231" s="13">
        <v>0</v>
      </c>
      <c r="AL231" s="19">
        <v>1</v>
      </c>
    </row>
    <row r="232" spans="11:38">
      <c r="K232" s="22">
        <v>44158</v>
      </c>
      <c r="L232" s="37">
        <f t="shared" si="40"/>
        <v>-3.019391098796528E-2</v>
      </c>
      <c r="M232" s="38">
        <f t="shared" si="41"/>
        <v>5.9826848839677673E-3</v>
      </c>
      <c r="N232" s="38">
        <f t="shared" si="42"/>
        <v>-1.98902855293078E-2</v>
      </c>
      <c r="O232" s="38">
        <f t="shared" si="43"/>
        <v>0</v>
      </c>
      <c r="P232" s="38">
        <f t="shared" si="44"/>
        <v>-1.3317481159708241E-3</v>
      </c>
      <c r="Q232" s="39">
        <f t="shared" si="45"/>
        <v>6.3771034439927238E-2</v>
      </c>
      <c r="T232" s="22">
        <v>44162</v>
      </c>
      <c r="U232" s="13">
        <v>116.59</v>
      </c>
      <c r="V232" s="13">
        <v>0</v>
      </c>
      <c r="W232" s="19">
        <v>1</v>
      </c>
      <c r="X232" s="13">
        <v>364.98</v>
      </c>
      <c r="Y232" s="13">
        <v>0</v>
      </c>
      <c r="Z232" s="19">
        <v>1</v>
      </c>
      <c r="AA232" s="13">
        <v>167.79</v>
      </c>
      <c r="AB232" s="13">
        <v>0</v>
      </c>
      <c r="AC232" s="19">
        <v>1</v>
      </c>
      <c r="AD232" s="13">
        <v>86.39</v>
      </c>
      <c r="AE232" s="13">
        <v>0</v>
      </c>
      <c r="AF232" s="19">
        <v>1</v>
      </c>
      <c r="AG232" s="13">
        <v>215.23</v>
      </c>
      <c r="AH232" s="13">
        <v>0</v>
      </c>
      <c r="AI232" s="19">
        <v>1</v>
      </c>
      <c r="AJ232" s="13">
        <v>585.76</v>
      </c>
      <c r="AK232" s="13">
        <v>0</v>
      </c>
      <c r="AL232" s="19">
        <v>1</v>
      </c>
    </row>
    <row r="233" spans="11:38">
      <c r="K233" s="22">
        <v>44159</v>
      </c>
      <c r="L233" s="37">
        <f t="shared" si="40"/>
        <v>1.1527505171067414E-2</v>
      </c>
      <c r="M233" s="38">
        <f t="shared" si="41"/>
        <v>1.5872471265808243E-2</v>
      </c>
      <c r="N233" s="38">
        <f t="shared" si="42"/>
        <v>-1.5447033492345889E-2</v>
      </c>
      <c r="O233" s="38">
        <f t="shared" si="43"/>
        <v>1.1577424036078263E-4</v>
      </c>
      <c r="P233" s="38">
        <f t="shared" si="44"/>
        <v>1.7690392227552754E-2</v>
      </c>
      <c r="Q233" s="39">
        <f t="shared" si="45"/>
        <v>6.2272373875436583E-2</v>
      </c>
      <c r="T233" s="22">
        <v>44165</v>
      </c>
      <c r="U233" s="13">
        <v>119.05</v>
      </c>
      <c r="V233" s="13">
        <v>0</v>
      </c>
      <c r="W233" s="19">
        <v>1</v>
      </c>
      <c r="X233" s="13">
        <v>363.32</v>
      </c>
      <c r="Y233" s="13">
        <v>0</v>
      </c>
      <c r="Z233" s="19">
        <v>1</v>
      </c>
      <c r="AA233" s="13">
        <v>166.67</v>
      </c>
      <c r="AB233" s="13">
        <v>0</v>
      </c>
      <c r="AC233" s="19">
        <v>1</v>
      </c>
      <c r="AD233" s="13">
        <v>86.41</v>
      </c>
      <c r="AE233" s="13">
        <v>0</v>
      </c>
      <c r="AF233" s="19">
        <v>1</v>
      </c>
      <c r="AG233" s="13">
        <v>214.07</v>
      </c>
      <c r="AH233" s="13">
        <v>0</v>
      </c>
      <c r="AI233" s="19">
        <v>1</v>
      </c>
      <c r="AJ233" s="13">
        <v>567.6</v>
      </c>
      <c r="AK233" s="13">
        <v>0</v>
      </c>
      <c r="AL233" s="19">
        <v>1</v>
      </c>
    </row>
    <row r="234" spans="11:38">
      <c r="K234" s="22">
        <v>44160</v>
      </c>
      <c r="L234" s="37">
        <f t="shared" si="40"/>
        <v>7.4394806786380616E-3</v>
      </c>
      <c r="M234" s="38">
        <f t="shared" si="41"/>
        <v>-1.4275911827426719E-3</v>
      </c>
      <c r="N234" s="38">
        <f t="shared" si="42"/>
        <v>-4.7183722491424496E-4</v>
      </c>
      <c r="O234" s="38">
        <f t="shared" si="43"/>
        <v>1.1576083823778858E-4</v>
      </c>
      <c r="P234" s="38">
        <f t="shared" si="44"/>
        <v>4.6758469136099666E-5</v>
      </c>
      <c r="Q234" s="39">
        <f t="shared" si="45"/>
        <v>3.2976832178069078E-2</v>
      </c>
      <c r="T234" s="22">
        <v>44166</v>
      </c>
      <c r="U234" s="13">
        <v>122.72</v>
      </c>
      <c r="V234" s="13">
        <v>0</v>
      </c>
      <c r="W234" s="19">
        <v>1</v>
      </c>
      <c r="X234" s="13">
        <v>367.32</v>
      </c>
      <c r="Y234" s="13">
        <v>0</v>
      </c>
      <c r="Z234" s="19">
        <v>1</v>
      </c>
      <c r="AA234" s="13">
        <v>170.18</v>
      </c>
      <c r="AB234" s="13">
        <v>0</v>
      </c>
      <c r="AC234" s="19">
        <v>1</v>
      </c>
      <c r="AD234" s="13">
        <v>86.33</v>
      </c>
      <c r="AE234" s="13">
        <v>3.2871999999999998E-2</v>
      </c>
      <c r="AF234" s="19">
        <v>1</v>
      </c>
      <c r="AG234" s="13">
        <v>216.21</v>
      </c>
      <c r="AH234" s="13">
        <v>0</v>
      </c>
      <c r="AI234" s="19">
        <v>1</v>
      </c>
      <c r="AJ234" s="13">
        <v>584.76</v>
      </c>
      <c r="AK234" s="13">
        <v>0</v>
      </c>
      <c r="AL234" s="19">
        <v>1</v>
      </c>
    </row>
    <row r="235" spans="11:38">
      <c r="K235" s="22">
        <v>44162</v>
      </c>
      <c r="L235" s="37">
        <f t="shared" si="40"/>
        <v>4.8147285857458909E-3</v>
      </c>
      <c r="M235" s="38">
        <f t="shared" si="41"/>
        <v>2.716162828777683E-3</v>
      </c>
      <c r="N235" s="38">
        <f t="shared" si="42"/>
        <v>-1.0198724628788668E-2</v>
      </c>
      <c r="O235" s="38">
        <f t="shared" si="43"/>
        <v>0</v>
      </c>
      <c r="P235" s="38">
        <f t="shared" si="44"/>
        <v>6.3388699784408574E-3</v>
      </c>
      <c r="Q235" s="39">
        <f t="shared" si="45"/>
        <v>2.0280753052359674E-2</v>
      </c>
      <c r="T235" s="22">
        <v>44167</v>
      </c>
      <c r="U235" s="13">
        <v>123.08</v>
      </c>
      <c r="V235" s="13">
        <v>0</v>
      </c>
      <c r="W235" s="19">
        <v>1</v>
      </c>
      <c r="X235" s="13">
        <v>368.1</v>
      </c>
      <c r="Y235" s="13">
        <v>0</v>
      </c>
      <c r="Z235" s="19">
        <v>1</v>
      </c>
      <c r="AA235" s="13">
        <v>171.46</v>
      </c>
      <c r="AB235" s="13">
        <v>0</v>
      </c>
      <c r="AC235" s="19">
        <v>1</v>
      </c>
      <c r="AD235" s="13">
        <v>86.35</v>
      </c>
      <c r="AE235" s="13">
        <v>0</v>
      </c>
      <c r="AF235" s="19">
        <v>1</v>
      </c>
      <c r="AG235" s="13">
        <v>215.37</v>
      </c>
      <c r="AH235" s="13">
        <v>0</v>
      </c>
      <c r="AI235" s="19">
        <v>1</v>
      </c>
      <c r="AJ235" s="13">
        <v>568.82000000000005</v>
      </c>
      <c r="AK235" s="13">
        <v>0</v>
      </c>
      <c r="AL235" s="19">
        <v>1</v>
      </c>
    </row>
    <row r="236" spans="11:38">
      <c r="K236" s="22">
        <v>44165</v>
      </c>
      <c r="L236" s="37">
        <f t="shared" si="40"/>
        <v>2.088006598767175E-2</v>
      </c>
      <c r="M236" s="38">
        <f t="shared" si="41"/>
        <v>-4.558568926656281E-3</v>
      </c>
      <c r="N236" s="38">
        <f t="shared" si="42"/>
        <v>-6.6973879475216462E-3</v>
      </c>
      <c r="O236" s="38">
        <f t="shared" si="43"/>
        <v>2.3148148251505725E-4</v>
      </c>
      <c r="P236" s="38">
        <f t="shared" si="44"/>
        <v>-5.4041594369566162E-3</v>
      </c>
      <c r="Q236" s="39">
        <f t="shared" si="45"/>
        <v>-3.1493204086038409E-2</v>
      </c>
      <c r="T236" s="22">
        <v>44168</v>
      </c>
      <c r="U236" s="13">
        <v>122.94</v>
      </c>
      <c r="V236" s="13">
        <v>0</v>
      </c>
      <c r="W236" s="19">
        <v>1</v>
      </c>
      <c r="X236" s="13">
        <v>368.03</v>
      </c>
      <c r="Y236" s="13">
        <v>0</v>
      </c>
      <c r="Z236" s="19">
        <v>1</v>
      </c>
      <c r="AA236" s="13">
        <v>172.81</v>
      </c>
      <c r="AB236" s="13">
        <v>0</v>
      </c>
      <c r="AC236" s="19">
        <v>1</v>
      </c>
      <c r="AD236" s="13">
        <v>86.37</v>
      </c>
      <c r="AE236" s="13">
        <v>0</v>
      </c>
      <c r="AF236" s="19">
        <v>1</v>
      </c>
      <c r="AG236" s="13">
        <v>214.24</v>
      </c>
      <c r="AH236" s="13">
        <v>0</v>
      </c>
      <c r="AI236" s="19">
        <v>1</v>
      </c>
      <c r="AJ236" s="13">
        <v>593.38</v>
      </c>
      <c r="AK236" s="13">
        <v>0</v>
      </c>
      <c r="AL236" s="19">
        <v>1</v>
      </c>
    </row>
    <row r="237" spans="11:38">
      <c r="K237" s="22">
        <v>44166</v>
      </c>
      <c r="L237" s="37">
        <f t="shared" si="40"/>
        <v>3.0361764686074252E-2</v>
      </c>
      <c r="M237" s="38">
        <f t="shared" si="41"/>
        <v>1.0949414111308665E-2</v>
      </c>
      <c r="N237" s="38">
        <f t="shared" si="42"/>
        <v>2.0840890867326739E-2</v>
      </c>
      <c r="O237" s="38">
        <f t="shared" si="43"/>
        <v>-5.455486225738979E-4</v>
      </c>
      <c r="P237" s="38">
        <f t="shared" si="44"/>
        <v>9.9470932653283953E-3</v>
      </c>
      <c r="Q237" s="39">
        <f t="shared" si="45"/>
        <v>2.9784561357527495E-2</v>
      </c>
      <c r="T237" s="22">
        <v>44169</v>
      </c>
      <c r="U237" s="13">
        <v>122.25</v>
      </c>
      <c r="V237" s="13">
        <v>0</v>
      </c>
      <c r="W237" s="19">
        <v>1</v>
      </c>
      <c r="X237" s="13">
        <v>371.19</v>
      </c>
      <c r="Y237" s="13">
        <v>0</v>
      </c>
      <c r="Z237" s="19">
        <v>1</v>
      </c>
      <c r="AA237" s="13">
        <v>172.32</v>
      </c>
      <c r="AB237" s="13">
        <v>0</v>
      </c>
      <c r="AC237" s="19">
        <v>1</v>
      </c>
      <c r="AD237" s="13">
        <v>86.36</v>
      </c>
      <c r="AE237" s="13">
        <v>0</v>
      </c>
      <c r="AF237" s="19">
        <v>1</v>
      </c>
      <c r="AG237" s="13">
        <v>214.36</v>
      </c>
      <c r="AH237" s="13">
        <v>0</v>
      </c>
      <c r="AI237" s="19">
        <v>1</v>
      </c>
      <c r="AJ237" s="13">
        <v>599.04</v>
      </c>
      <c r="AK237" s="13">
        <v>0</v>
      </c>
      <c r="AL237" s="19">
        <v>1</v>
      </c>
    </row>
    <row r="238" spans="11:38">
      <c r="K238" s="22">
        <v>44167</v>
      </c>
      <c r="L238" s="37">
        <f t="shared" si="40"/>
        <v>2.9292128348949288E-3</v>
      </c>
      <c r="M238" s="38">
        <f t="shared" si="41"/>
        <v>2.1212376396540248E-3</v>
      </c>
      <c r="N238" s="38">
        <f t="shared" si="42"/>
        <v>7.4933028291986233E-3</v>
      </c>
      <c r="O238" s="38">
        <f t="shared" si="43"/>
        <v>2.3164234525616516E-4</v>
      </c>
      <c r="P238" s="38">
        <f t="shared" si="44"/>
        <v>-3.8926783479580019E-3</v>
      </c>
      <c r="Q238" s="39">
        <f t="shared" si="45"/>
        <v>-2.7637467028521077E-2</v>
      </c>
      <c r="T238" s="22">
        <v>44172</v>
      </c>
      <c r="U238" s="13">
        <v>123.75</v>
      </c>
      <c r="V238" s="13">
        <v>0</v>
      </c>
      <c r="W238" s="19">
        <v>1</v>
      </c>
      <c r="X238" s="13">
        <v>370.5</v>
      </c>
      <c r="Y238" s="13">
        <v>0</v>
      </c>
      <c r="Z238" s="19">
        <v>1</v>
      </c>
      <c r="AA238" s="13">
        <v>174.89</v>
      </c>
      <c r="AB238" s="13">
        <v>0</v>
      </c>
      <c r="AC238" s="19">
        <v>1</v>
      </c>
      <c r="AD238" s="13">
        <v>86.38</v>
      </c>
      <c r="AE238" s="13">
        <v>0</v>
      </c>
      <c r="AF238" s="19">
        <v>1</v>
      </c>
      <c r="AG238" s="13">
        <v>214.29</v>
      </c>
      <c r="AH238" s="13">
        <v>0</v>
      </c>
      <c r="AI238" s="19">
        <v>1</v>
      </c>
      <c r="AJ238" s="13">
        <v>641.76</v>
      </c>
      <c r="AK238" s="13">
        <v>0</v>
      </c>
      <c r="AL238" s="19">
        <v>1</v>
      </c>
    </row>
    <row r="239" spans="11:38">
      <c r="K239" s="22">
        <v>44168</v>
      </c>
      <c r="L239" s="37">
        <f t="shared" si="40"/>
        <v>-1.1381189749777496E-3</v>
      </c>
      <c r="M239" s="38">
        <f t="shared" si="41"/>
        <v>-1.9018379963057442E-4</v>
      </c>
      <c r="N239" s="38">
        <f t="shared" si="42"/>
        <v>7.8427218152905265E-3</v>
      </c>
      <c r="O239" s="38">
        <f t="shared" si="43"/>
        <v>2.3158869950666794E-4</v>
      </c>
      <c r="P239" s="38">
        <f t="shared" si="44"/>
        <v>-5.2605973136389331E-3</v>
      </c>
      <c r="Q239" s="39">
        <f t="shared" si="45"/>
        <v>4.2270963595638589E-2</v>
      </c>
      <c r="T239" s="22">
        <v>44173</v>
      </c>
      <c r="U239" s="13">
        <v>124.38</v>
      </c>
      <c r="V239" s="13">
        <v>0</v>
      </c>
      <c r="W239" s="19">
        <v>1</v>
      </c>
      <c r="X239" s="13">
        <v>371.53</v>
      </c>
      <c r="Y239" s="13">
        <v>0</v>
      </c>
      <c r="Z239" s="19">
        <v>1</v>
      </c>
      <c r="AA239" s="13">
        <v>175.5</v>
      </c>
      <c r="AB239" s="13">
        <v>0</v>
      </c>
      <c r="AC239" s="19">
        <v>1</v>
      </c>
      <c r="AD239" s="13">
        <v>86.36</v>
      </c>
      <c r="AE239" s="13">
        <v>0</v>
      </c>
      <c r="AF239" s="19">
        <v>1</v>
      </c>
      <c r="AG239" s="13">
        <v>216.01</v>
      </c>
      <c r="AH239" s="13">
        <v>0</v>
      </c>
      <c r="AI239" s="19">
        <v>1</v>
      </c>
      <c r="AJ239" s="13">
        <v>649.88</v>
      </c>
      <c r="AK239" s="13">
        <v>0</v>
      </c>
      <c r="AL239" s="19">
        <v>1</v>
      </c>
    </row>
    <row r="240" spans="11:38">
      <c r="K240" s="22">
        <v>44169</v>
      </c>
      <c r="L240" s="37">
        <f t="shared" si="40"/>
        <v>-5.6283031238819952E-3</v>
      </c>
      <c r="M240" s="38">
        <f t="shared" si="41"/>
        <v>8.5496043086491658E-3</v>
      </c>
      <c r="N240" s="38">
        <f t="shared" si="42"/>
        <v>-2.8395116578219079E-3</v>
      </c>
      <c r="O240" s="38">
        <f t="shared" si="43"/>
        <v>-1.1578764558761969E-4</v>
      </c>
      <c r="P240" s="38">
        <f t="shared" si="44"/>
        <v>5.599626837870875E-4</v>
      </c>
      <c r="Q240" s="39">
        <f t="shared" si="45"/>
        <v>9.4933706386397601E-3</v>
      </c>
      <c r="T240" s="22">
        <v>44174</v>
      </c>
      <c r="U240" s="13">
        <v>121.78</v>
      </c>
      <c r="V240" s="13">
        <v>0</v>
      </c>
      <c r="W240" s="19">
        <v>1</v>
      </c>
      <c r="X240" s="13">
        <v>368.28</v>
      </c>
      <c r="Y240" s="13">
        <v>0</v>
      </c>
      <c r="Z240" s="19">
        <v>1</v>
      </c>
      <c r="AA240" s="13">
        <v>172.5</v>
      </c>
      <c r="AB240" s="13">
        <v>0</v>
      </c>
      <c r="AC240" s="19">
        <v>1</v>
      </c>
      <c r="AD240" s="13">
        <v>86.35</v>
      </c>
      <c r="AE240" s="13">
        <v>0</v>
      </c>
      <c r="AF240" s="19">
        <v>1</v>
      </c>
      <c r="AG240" s="13">
        <v>211.8</v>
      </c>
      <c r="AH240" s="13">
        <v>0</v>
      </c>
      <c r="AI240" s="19">
        <v>1</v>
      </c>
      <c r="AJ240" s="13">
        <v>604.48</v>
      </c>
      <c r="AK240" s="13">
        <v>0</v>
      </c>
      <c r="AL240" s="19">
        <v>1</v>
      </c>
    </row>
    <row r="241" spans="11:38">
      <c r="K241" s="22">
        <v>44172</v>
      </c>
      <c r="L241" s="37">
        <f t="shared" si="40"/>
        <v>1.2195273093818206E-2</v>
      </c>
      <c r="M241" s="38">
        <f t="shared" si="41"/>
        <v>-1.8606161578524527E-3</v>
      </c>
      <c r="N241" s="38">
        <f t="shared" si="42"/>
        <v>1.4803991453021359E-2</v>
      </c>
      <c r="O241" s="38">
        <f t="shared" si="43"/>
        <v>2.3156188594833846E-4</v>
      </c>
      <c r="P241" s="38">
        <f t="shared" si="44"/>
        <v>-3.2660679165883626E-4</v>
      </c>
      <c r="Q241" s="39">
        <f t="shared" si="45"/>
        <v>6.8886028172570279E-2</v>
      </c>
      <c r="T241" s="22">
        <v>44175</v>
      </c>
      <c r="U241" s="13">
        <v>123.24</v>
      </c>
      <c r="V241" s="13">
        <v>0</v>
      </c>
      <c r="W241" s="19">
        <v>1</v>
      </c>
      <c r="X241" s="13">
        <v>368.08</v>
      </c>
      <c r="Y241" s="13">
        <v>0</v>
      </c>
      <c r="Z241" s="19">
        <v>1</v>
      </c>
      <c r="AA241" s="13">
        <v>172.17</v>
      </c>
      <c r="AB241" s="13">
        <v>0</v>
      </c>
      <c r="AC241" s="19">
        <v>1</v>
      </c>
      <c r="AD241" s="13">
        <v>86.37</v>
      </c>
      <c r="AE241" s="13">
        <v>0</v>
      </c>
      <c r="AF241" s="19">
        <v>1</v>
      </c>
      <c r="AG241" s="13">
        <v>210.52</v>
      </c>
      <c r="AH241" s="13">
        <v>0</v>
      </c>
      <c r="AI241" s="19">
        <v>1</v>
      </c>
      <c r="AJ241" s="13">
        <v>627.07000000000005</v>
      </c>
      <c r="AK241" s="13">
        <v>0</v>
      </c>
      <c r="AL241" s="19">
        <v>1</v>
      </c>
    </row>
    <row r="242" spans="11:38">
      <c r="K242" s="22">
        <v>44173</v>
      </c>
      <c r="L242" s="37">
        <f t="shared" si="40"/>
        <v>5.0779942269434828E-3</v>
      </c>
      <c r="M242" s="38">
        <f t="shared" si="41"/>
        <v>2.7761698624788034E-3</v>
      </c>
      <c r="N242" s="38">
        <f t="shared" si="42"/>
        <v>3.4818380448206295E-3</v>
      </c>
      <c r="O242" s="38">
        <f t="shared" si="43"/>
        <v>-2.3156188594844314E-4</v>
      </c>
      <c r="P242" s="38">
        <f t="shared" si="44"/>
        <v>7.9944650738299934E-3</v>
      </c>
      <c r="Q242" s="39">
        <f t="shared" si="45"/>
        <v>1.2573328439806903E-2</v>
      </c>
      <c r="T242" s="22">
        <v>44176</v>
      </c>
      <c r="U242" s="13">
        <v>122.41</v>
      </c>
      <c r="V242" s="13">
        <v>0</v>
      </c>
      <c r="W242" s="19">
        <v>1</v>
      </c>
      <c r="X242" s="13">
        <v>367.62</v>
      </c>
      <c r="Y242" s="13">
        <v>0</v>
      </c>
      <c r="Z242" s="19">
        <v>1</v>
      </c>
      <c r="AA242" s="13">
        <v>172.49</v>
      </c>
      <c r="AB242" s="13">
        <v>0</v>
      </c>
      <c r="AC242" s="19">
        <v>1</v>
      </c>
      <c r="AD242" s="13">
        <v>86.42</v>
      </c>
      <c r="AE242" s="13">
        <v>0</v>
      </c>
      <c r="AF242" s="19">
        <v>1</v>
      </c>
      <c r="AG242" s="13">
        <v>213.26</v>
      </c>
      <c r="AH242" s="13">
        <v>0</v>
      </c>
      <c r="AI242" s="19">
        <v>1</v>
      </c>
      <c r="AJ242" s="13">
        <v>609.99</v>
      </c>
      <c r="AK242" s="13">
        <v>0</v>
      </c>
      <c r="AL242" s="19">
        <v>1</v>
      </c>
    </row>
    <row r="243" spans="11:38">
      <c r="K243" s="22">
        <v>44174</v>
      </c>
      <c r="L243" s="37">
        <f t="shared" si="40"/>
        <v>-2.1125257495315113E-2</v>
      </c>
      <c r="M243" s="38">
        <f t="shared" si="41"/>
        <v>-8.786096178975477E-3</v>
      </c>
      <c r="N243" s="38">
        <f t="shared" si="42"/>
        <v>-1.7241806434506103E-2</v>
      </c>
      <c r="O243" s="38">
        <f t="shared" si="43"/>
        <v>-1.1580105391904808E-4</v>
      </c>
      <c r="P243" s="38">
        <f t="shared" si="44"/>
        <v>-1.9682269741514696E-2</v>
      </c>
      <c r="Q243" s="39">
        <f t="shared" si="45"/>
        <v>-7.2419146148404778E-2</v>
      </c>
      <c r="T243" s="22">
        <v>44179</v>
      </c>
      <c r="U243" s="13">
        <v>121.78</v>
      </c>
      <c r="V243" s="13">
        <v>0</v>
      </c>
      <c r="W243" s="19">
        <v>1</v>
      </c>
      <c r="X243" s="13">
        <v>364.35</v>
      </c>
      <c r="Y243" s="13">
        <v>1.610222</v>
      </c>
      <c r="Z243" s="19">
        <v>1</v>
      </c>
      <c r="AA243" s="13">
        <v>171.54</v>
      </c>
      <c r="AB243" s="13">
        <v>0</v>
      </c>
      <c r="AC243" s="19">
        <v>1</v>
      </c>
      <c r="AD243" s="13">
        <v>86.41</v>
      </c>
      <c r="AE243" s="13">
        <v>0</v>
      </c>
      <c r="AF243" s="19">
        <v>1</v>
      </c>
      <c r="AG243" s="13">
        <v>214.2</v>
      </c>
      <c r="AH243" s="13">
        <v>0</v>
      </c>
      <c r="AI243" s="19">
        <v>1</v>
      </c>
      <c r="AJ243" s="13">
        <v>639.83000000000004</v>
      </c>
      <c r="AK243" s="13">
        <v>0</v>
      </c>
      <c r="AL243" s="19">
        <v>1</v>
      </c>
    </row>
    <row r="244" spans="11:38">
      <c r="K244" s="22">
        <v>44175</v>
      </c>
      <c r="L244" s="37">
        <f t="shared" si="40"/>
        <v>1.1917535548039185E-2</v>
      </c>
      <c r="M244" s="38">
        <f t="shared" si="41"/>
        <v>-5.4321257243196983E-4</v>
      </c>
      <c r="N244" s="38">
        <f t="shared" si="42"/>
        <v>-1.9148756830336218E-3</v>
      </c>
      <c r="O244" s="38">
        <f t="shared" si="43"/>
        <v>2.3158869950666794E-4</v>
      </c>
      <c r="P244" s="38">
        <f t="shared" si="44"/>
        <v>-6.0617726817278764E-3</v>
      </c>
      <c r="Q244" s="39">
        <f t="shared" si="45"/>
        <v>3.6689592831410552E-2</v>
      </c>
      <c r="T244" s="22">
        <v>44180</v>
      </c>
      <c r="U244" s="13">
        <v>127.88</v>
      </c>
      <c r="V244" s="13">
        <v>0</v>
      </c>
      <c r="W244" s="19">
        <v>1</v>
      </c>
      <c r="X244" s="13">
        <v>369.31</v>
      </c>
      <c r="Y244" s="13">
        <v>0</v>
      </c>
      <c r="Z244" s="19">
        <v>1</v>
      </c>
      <c r="AA244" s="13">
        <v>173.94</v>
      </c>
      <c r="AB244" s="13">
        <v>0</v>
      </c>
      <c r="AC244" s="19">
        <v>1</v>
      </c>
      <c r="AD244" s="13">
        <v>86.41</v>
      </c>
      <c r="AE244" s="13">
        <v>0</v>
      </c>
      <c r="AF244" s="19">
        <v>1</v>
      </c>
      <c r="AG244" s="13">
        <v>214.13</v>
      </c>
      <c r="AH244" s="13">
        <v>0</v>
      </c>
      <c r="AI244" s="19">
        <v>1</v>
      </c>
      <c r="AJ244" s="13">
        <v>633.25</v>
      </c>
      <c r="AK244" s="13">
        <v>0</v>
      </c>
      <c r="AL244" s="19">
        <v>1</v>
      </c>
    </row>
    <row r="245" spans="11:38">
      <c r="K245" s="22">
        <v>44176</v>
      </c>
      <c r="L245" s="37">
        <f t="shared" si="40"/>
        <v>-6.7576076410460467E-3</v>
      </c>
      <c r="M245" s="38">
        <f t="shared" si="41"/>
        <v>-1.2505098815949293E-3</v>
      </c>
      <c r="N245" s="38">
        <f t="shared" si="42"/>
        <v>1.8569029881568299E-3</v>
      </c>
      <c r="O245" s="38">
        <f t="shared" si="43"/>
        <v>5.787372115929456E-4</v>
      </c>
      <c r="P245" s="38">
        <f t="shared" si="44"/>
        <v>1.2931418104455262E-2</v>
      </c>
      <c r="Q245" s="39">
        <f t="shared" si="45"/>
        <v>-2.7615613554195135E-2</v>
      </c>
      <c r="T245" s="22">
        <v>44181</v>
      </c>
      <c r="U245" s="13">
        <v>127.81</v>
      </c>
      <c r="V245" s="13">
        <v>0</v>
      </c>
      <c r="W245" s="19">
        <v>1</v>
      </c>
      <c r="X245" s="13">
        <v>369.9</v>
      </c>
      <c r="Y245" s="13">
        <v>0</v>
      </c>
      <c r="Z245" s="19">
        <v>1</v>
      </c>
      <c r="AA245" s="13">
        <v>174.9</v>
      </c>
      <c r="AB245" s="13">
        <v>0</v>
      </c>
      <c r="AC245" s="19">
        <v>1</v>
      </c>
      <c r="AD245" s="13">
        <v>86.41</v>
      </c>
      <c r="AE245" s="13">
        <v>0</v>
      </c>
      <c r="AF245" s="19">
        <v>1</v>
      </c>
      <c r="AG245" s="13">
        <v>219.28</v>
      </c>
      <c r="AH245" s="13">
        <v>0</v>
      </c>
      <c r="AI245" s="19">
        <v>1</v>
      </c>
      <c r="AJ245" s="13">
        <v>622.77</v>
      </c>
      <c r="AK245" s="13">
        <v>0</v>
      </c>
      <c r="AL245" s="19">
        <v>1</v>
      </c>
    </row>
    <row r="246" spans="11:38">
      <c r="K246" s="22">
        <v>44179</v>
      </c>
      <c r="L246" s="37">
        <f t="shared" si="40"/>
        <v>-5.1599279069930414E-3</v>
      </c>
      <c r="M246" s="38">
        <f t="shared" si="41"/>
        <v>-4.5251515307928782E-3</v>
      </c>
      <c r="N246" s="38">
        <f t="shared" si="42"/>
        <v>-5.522788214262205E-3</v>
      </c>
      <c r="O246" s="38">
        <f t="shared" si="43"/>
        <v>-1.1572065047922071E-4</v>
      </c>
      <c r="P246" s="38">
        <f t="shared" si="44"/>
        <v>4.3980794236148577E-3</v>
      </c>
      <c r="Q246" s="39">
        <f t="shared" si="45"/>
        <v>4.7759952478788892E-2</v>
      </c>
      <c r="T246" s="22">
        <v>44182</v>
      </c>
      <c r="U246" s="13">
        <v>128.69999999999999</v>
      </c>
      <c r="V246" s="13">
        <v>0</v>
      </c>
      <c r="W246" s="19">
        <v>1</v>
      </c>
      <c r="X246" s="13">
        <v>371.96</v>
      </c>
      <c r="Y246" s="13">
        <v>0</v>
      </c>
      <c r="Z246" s="19">
        <v>1</v>
      </c>
      <c r="AA246" s="13">
        <v>176.74</v>
      </c>
      <c r="AB246" s="13">
        <v>0</v>
      </c>
      <c r="AC246" s="19">
        <v>1</v>
      </c>
      <c r="AD246" s="13">
        <v>86.38</v>
      </c>
      <c r="AE246" s="13">
        <v>3.1969999999999998E-2</v>
      </c>
      <c r="AF246" s="19">
        <v>1</v>
      </c>
      <c r="AG246" s="13">
        <v>219.42</v>
      </c>
      <c r="AH246" s="13">
        <v>0</v>
      </c>
      <c r="AI246" s="19">
        <v>1</v>
      </c>
      <c r="AJ246" s="13">
        <v>655.9</v>
      </c>
      <c r="AK246" s="13">
        <v>0</v>
      </c>
      <c r="AL246" s="19">
        <v>1</v>
      </c>
    </row>
    <row r="247" spans="11:38">
      <c r="K247" s="22">
        <v>44180</v>
      </c>
      <c r="L247" s="37">
        <f t="shared" si="40"/>
        <v>4.8876186011212734E-2</v>
      </c>
      <c r="M247" s="38">
        <f t="shared" si="41"/>
        <v>1.3521455631777167E-2</v>
      </c>
      <c r="N247" s="38">
        <f t="shared" si="42"/>
        <v>1.3893936599343756E-2</v>
      </c>
      <c r="O247" s="38">
        <f t="shared" si="43"/>
        <v>0</v>
      </c>
      <c r="P247" s="38">
        <f t="shared" si="44"/>
        <v>-3.2685079552299937E-4</v>
      </c>
      <c r="Q247" s="39">
        <f t="shared" si="45"/>
        <v>-1.0337227187364286E-2</v>
      </c>
      <c r="T247" s="22">
        <v>44183</v>
      </c>
      <c r="U247" s="13">
        <v>126.655</v>
      </c>
      <c r="V247" s="13">
        <v>0</v>
      </c>
      <c r="W247" s="19">
        <v>1</v>
      </c>
      <c r="X247" s="13">
        <v>370.49</v>
      </c>
      <c r="Y247" s="13">
        <v>0</v>
      </c>
      <c r="Z247" s="19">
        <v>1</v>
      </c>
      <c r="AA247" s="13">
        <v>176.44</v>
      </c>
      <c r="AB247" s="13">
        <v>0</v>
      </c>
      <c r="AC247" s="19">
        <v>1</v>
      </c>
      <c r="AD247" s="13">
        <v>86.37</v>
      </c>
      <c r="AE247" s="13">
        <v>0</v>
      </c>
      <c r="AF247" s="19">
        <v>1</v>
      </c>
      <c r="AG247" s="13">
        <v>218.59</v>
      </c>
      <c r="AH247" s="13">
        <v>0</v>
      </c>
      <c r="AI247" s="19">
        <v>1</v>
      </c>
      <c r="AJ247" s="13">
        <v>695</v>
      </c>
      <c r="AK247" s="13">
        <v>0</v>
      </c>
      <c r="AL247" s="19">
        <v>1</v>
      </c>
    </row>
    <row r="248" spans="11:38">
      <c r="K248" s="22">
        <v>44181</v>
      </c>
      <c r="L248" s="37">
        <f t="shared" si="40"/>
        <v>-5.4753804801760603E-4</v>
      </c>
      <c r="M248" s="38">
        <f t="shared" si="41"/>
        <v>1.5962990903397715E-3</v>
      </c>
      <c r="N248" s="38">
        <f t="shared" si="42"/>
        <v>5.5039698629373076E-3</v>
      </c>
      <c r="O248" s="38">
        <f t="shared" si="43"/>
        <v>0</v>
      </c>
      <c r="P248" s="38">
        <f t="shared" si="44"/>
        <v>2.3766144776405075E-2</v>
      </c>
      <c r="Q248" s="39">
        <f t="shared" si="45"/>
        <v>-1.6688019638971794E-2</v>
      </c>
      <c r="T248" s="22">
        <v>44186</v>
      </c>
      <c r="U248" s="13">
        <v>128.22999999999999</v>
      </c>
      <c r="V248" s="13">
        <v>0</v>
      </c>
      <c r="W248" s="19">
        <v>1</v>
      </c>
      <c r="X248" s="13">
        <v>369.27</v>
      </c>
      <c r="Y248" s="13">
        <v>0</v>
      </c>
      <c r="Z248" s="19">
        <v>1</v>
      </c>
      <c r="AA248" s="13">
        <v>175.88</v>
      </c>
      <c r="AB248" s="13">
        <v>0</v>
      </c>
      <c r="AC248" s="19">
        <v>1</v>
      </c>
      <c r="AD248" s="13">
        <v>86.37</v>
      </c>
      <c r="AE248" s="13">
        <v>0</v>
      </c>
      <c r="AF248" s="19">
        <v>1</v>
      </c>
      <c r="AG248" s="13">
        <v>222.59</v>
      </c>
      <c r="AH248" s="13">
        <v>0</v>
      </c>
      <c r="AI248" s="19">
        <v>1</v>
      </c>
      <c r="AJ248" s="13">
        <v>649.86</v>
      </c>
      <c r="AK248" s="13">
        <v>0</v>
      </c>
      <c r="AL248" s="19">
        <v>1</v>
      </c>
    </row>
    <row r="249" spans="11:38">
      <c r="K249" s="22">
        <v>44182</v>
      </c>
      <c r="L249" s="37">
        <f t="shared" si="40"/>
        <v>6.9393284584577967E-3</v>
      </c>
      <c r="M249" s="38">
        <f t="shared" si="41"/>
        <v>5.5536227715882415E-3</v>
      </c>
      <c r="N249" s="38">
        <f t="shared" si="42"/>
        <v>1.0465344065301897E-2</v>
      </c>
      <c r="O249" s="38">
        <f t="shared" si="43"/>
        <v>2.2798027358170031E-5</v>
      </c>
      <c r="P249" s="38">
        <f t="shared" si="44"/>
        <v>6.3824939481452528E-4</v>
      </c>
      <c r="Q249" s="39">
        <f t="shared" si="45"/>
        <v>5.1831069056877052E-2</v>
      </c>
      <c r="T249" s="22">
        <v>44187</v>
      </c>
      <c r="U249" s="13">
        <v>131.88</v>
      </c>
      <c r="V249" s="13">
        <v>0</v>
      </c>
      <c r="W249" s="19">
        <v>1</v>
      </c>
      <c r="X249" s="13">
        <v>368.56</v>
      </c>
      <c r="Y249" s="13">
        <v>0</v>
      </c>
      <c r="Z249" s="19">
        <v>1</v>
      </c>
      <c r="AA249" s="13">
        <v>174.49</v>
      </c>
      <c r="AB249" s="13">
        <v>0</v>
      </c>
      <c r="AC249" s="19">
        <v>1</v>
      </c>
      <c r="AD249" s="13">
        <v>86.37</v>
      </c>
      <c r="AE249" s="13">
        <v>0</v>
      </c>
      <c r="AF249" s="19">
        <v>1</v>
      </c>
      <c r="AG249" s="13">
        <v>223.94</v>
      </c>
      <c r="AH249" s="13">
        <v>0</v>
      </c>
      <c r="AI249" s="19">
        <v>1</v>
      </c>
      <c r="AJ249" s="13">
        <v>640.34</v>
      </c>
      <c r="AK249" s="13">
        <v>0</v>
      </c>
      <c r="AL249" s="19">
        <v>1</v>
      </c>
    </row>
    <row r="250" spans="11:38">
      <c r="K250" s="22">
        <v>44183</v>
      </c>
      <c r="L250" s="37">
        <f t="shared" si="40"/>
        <v>-1.6017260054867227E-2</v>
      </c>
      <c r="M250" s="38">
        <f t="shared" si="41"/>
        <v>-3.9598677914127987E-3</v>
      </c>
      <c r="N250" s="38">
        <f t="shared" si="42"/>
        <v>-1.6988508531194301E-3</v>
      </c>
      <c r="O250" s="38">
        <f t="shared" si="43"/>
        <v>-1.1577424036080303E-4</v>
      </c>
      <c r="P250" s="38">
        <f t="shared" si="44"/>
        <v>-3.7898723474338136E-3</v>
      </c>
      <c r="Q250" s="39">
        <f t="shared" si="45"/>
        <v>5.790350726510228E-2</v>
      </c>
      <c r="T250" s="22">
        <v>44188</v>
      </c>
      <c r="U250" s="13">
        <v>130.96</v>
      </c>
      <c r="V250" s="13">
        <v>0</v>
      </c>
      <c r="W250" s="19">
        <v>1</v>
      </c>
      <c r="X250" s="13">
        <v>368.88</v>
      </c>
      <c r="Y250" s="13">
        <v>0</v>
      </c>
      <c r="Z250" s="19">
        <v>1</v>
      </c>
      <c r="AA250" s="13">
        <v>175.65</v>
      </c>
      <c r="AB250" s="13">
        <v>0</v>
      </c>
      <c r="AC250" s="19">
        <v>1</v>
      </c>
      <c r="AD250" s="13">
        <v>86.39</v>
      </c>
      <c r="AE250" s="13">
        <v>0</v>
      </c>
      <c r="AF250" s="19">
        <v>1</v>
      </c>
      <c r="AG250" s="13">
        <v>221.02</v>
      </c>
      <c r="AH250" s="13">
        <v>0</v>
      </c>
      <c r="AI250" s="19">
        <v>1</v>
      </c>
      <c r="AJ250" s="13">
        <v>645.98</v>
      </c>
      <c r="AK250" s="13">
        <v>0</v>
      </c>
      <c r="AL250" s="19">
        <v>1</v>
      </c>
    </row>
    <row r="251" spans="11:38">
      <c r="K251" s="22">
        <v>44186</v>
      </c>
      <c r="L251" s="37">
        <f t="shared" si="40"/>
        <v>1.2358671923810599E-2</v>
      </c>
      <c r="M251" s="38">
        <f t="shared" si="41"/>
        <v>-3.2983700282696541E-3</v>
      </c>
      <c r="N251" s="38">
        <f t="shared" si="42"/>
        <v>-3.1789309241296755E-3</v>
      </c>
      <c r="O251" s="38">
        <f t="shared" si="43"/>
        <v>0</v>
      </c>
      <c r="P251" s="38">
        <f t="shared" si="44"/>
        <v>1.8133685160607718E-2</v>
      </c>
      <c r="Q251" s="39">
        <f t="shared" si="45"/>
        <v>-6.7154890489091304E-2</v>
      </c>
      <c r="T251" s="22">
        <v>44189</v>
      </c>
      <c r="U251" s="13">
        <v>131.97</v>
      </c>
      <c r="V251" s="13">
        <v>0</v>
      </c>
      <c r="W251" s="19">
        <v>1</v>
      </c>
      <c r="X251" s="13">
        <v>370.31</v>
      </c>
      <c r="Y251" s="13">
        <v>0</v>
      </c>
      <c r="Z251" s="19">
        <v>1</v>
      </c>
      <c r="AA251" s="13">
        <v>176.35</v>
      </c>
      <c r="AB251" s="13">
        <v>0</v>
      </c>
      <c r="AC251" s="19">
        <v>1</v>
      </c>
      <c r="AD251" s="13">
        <v>86.37</v>
      </c>
      <c r="AE251" s="13">
        <v>0</v>
      </c>
      <c r="AF251" s="19">
        <v>1</v>
      </c>
      <c r="AG251" s="13">
        <v>222.75</v>
      </c>
      <c r="AH251" s="13">
        <v>0</v>
      </c>
      <c r="AI251" s="19">
        <v>1</v>
      </c>
      <c r="AJ251" s="13">
        <v>661.77</v>
      </c>
      <c r="AK251" s="13">
        <v>0</v>
      </c>
      <c r="AL251" s="19">
        <v>1</v>
      </c>
    </row>
    <row r="252" spans="11:38">
      <c r="K252" s="22">
        <v>44187</v>
      </c>
      <c r="L252" s="37">
        <f t="shared" si="40"/>
        <v>2.8066891732505806E-2</v>
      </c>
      <c r="M252" s="38">
        <f t="shared" si="41"/>
        <v>-1.924563162652516E-3</v>
      </c>
      <c r="N252" s="38">
        <f t="shared" si="42"/>
        <v>-7.934510902470682E-3</v>
      </c>
      <c r="O252" s="38">
        <f t="shared" si="43"/>
        <v>0</v>
      </c>
      <c r="P252" s="38">
        <f t="shared" si="44"/>
        <v>6.0466446295322288E-3</v>
      </c>
      <c r="Q252" s="39">
        <f t="shared" si="45"/>
        <v>-1.4757669785306697E-2</v>
      </c>
      <c r="T252" s="22">
        <v>44193</v>
      </c>
      <c r="U252" s="13">
        <v>136.69</v>
      </c>
      <c r="V252" s="13">
        <v>0</v>
      </c>
      <c r="W252" s="19">
        <v>1</v>
      </c>
      <c r="X252" s="13">
        <v>373.53</v>
      </c>
      <c r="Y252" s="13">
        <v>0</v>
      </c>
      <c r="Z252" s="19">
        <v>1</v>
      </c>
      <c r="AA252" s="13">
        <v>175.71</v>
      </c>
      <c r="AB252" s="13">
        <v>0</v>
      </c>
      <c r="AC252" s="19">
        <v>1</v>
      </c>
      <c r="AD252" s="13">
        <v>86.38</v>
      </c>
      <c r="AE252" s="13">
        <v>0</v>
      </c>
      <c r="AF252" s="19">
        <v>1</v>
      </c>
      <c r="AG252" s="13">
        <v>224.96</v>
      </c>
      <c r="AH252" s="13">
        <v>0</v>
      </c>
      <c r="AI252" s="19">
        <v>1</v>
      </c>
      <c r="AJ252" s="13">
        <v>663.69</v>
      </c>
      <c r="AK252" s="13">
        <v>0</v>
      </c>
      <c r="AL252" s="19">
        <v>1</v>
      </c>
    </row>
    <row r="253" spans="11:38">
      <c r="K253" s="22">
        <v>44188</v>
      </c>
      <c r="L253" s="37">
        <f t="shared" si="40"/>
        <v>-7.0004851406506958E-3</v>
      </c>
      <c r="M253" s="38">
        <f t="shared" si="41"/>
        <v>8.6786727078865195E-4</v>
      </c>
      <c r="N253" s="38">
        <f t="shared" si="42"/>
        <v>6.6259453016975179E-3</v>
      </c>
      <c r="O253" s="38">
        <f t="shared" si="43"/>
        <v>2.3153507859866178E-4</v>
      </c>
      <c r="P253" s="38">
        <f t="shared" si="44"/>
        <v>-1.3124963671414658E-2</v>
      </c>
      <c r="Q253" s="39">
        <f t="shared" si="45"/>
        <v>8.7692582606228985E-3</v>
      </c>
      <c r="T253" s="22">
        <v>44194</v>
      </c>
      <c r="U253" s="13">
        <v>134.87</v>
      </c>
      <c r="V253" s="13">
        <v>0</v>
      </c>
      <c r="W253" s="19">
        <v>1</v>
      </c>
      <c r="X253" s="13">
        <v>372.81</v>
      </c>
      <c r="Y253" s="13">
        <v>0</v>
      </c>
      <c r="Z253" s="19">
        <v>1</v>
      </c>
      <c r="AA253" s="13">
        <v>176.35</v>
      </c>
      <c r="AB253" s="13">
        <v>0</v>
      </c>
      <c r="AC253" s="19">
        <v>1</v>
      </c>
      <c r="AD253" s="13">
        <v>86.38</v>
      </c>
      <c r="AE253" s="13">
        <v>0</v>
      </c>
      <c r="AF253" s="19">
        <v>1</v>
      </c>
      <c r="AG253" s="13">
        <v>224.15</v>
      </c>
      <c r="AH253" s="13">
        <v>0</v>
      </c>
      <c r="AI253" s="19">
        <v>1</v>
      </c>
      <c r="AJ253" s="13">
        <v>665.99</v>
      </c>
      <c r="AK253" s="13">
        <v>0</v>
      </c>
      <c r="AL253" s="19">
        <v>1</v>
      </c>
    </row>
    <row r="254" spans="11:38">
      <c r="K254" s="22">
        <v>44189</v>
      </c>
      <c r="L254" s="37">
        <f t="shared" si="40"/>
        <v>7.682690965858531E-3</v>
      </c>
      <c r="M254" s="38">
        <f t="shared" si="41"/>
        <v>3.8691047874597445E-3</v>
      </c>
      <c r="N254" s="38">
        <f t="shared" si="42"/>
        <v>3.9772779702248523E-3</v>
      </c>
      <c r="O254" s="38">
        <f t="shared" si="43"/>
        <v>-2.3153507859854485E-4</v>
      </c>
      <c r="P254" s="38">
        <f t="shared" si="44"/>
        <v>7.7968711902824386E-3</v>
      </c>
      <c r="Q254" s="39">
        <f t="shared" si="45"/>
        <v>2.4149519993333438E-2</v>
      </c>
      <c r="T254" s="22">
        <v>44195</v>
      </c>
      <c r="U254" s="13">
        <v>133.72</v>
      </c>
      <c r="V254" s="13">
        <v>0</v>
      </c>
      <c r="W254" s="19">
        <v>1</v>
      </c>
      <c r="X254" s="13">
        <v>373.3</v>
      </c>
      <c r="Y254" s="13">
        <v>0</v>
      </c>
      <c r="Z254" s="19">
        <v>1</v>
      </c>
      <c r="AA254" s="13">
        <v>177.7</v>
      </c>
      <c r="AB254" s="13">
        <v>0</v>
      </c>
      <c r="AC254" s="19">
        <v>1</v>
      </c>
      <c r="AD254" s="13">
        <v>86.385000000000005</v>
      </c>
      <c r="AE254" s="13">
        <v>0</v>
      </c>
      <c r="AF254" s="19">
        <v>1</v>
      </c>
      <c r="AG254" s="13">
        <v>221.68</v>
      </c>
      <c r="AH254" s="13">
        <v>0</v>
      </c>
      <c r="AI254" s="19">
        <v>1</v>
      </c>
      <c r="AJ254" s="13">
        <v>694.78</v>
      </c>
      <c r="AK254" s="13">
        <v>0</v>
      </c>
      <c r="AL254" s="19">
        <v>1</v>
      </c>
    </row>
    <row r="255" spans="11:38">
      <c r="K255" s="22">
        <v>44193</v>
      </c>
      <c r="L255" s="37">
        <f t="shared" si="40"/>
        <v>3.5140964135823585E-2</v>
      </c>
      <c r="M255" s="38">
        <f t="shared" si="41"/>
        <v>8.6578299465208883E-3</v>
      </c>
      <c r="N255" s="38">
        <f t="shared" si="42"/>
        <v>-3.6357479122603423E-3</v>
      </c>
      <c r="O255" s="38">
        <f t="shared" si="43"/>
        <v>1.1577424036078263E-4</v>
      </c>
      <c r="P255" s="38">
        <f t="shared" si="44"/>
        <v>9.872542271381431E-3</v>
      </c>
      <c r="Q255" s="39">
        <f t="shared" si="45"/>
        <v>2.8971094456548634E-3</v>
      </c>
      <c r="T255" s="22">
        <v>44196</v>
      </c>
      <c r="U255" s="13">
        <v>132.69</v>
      </c>
      <c r="V255" s="13">
        <v>0</v>
      </c>
      <c r="W255" s="19">
        <v>1</v>
      </c>
      <c r="X255" s="13">
        <v>375.39</v>
      </c>
      <c r="Y255" s="13">
        <v>0</v>
      </c>
      <c r="Z255" s="19">
        <v>1</v>
      </c>
      <c r="AA255" s="13">
        <v>178.36</v>
      </c>
      <c r="AB255" s="13">
        <v>0</v>
      </c>
      <c r="AC255" s="19">
        <v>1</v>
      </c>
      <c r="AD255" s="13">
        <v>86.38</v>
      </c>
      <c r="AE255" s="13">
        <v>0</v>
      </c>
      <c r="AF255" s="19">
        <v>1</v>
      </c>
      <c r="AG255" s="13">
        <v>222.42</v>
      </c>
      <c r="AH255" s="13">
        <v>0</v>
      </c>
      <c r="AI255" s="19">
        <v>1</v>
      </c>
      <c r="AJ255" s="13">
        <v>705.67</v>
      </c>
      <c r="AK255" s="13">
        <v>0</v>
      </c>
      <c r="AL255" s="19">
        <v>1</v>
      </c>
    </row>
    <row r="256" spans="11:38">
      <c r="K256" s="22">
        <v>44194</v>
      </c>
      <c r="L256" s="37">
        <f t="shared" si="40"/>
        <v>-1.3404236635795356E-2</v>
      </c>
      <c r="M256" s="38">
        <f t="shared" si="41"/>
        <v>-1.9294161464178396E-3</v>
      </c>
      <c r="N256" s="38">
        <f t="shared" si="42"/>
        <v>3.6357479122602716E-3</v>
      </c>
      <c r="O256" s="38">
        <f t="shared" si="43"/>
        <v>0</v>
      </c>
      <c r="P256" s="38">
        <f t="shared" si="44"/>
        <v>-3.607138020851588E-3</v>
      </c>
      <c r="Q256" s="39">
        <f t="shared" si="45"/>
        <v>3.4594824226425428E-3</v>
      </c>
      <c r="T256" s="22">
        <v>44200</v>
      </c>
      <c r="U256" s="13">
        <v>129.41</v>
      </c>
      <c r="V256" s="13">
        <v>0</v>
      </c>
      <c r="W256" s="19">
        <v>1</v>
      </c>
      <c r="X256" s="13">
        <v>370.22</v>
      </c>
      <c r="Y256" s="13">
        <v>0</v>
      </c>
      <c r="Z256" s="19">
        <v>1</v>
      </c>
      <c r="AA256" s="13">
        <v>182.33</v>
      </c>
      <c r="AB256" s="13">
        <v>0</v>
      </c>
      <c r="AC256" s="19">
        <v>1</v>
      </c>
      <c r="AD256" s="13">
        <v>86.39</v>
      </c>
      <c r="AE256" s="13">
        <v>0</v>
      </c>
      <c r="AF256" s="19">
        <v>1</v>
      </c>
      <c r="AG256" s="13">
        <v>217.69</v>
      </c>
      <c r="AH256" s="13">
        <v>0</v>
      </c>
      <c r="AI256" s="19">
        <v>1</v>
      </c>
      <c r="AJ256" s="13">
        <v>729.77</v>
      </c>
      <c r="AK256" s="13">
        <v>0</v>
      </c>
      <c r="AL256" s="19">
        <v>1</v>
      </c>
    </row>
    <row r="257" spans="11:38">
      <c r="K257" s="22">
        <v>44195</v>
      </c>
      <c r="L257" s="37">
        <f t="shared" si="40"/>
        <v>-8.563289976868442E-3</v>
      </c>
      <c r="M257" s="38">
        <f t="shared" si="41"/>
        <v>1.3134794345252118E-3</v>
      </c>
      <c r="N257" s="38">
        <f t="shared" si="42"/>
        <v>7.6260784785446966E-3</v>
      </c>
      <c r="O257" s="38">
        <f t="shared" si="43"/>
        <v>5.7882094190463059E-5</v>
      </c>
      <c r="P257" s="38">
        <f t="shared" si="44"/>
        <v>-1.1080570046725515E-2</v>
      </c>
      <c r="Q257" s="39">
        <f t="shared" si="45"/>
        <v>4.2320593278052696E-2</v>
      </c>
      <c r="T257" s="22">
        <v>44201</v>
      </c>
      <c r="U257" s="13">
        <v>131.01</v>
      </c>
      <c r="V257" s="13">
        <v>0</v>
      </c>
      <c r="W257" s="19">
        <v>1</v>
      </c>
      <c r="X257" s="13">
        <v>372.67</v>
      </c>
      <c r="Y257" s="13">
        <v>0</v>
      </c>
      <c r="Z257" s="19">
        <v>1</v>
      </c>
      <c r="AA257" s="13">
        <v>182.87</v>
      </c>
      <c r="AB257" s="13">
        <v>0</v>
      </c>
      <c r="AC257" s="19">
        <v>1</v>
      </c>
      <c r="AD257" s="13">
        <v>86.39</v>
      </c>
      <c r="AE257" s="13">
        <v>0</v>
      </c>
      <c r="AF257" s="19">
        <v>1</v>
      </c>
      <c r="AG257" s="13">
        <v>217.9</v>
      </c>
      <c r="AH257" s="13">
        <v>0</v>
      </c>
      <c r="AI257" s="19">
        <v>1</v>
      </c>
      <c r="AJ257" s="13">
        <v>735.11</v>
      </c>
      <c r="AK257" s="13">
        <v>0</v>
      </c>
      <c r="AL257" s="19">
        <v>1</v>
      </c>
    </row>
    <row r="258" spans="11:38">
      <c r="K258" s="22">
        <v>44196</v>
      </c>
      <c r="L258" s="37">
        <f t="shared" si="40"/>
        <v>-7.7324810035527686E-3</v>
      </c>
      <c r="M258" s="38">
        <f t="shared" si="41"/>
        <v>5.5830996245349465E-3</v>
      </c>
      <c r="N258" s="38">
        <f t="shared" si="42"/>
        <v>3.7072445986703647E-3</v>
      </c>
      <c r="O258" s="38">
        <f t="shared" si="43"/>
        <v>-5.7882094190395059E-5</v>
      </c>
      <c r="P258" s="38">
        <f t="shared" si="44"/>
        <v>3.332585835972862E-3</v>
      </c>
      <c r="Q258" s="39">
        <f t="shared" si="45"/>
        <v>1.5552457430462961E-2</v>
      </c>
      <c r="T258" s="22">
        <v>44202</v>
      </c>
      <c r="U258" s="13">
        <v>126.6</v>
      </c>
      <c r="V258" s="13">
        <v>0</v>
      </c>
      <c r="W258" s="19">
        <v>1</v>
      </c>
      <c r="X258" s="13">
        <v>374.92</v>
      </c>
      <c r="Y258" s="13">
        <v>0</v>
      </c>
      <c r="Z258" s="19">
        <v>1</v>
      </c>
      <c r="AA258" s="13">
        <v>179.9</v>
      </c>
      <c r="AB258" s="13">
        <v>0</v>
      </c>
      <c r="AC258" s="19">
        <v>1</v>
      </c>
      <c r="AD258" s="13">
        <v>86.34</v>
      </c>
      <c r="AE258" s="13">
        <v>0</v>
      </c>
      <c r="AF258" s="19">
        <v>1</v>
      </c>
      <c r="AG258" s="13">
        <v>212.25</v>
      </c>
      <c r="AH258" s="13">
        <v>0</v>
      </c>
      <c r="AI258" s="19">
        <v>1</v>
      </c>
      <c r="AJ258" s="13">
        <v>755.98</v>
      </c>
      <c r="AK258" s="13">
        <v>0</v>
      </c>
      <c r="AL258" s="19">
        <v>1</v>
      </c>
    </row>
    <row r="259" spans="11:38">
      <c r="K259" s="22">
        <v>44200</v>
      </c>
      <c r="L259" s="37">
        <f t="shared" si="40"/>
        <v>-2.5029921714766316E-2</v>
      </c>
      <c r="M259" s="38">
        <f t="shared" si="41"/>
        <v>-1.3868062013534055E-2</v>
      </c>
      <c r="N259" s="38">
        <f t="shared" si="42"/>
        <v>2.2014252291837406E-2</v>
      </c>
      <c r="O259" s="38">
        <f t="shared" si="43"/>
        <v>1.1576083823778858E-4</v>
      </c>
      <c r="P259" s="38">
        <f t="shared" si="44"/>
        <v>-2.1495453977850937E-2</v>
      </c>
      <c r="Q259" s="39">
        <f t="shared" si="45"/>
        <v>3.358170988361716E-2</v>
      </c>
      <c r="T259" s="22">
        <v>44203</v>
      </c>
      <c r="U259" s="13">
        <v>130.91999999999999</v>
      </c>
      <c r="V259" s="13">
        <v>0</v>
      </c>
      <c r="W259" s="19">
        <v>1</v>
      </c>
      <c r="X259" s="13">
        <v>380.47</v>
      </c>
      <c r="Y259" s="13">
        <v>0</v>
      </c>
      <c r="Z259" s="19">
        <v>1</v>
      </c>
      <c r="AA259" s="13">
        <v>179.48</v>
      </c>
      <c r="AB259" s="13">
        <v>0</v>
      </c>
      <c r="AC259" s="19">
        <v>1</v>
      </c>
      <c r="AD259" s="13">
        <v>86.36</v>
      </c>
      <c r="AE259" s="13">
        <v>0</v>
      </c>
      <c r="AF259" s="19">
        <v>1</v>
      </c>
      <c r="AG259" s="13">
        <v>218.29</v>
      </c>
      <c r="AH259" s="13">
        <v>0</v>
      </c>
      <c r="AI259" s="19">
        <v>1</v>
      </c>
      <c r="AJ259" s="13">
        <v>816.04</v>
      </c>
      <c r="AK259" s="13">
        <v>0</v>
      </c>
      <c r="AL259" s="19">
        <v>1</v>
      </c>
    </row>
    <row r="260" spans="11:38">
      <c r="K260" s="22">
        <v>44201</v>
      </c>
      <c r="L260" s="37">
        <f t="shared" si="40"/>
        <v>1.2287997332000481E-2</v>
      </c>
      <c r="M260" s="38">
        <f t="shared" si="41"/>
        <v>6.5958860192217349E-3</v>
      </c>
      <c r="N260" s="38">
        <f t="shared" si="42"/>
        <v>2.9572858354283628E-3</v>
      </c>
      <c r="O260" s="38">
        <f t="shared" si="43"/>
        <v>0</v>
      </c>
      <c r="P260" s="38">
        <f t="shared" si="44"/>
        <v>9.6420953772923174E-4</v>
      </c>
      <c r="Q260" s="39">
        <f t="shared" si="45"/>
        <v>7.2907318740815536E-3</v>
      </c>
      <c r="T260" s="22">
        <v>44204</v>
      </c>
      <c r="U260" s="13">
        <v>132.05000000000001</v>
      </c>
      <c r="V260" s="13">
        <v>0</v>
      </c>
      <c r="W260" s="19">
        <v>1</v>
      </c>
      <c r="X260" s="13">
        <v>382.64</v>
      </c>
      <c r="Y260" s="13">
        <v>0</v>
      </c>
      <c r="Z260" s="19">
        <v>1</v>
      </c>
      <c r="AA260" s="13">
        <v>173.34</v>
      </c>
      <c r="AB260" s="13">
        <v>0</v>
      </c>
      <c r="AC260" s="19">
        <v>1</v>
      </c>
      <c r="AD260" s="13">
        <v>86.35</v>
      </c>
      <c r="AE260" s="13">
        <v>0</v>
      </c>
      <c r="AF260" s="19">
        <v>1</v>
      </c>
      <c r="AG260" s="13">
        <v>219.62</v>
      </c>
      <c r="AH260" s="13">
        <v>0</v>
      </c>
      <c r="AI260" s="19">
        <v>1</v>
      </c>
      <c r="AJ260" s="13">
        <v>880.02</v>
      </c>
      <c r="AK260" s="13">
        <v>0</v>
      </c>
      <c r="AL260" s="19">
        <v>1</v>
      </c>
    </row>
    <row r="261" spans="11:38">
      <c r="K261" s="22">
        <v>44202</v>
      </c>
      <c r="L261" s="37">
        <f t="shared" si="40"/>
        <v>-3.4241146455503475E-2</v>
      </c>
      <c r="M261" s="38">
        <f t="shared" si="41"/>
        <v>6.0193603275242938E-3</v>
      </c>
      <c r="N261" s="38">
        <f t="shared" si="42"/>
        <v>-1.6374376930054148E-2</v>
      </c>
      <c r="O261" s="38">
        <f t="shared" si="43"/>
        <v>-5.7893824346131153E-4</v>
      </c>
      <c r="P261" s="38">
        <f t="shared" si="44"/>
        <v>-2.6271416759117483E-2</v>
      </c>
      <c r="Q261" s="39">
        <f t="shared" si="45"/>
        <v>2.7994772924275435E-2</v>
      </c>
      <c r="T261" s="22">
        <v>44207</v>
      </c>
      <c r="U261" s="13">
        <v>128.97999999999999</v>
      </c>
      <c r="V261" s="13">
        <v>0</v>
      </c>
      <c r="W261" s="19">
        <v>1</v>
      </c>
      <c r="X261" s="13">
        <v>380.14</v>
      </c>
      <c r="Y261" s="13">
        <v>0</v>
      </c>
      <c r="Z261" s="19">
        <v>1</v>
      </c>
      <c r="AA261" s="13">
        <v>173</v>
      </c>
      <c r="AB261" s="13">
        <v>0</v>
      </c>
      <c r="AC261" s="19">
        <v>1</v>
      </c>
      <c r="AD261" s="13">
        <v>86.34</v>
      </c>
      <c r="AE261" s="13">
        <v>0</v>
      </c>
      <c r="AF261" s="19">
        <v>1</v>
      </c>
      <c r="AG261" s="13">
        <v>217.49</v>
      </c>
      <c r="AH261" s="13">
        <v>0</v>
      </c>
      <c r="AI261" s="19">
        <v>1</v>
      </c>
      <c r="AJ261" s="13">
        <v>811.19</v>
      </c>
      <c r="AK261" s="13">
        <v>0</v>
      </c>
      <c r="AL261" s="19">
        <v>1</v>
      </c>
    </row>
    <row r="262" spans="11:38">
      <c r="K262" s="22">
        <v>44203</v>
      </c>
      <c r="L262" s="37">
        <f t="shared" si="40"/>
        <v>3.3553939922903862E-2</v>
      </c>
      <c r="M262" s="38">
        <f t="shared" si="41"/>
        <v>1.4694660688326575E-2</v>
      </c>
      <c r="N262" s="38">
        <f t="shared" si="42"/>
        <v>-2.3373598487049269E-3</v>
      </c>
      <c r="O262" s="38">
        <f t="shared" si="43"/>
        <v>2.3161551927520371E-4</v>
      </c>
      <c r="P262" s="38">
        <f t="shared" si="44"/>
        <v>2.8059628794814277E-2</v>
      </c>
      <c r="Q262" s="39">
        <f t="shared" si="45"/>
        <v>7.644845256739087E-2</v>
      </c>
      <c r="T262" s="22">
        <v>44208</v>
      </c>
      <c r="U262" s="13">
        <v>128.80000000000001</v>
      </c>
      <c r="V262" s="13">
        <v>0</v>
      </c>
      <c r="W262" s="19">
        <v>1</v>
      </c>
      <c r="X262" s="13">
        <v>380.2</v>
      </c>
      <c r="Y262" s="13">
        <v>0</v>
      </c>
      <c r="Z262" s="19">
        <v>1</v>
      </c>
      <c r="AA262" s="13">
        <v>174.12</v>
      </c>
      <c r="AB262" s="13">
        <v>0</v>
      </c>
      <c r="AC262" s="19">
        <v>1</v>
      </c>
      <c r="AD262" s="13">
        <v>86.34</v>
      </c>
      <c r="AE262" s="13">
        <v>0</v>
      </c>
      <c r="AF262" s="19">
        <v>1</v>
      </c>
      <c r="AG262" s="13">
        <v>214.93</v>
      </c>
      <c r="AH262" s="13">
        <v>0</v>
      </c>
      <c r="AI262" s="19">
        <v>1</v>
      </c>
      <c r="AJ262" s="13">
        <v>849.44</v>
      </c>
      <c r="AK262" s="13">
        <v>0</v>
      </c>
      <c r="AL262" s="19">
        <v>1</v>
      </c>
    </row>
    <row r="263" spans="11:38">
      <c r="K263" s="22">
        <v>44204</v>
      </c>
      <c r="L263" s="37">
        <f t="shared" si="40"/>
        <v>8.594189110161592E-3</v>
      </c>
      <c r="M263" s="38">
        <f t="shared" si="41"/>
        <v>5.6872688054297807E-3</v>
      </c>
      <c r="N263" s="38">
        <f t="shared" si="42"/>
        <v>-3.4808797401583616E-2</v>
      </c>
      <c r="O263" s="38">
        <f t="shared" si="43"/>
        <v>-1.1580105391904808E-4</v>
      </c>
      <c r="P263" s="38">
        <f t="shared" si="44"/>
        <v>6.0743261832960837E-3</v>
      </c>
      <c r="Q263" s="39">
        <f t="shared" si="45"/>
        <v>7.5481261116190454E-2</v>
      </c>
      <c r="T263" s="22">
        <v>44209</v>
      </c>
      <c r="U263" s="13">
        <v>130.88999999999999</v>
      </c>
      <c r="V263" s="13">
        <v>0</v>
      </c>
      <c r="W263" s="19">
        <v>1</v>
      </c>
      <c r="X263" s="13">
        <v>381.16</v>
      </c>
      <c r="Y263" s="13">
        <v>0</v>
      </c>
      <c r="Z263" s="19">
        <v>1</v>
      </c>
      <c r="AA263" s="13">
        <v>173.37</v>
      </c>
      <c r="AB263" s="13">
        <v>0</v>
      </c>
      <c r="AC263" s="19">
        <v>1</v>
      </c>
      <c r="AD263" s="13">
        <v>86.33</v>
      </c>
      <c r="AE263" s="13">
        <v>0</v>
      </c>
      <c r="AF263" s="19">
        <v>1</v>
      </c>
      <c r="AG263" s="13">
        <v>216.34</v>
      </c>
      <c r="AH263" s="13">
        <v>0</v>
      </c>
      <c r="AI263" s="19">
        <v>1</v>
      </c>
      <c r="AJ263" s="13">
        <v>854.41</v>
      </c>
      <c r="AK263" s="13">
        <v>0</v>
      </c>
      <c r="AL263" s="19">
        <v>1</v>
      </c>
    </row>
    <row r="264" spans="11:38">
      <c r="K264" s="22">
        <v>44207</v>
      </c>
      <c r="L264" s="37">
        <f t="shared" si="40"/>
        <v>-2.3523285160910033E-2</v>
      </c>
      <c r="M264" s="38">
        <f t="shared" si="41"/>
        <v>-6.5549934493498944E-3</v>
      </c>
      <c r="N264" s="38">
        <f t="shared" si="42"/>
        <v>-1.9633892084199131E-3</v>
      </c>
      <c r="O264" s="38">
        <f t="shared" si="43"/>
        <v>-1.1581446535608766E-4</v>
      </c>
      <c r="P264" s="38">
        <f t="shared" si="44"/>
        <v>-9.7459077092977853E-3</v>
      </c>
      <c r="Q264" s="39">
        <f t="shared" si="45"/>
        <v>-8.1442329141956912E-2</v>
      </c>
      <c r="T264" s="22">
        <v>44210</v>
      </c>
      <c r="U264" s="13">
        <v>128.91</v>
      </c>
      <c r="V264" s="13">
        <v>0</v>
      </c>
      <c r="W264" s="19">
        <v>1</v>
      </c>
      <c r="X264" s="13">
        <v>379.84</v>
      </c>
      <c r="Y264" s="13">
        <v>0</v>
      </c>
      <c r="Z264" s="19">
        <v>1</v>
      </c>
      <c r="AA264" s="13">
        <v>173.28</v>
      </c>
      <c r="AB264" s="13">
        <v>0</v>
      </c>
      <c r="AC264" s="19">
        <v>1</v>
      </c>
      <c r="AD264" s="13">
        <v>86.34</v>
      </c>
      <c r="AE264" s="13">
        <v>0</v>
      </c>
      <c r="AF264" s="19">
        <v>1</v>
      </c>
      <c r="AG264" s="13">
        <v>213.02</v>
      </c>
      <c r="AH264" s="13">
        <v>0</v>
      </c>
      <c r="AI264" s="19">
        <v>1</v>
      </c>
      <c r="AJ264" s="13">
        <v>845</v>
      </c>
      <c r="AK264" s="13">
        <v>0</v>
      </c>
      <c r="AL264" s="19">
        <v>1</v>
      </c>
    </row>
    <row r="265" spans="11:38">
      <c r="K265" s="22">
        <v>44208</v>
      </c>
      <c r="L265" s="37">
        <f t="shared" si="40"/>
        <v>-1.3965399119778771E-3</v>
      </c>
      <c r="M265" s="38">
        <f t="shared" si="41"/>
        <v>1.5782413163720571E-4</v>
      </c>
      <c r="N265" s="38">
        <f t="shared" si="42"/>
        <v>6.4531221863178383E-3</v>
      </c>
      <c r="O265" s="38">
        <f t="shared" si="43"/>
        <v>0</v>
      </c>
      <c r="P265" s="38">
        <f t="shared" si="44"/>
        <v>-1.1840478741084941E-2</v>
      </c>
      <c r="Q265" s="39">
        <f t="shared" si="45"/>
        <v>4.6075003490599516E-2</v>
      </c>
      <c r="T265" s="22">
        <v>44211</v>
      </c>
      <c r="U265" s="13">
        <v>127.14</v>
      </c>
      <c r="V265" s="13">
        <v>0</v>
      </c>
      <c r="W265" s="19">
        <v>1</v>
      </c>
      <c r="X265" s="13">
        <v>377.1</v>
      </c>
      <c r="Y265" s="13">
        <v>0</v>
      </c>
      <c r="Z265" s="19">
        <v>1</v>
      </c>
      <c r="AA265" s="13">
        <v>171.13</v>
      </c>
      <c r="AB265" s="13">
        <v>0</v>
      </c>
      <c r="AC265" s="19">
        <v>1</v>
      </c>
      <c r="AD265" s="13">
        <v>86.35</v>
      </c>
      <c r="AE265" s="13">
        <v>0</v>
      </c>
      <c r="AF265" s="19">
        <v>1</v>
      </c>
      <c r="AG265" s="13">
        <v>212.65</v>
      </c>
      <c r="AH265" s="13">
        <v>0</v>
      </c>
      <c r="AI265" s="19">
        <v>1</v>
      </c>
      <c r="AJ265" s="13">
        <v>826.16</v>
      </c>
      <c r="AK265" s="13">
        <v>0</v>
      </c>
      <c r="AL265" s="19">
        <v>1</v>
      </c>
    </row>
    <row r="266" spans="11:38">
      <c r="K266" s="22">
        <v>44209</v>
      </c>
      <c r="L266" s="37">
        <f t="shared" si="40"/>
        <v>1.6096462133374498E-2</v>
      </c>
      <c r="M266" s="38">
        <f t="shared" si="41"/>
        <v>2.5218044256587755E-3</v>
      </c>
      <c r="N266" s="38">
        <f t="shared" si="42"/>
        <v>-4.3166776863004953E-3</v>
      </c>
      <c r="O266" s="38">
        <f t="shared" si="43"/>
        <v>-1.1582787990018197E-4</v>
      </c>
      <c r="P266" s="38">
        <f t="shared" si="44"/>
        <v>6.538850482959005E-3</v>
      </c>
      <c r="Q266" s="39">
        <f t="shared" si="45"/>
        <v>5.8338634219264442E-3</v>
      </c>
      <c r="T266" s="22">
        <v>44215</v>
      </c>
      <c r="U266" s="13">
        <v>127.83</v>
      </c>
      <c r="V266" s="13">
        <v>0</v>
      </c>
      <c r="W266" s="19">
        <v>1</v>
      </c>
      <c r="X266" s="13">
        <v>380.05</v>
      </c>
      <c r="Y266" s="13">
        <v>0</v>
      </c>
      <c r="Z266" s="19">
        <v>1</v>
      </c>
      <c r="AA266" s="13">
        <v>172.58</v>
      </c>
      <c r="AB266" s="13">
        <v>0</v>
      </c>
      <c r="AC266" s="19">
        <v>1</v>
      </c>
      <c r="AD266" s="13">
        <v>86.38</v>
      </c>
      <c r="AE266" s="13">
        <v>0</v>
      </c>
      <c r="AF266" s="19">
        <v>1</v>
      </c>
      <c r="AG266" s="13">
        <v>216.44</v>
      </c>
      <c r="AH266" s="13">
        <v>0</v>
      </c>
      <c r="AI266" s="19">
        <v>1</v>
      </c>
      <c r="AJ266" s="13">
        <v>844.55</v>
      </c>
      <c r="AK266" s="13">
        <v>0</v>
      </c>
      <c r="AL266" s="19">
        <v>1</v>
      </c>
    </row>
    <row r="267" spans="11:38">
      <c r="K267" s="22">
        <v>44210</v>
      </c>
      <c r="L267" s="37">
        <f t="shared" si="40"/>
        <v>-1.5242789348614434E-2</v>
      </c>
      <c r="M267" s="38">
        <f t="shared" si="41"/>
        <v>-3.4691230586844334E-3</v>
      </c>
      <c r="N267" s="38">
        <f t="shared" si="42"/>
        <v>-5.1925574511584309E-4</v>
      </c>
      <c r="O267" s="38">
        <f t="shared" si="43"/>
        <v>1.1582787990030408E-4</v>
      </c>
      <c r="P267" s="38">
        <f t="shared" si="44"/>
        <v>-1.5465186187123848E-2</v>
      </c>
      <c r="Q267" s="39">
        <f t="shared" si="45"/>
        <v>-1.1074544900114058E-2</v>
      </c>
      <c r="T267" s="22">
        <v>44216</v>
      </c>
      <c r="U267" s="13">
        <v>132.03</v>
      </c>
      <c r="V267" s="13">
        <v>0</v>
      </c>
      <c r="W267" s="19">
        <v>1</v>
      </c>
      <c r="X267" s="13">
        <v>385.28</v>
      </c>
      <c r="Y267" s="13">
        <v>0</v>
      </c>
      <c r="Z267" s="19">
        <v>1</v>
      </c>
      <c r="AA267" s="13">
        <v>175.39</v>
      </c>
      <c r="AB267" s="13">
        <v>0</v>
      </c>
      <c r="AC267" s="19">
        <v>1</v>
      </c>
      <c r="AD267" s="13">
        <v>86.37</v>
      </c>
      <c r="AE267" s="13">
        <v>0</v>
      </c>
      <c r="AF267" s="19">
        <v>1</v>
      </c>
      <c r="AG267" s="13">
        <v>224.34</v>
      </c>
      <c r="AH267" s="13">
        <v>0</v>
      </c>
      <c r="AI267" s="19">
        <v>1</v>
      </c>
      <c r="AJ267" s="13">
        <v>850.45</v>
      </c>
      <c r="AK267" s="13">
        <v>0</v>
      </c>
      <c r="AL267" s="19">
        <v>1</v>
      </c>
    </row>
    <row r="268" spans="11:38">
      <c r="K268" s="22">
        <v>44211</v>
      </c>
      <c r="L268" s="37">
        <f t="shared" si="40"/>
        <v>-1.3825644946750659E-2</v>
      </c>
      <c r="M268" s="38">
        <f t="shared" si="41"/>
        <v>-7.2397071569916139E-3</v>
      </c>
      <c r="N268" s="38">
        <f t="shared" si="42"/>
        <v>-1.248528166332007E-2</v>
      </c>
      <c r="O268" s="38">
        <f t="shared" si="43"/>
        <v>1.15814465356072E-4</v>
      </c>
      <c r="P268" s="38">
        <f t="shared" si="44"/>
        <v>-1.7384363153771869E-3</v>
      </c>
      <c r="Q268" s="39">
        <f t="shared" si="45"/>
        <v>-2.2548167994025311E-2</v>
      </c>
      <c r="T268" s="22">
        <v>44217</v>
      </c>
      <c r="U268" s="13">
        <v>136.87</v>
      </c>
      <c r="V268" s="13">
        <v>0</v>
      </c>
      <c r="W268" s="19">
        <v>1</v>
      </c>
      <c r="X268" s="13">
        <v>385.62</v>
      </c>
      <c r="Y268" s="13">
        <v>0</v>
      </c>
      <c r="Z268" s="19">
        <v>1</v>
      </c>
      <c r="AA268" s="13">
        <v>175.28</v>
      </c>
      <c r="AB268" s="13">
        <v>0</v>
      </c>
      <c r="AC268" s="19">
        <v>1</v>
      </c>
      <c r="AD268" s="13">
        <v>86.38</v>
      </c>
      <c r="AE268" s="13">
        <v>0</v>
      </c>
      <c r="AF268" s="19">
        <v>1</v>
      </c>
      <c r="AG268" s="13">
        <v>224.97</v>
      </c>
      <c r="AH268" s="13">
        <v>0</v>
      </c>
      <c r="AI268" s="19">
        <v>1</v>
      </c>
      <c r="AJ268" s="13">
        <v>844.99</v>
      </c>
      <c r="AK268" s="13">
        <v>0</v>
      </c>
      <c r="AL268" s="19">
        <v>1</v>
      </c>
    </row>
    <row r="269" spans="11:38">
      <c r="K269" s="22">
        <v>44215</v>
      </c>
      <c r="L269" s="37">
        <f t="shared" si="40"/>
        <v>5.4124146716675548E-3</v>
      </c>
      <c r="M269" s="38">
        <f t="shared" si="41"/>
        <v>7.7924187477379399E-3</v>
      </c>
      <c r="N269" s="38">
        <f t="shared" si="42"/>
        <v>8.4373954908011292E-3</v>
      </c>
      <c r="O269" s="38">
        <f t="shared" si="43"/>
        <v>3.473629398675734E-4</v>
      </c>
      <c r="P269" s="38">
        <f t="shared" si="44"/>
        <v>1.7665751074891912E-2</v>
      </c>
      <c r="Q269" s="39">
        <f t="shared" si="45"/>
        <v>2.201548176320553E-2</v>
      </c>
      <c r="T269" s="22">
        <v>44218</v>
      </c>
      <c r="U269" s="13">
        <v>139.07</v>
      </c>
      <c r="V269" s="13">
        <v>0</v>
      </c>
      <c r="W269" s="19">
        <v>1</v>
      </c>
      <c r="X269" s="13">
        <v>384.31</v>
      </c>
      <c r="Y269" s="13">
        <v>0</v>
      </c>
      <c r="Z269" s="19">
        <v>1</v>
      </c>
      <c r="AA269" s="13">
        <v>173.9</v>
      </c>
      <c r="AB269" s="13">
        <v>0</v>
      </c>
      <c r="AC269" s="19">
        <v>1</v>
      </c>
      <c r="AD269" s="13">
        <v>86.38</v>
      </c>
      <c r="AE269" s="13">
        <v>0</v>
      </c>
      <c r="AF269" s="19">
        <v>1</v>
      </c>
      <c r="AG269" s="13">
        <v>225.95</v>
      </c>
      <c r="AH269" s="13">
        <v>0</v>
      </c>
      <c r="AI269" s="19">
        <v>1</v>
      </c>
      <c r="AJ269" s="13">
        <v>846.64</v>
      </c>
      <c r="AK269" s="13">
        <v>0</v>
      </c>
      <c r="AL269" s="19">
        <v>1</v>
      </c>
    </row>
    <row r="270" spans="11:38">
      <c r="K270" s="22">
        <v>44216</v>
      </c>
      <c r="L270" s="37">
        <f t="shared" si="40"/>
        <v>3.2327913311179346E-2</v>
      </c>
      <c r="M270" s="38">
        <f t="shared" si="41"/>
        <v>1.366751966835187E-2</v>
      </c>
      <c r="N270" s="38">
        <f t="shared" si="42"/>
        <v>1.6151168689884976E-2</v>
      </c>
      <c r="O270" s="38">
        <f t="shared" si="43"/>
        <v>-1.1577424036080303E-4</v>
      </c>
      <c r="P270" s="38">
        <f t="shared" si="44"/>
        <v>3.5849385442542785E-2</v>
      </c>
      <c r="Q270" s="39">
        <f t="shared" si="45"/>
        <v>6.9616800337467038E-3</v>
      </c>
      <c r="T270" s="22">
        <v>44221</v>
      </c>
      <c r="U270" s="13">
        <v>142.91999999999999</v>
      </c>
      <c r="V270" s="13">
        <v>0</v>
      </c>
      <c r="W270" s="19">
        <v>1</v>
      </c>
      <c r="X270" s="13">
        <v>385.84</v>
      </c>
      <c r="Y270" s="13">
        <v>0</v>
      </c>
      <c r="Z270" s="19">
        <v>1</v>
      </c>
      <c r="AA270" s="13">
        <v>174.05</v>
      </c>
      <c r="AB270" s="13">
        <v>0</v>
      </c>
      <c r="AC270" s="19">
        <v>1</v>
      </c>
      <c r="AD270" s="13">
        <v>86.39</v>
      </c>
      <c r="AE270" s="13">
        <v>0</v>
      </c>
      <c r="AF270" s="19">
        <v>1</v>
      </c>
      <c r="AG270" s="13">
        <v>229.53</v>
      </c>
      <c r="AH270" s="13">
        <v>0</v>
      </c>
      <c r="AI270" s="19">
        <v>1</v>
      </c>
      <c r="AJ270" s="13">
        <v>880.8</v>
      </c>
      <c r="AK270" s="13">
        <v>0</v>
      </c>
      <c r="AL270" s="19">
        <v>1</v>
      </c>
    </row>
    <row r="271" spans="11:38">
      <c r="K271" s="22">
        <v>44217</v>
      </c>
      <c r="L271" s="37">
        <f t="shared" si="40"/>
        <v>3.6002400732065197E-2</v>
      </c>
      <c r="M271" s="38">
        <f t="shared" si="41"/>
        <v>8.8208593084831489E-4</v>
      </c>
      <c r="N271" s="38">
        <f t="shared" si="42"/>
        <v>-6.2737048283526085E-4</v>
      </c>
      <c r="O271" s="38">
        <f t="shared" si="43"/>
        <v>1.1577424036078263E-4</v>
      </c>
      <c r="P271" s="38">
        <f t="shared" si="44"/>
        <v>2.8043017643304248E-3</v>
      </c>
      <c r="Q271" s="39">
        <f t="shared" si="45"/>
        <v>-6.4408281924795896E-3</v>
      </c>
      <c r="T271" s="22">
        <v>44222</v>
      </c>
      <c r="U271" s="13">
        <v>143.16</v>
      </c>
      <c r="V271" s="13">
        <v>0</v>
      </c>
      <c r="W271" s="19">
        <v>1</v>
      </c>
      <c r="X271" s="13">
        <v>385.27</v>
      </c>
      <c r="Y271" s="13">
        <v>0</v>
      </c>
      <c r="Z271" s="19">
        <v>1</v>
      </c>
      <c r="AA271" s="13">
        <v>173.62</v>
      </c>
      <c r="AB271" s="13">
        <v>0</v>
      </c>
      <c r="AC271" s="19">
        <v>1</v>
      </c>
      <c r="AD271" s="13">
        <v>86.38</v>
      </c>
      <c r="AE271" s="13">
        <v>0</v>
      </c>
      <c r="AF271" s="19">
        <v>1</v>
      </c>
      <c r="AG271" s="13">
        <v>232.33</v>
      </c>
      <c r="AH271" s="13">
        <v>0</v>
      </c>
      <c r="AI271" s="19">
        <v>1</v>
      </c>
      <c r="AJ271" s="13">
        <v>883.09</v>
      </c>
      <c r="AK271" s="13">
        <v>0</v>
      </c>
      <c r="AL271" s="19">
        <v>1</v>
      </c>
    </row>
    <row r="272" spans="11:38">
      <c r="K272" s="22">
        <v>44218</v>
      </c>
      <c r="L272" s="37">
        <f t="shared" si="40"/>
        <v>1.594583326734442E-2</v>
      </c>
      <c r="M272" s="38">
        <f t="shared" si="41"/>
        <v>-3.402910041503969E-3</v>
      </c>
      <c r="N272" s="38">
        <f t="shared" si="42"/>
        <v>-7.9042739269737216E-3</v>
      </c>
      <c r="O272" s="38">
        <f t="shared" si="43"/>
        <v>0</v>
      </c>
      <c r="P272" s="38">
        <f t="shared" si="44"/>
        <v>4.3466758758810339E-3</v>
      </c>
      <c r="Q272" s="39">
        <f t="shared" si="45"/>
        <v>1.9507818178479859E-3</v>
      </c>
      <c r="T272" s="22">
        <v>44223</v>
      </c>
      <c r="U272" s="13">
        <v>142.06</v>
      </c>
      <c r="V272" s="13">
        <v>0</v>
      </c>
      <c r="W272" s="19">
        <v>1</v>
      </c>
      <c r="X272" s="13">
        <v>375.87</v>
      </c>
      <c r="Y272" s="13">
        <v>0</v>
      </c>
      <c r="Z272" s="19">
        <v>1</v>
      </c>
      <c r="AA272" s="13">
        <v>172.52</v>
      </c>
      <c r="AB272" s="13">
        <v>0</v>
      </c>
      <c r="AC272" s="19">
        <v>1</v>
      </c>
      <c r="AD272" s="13">
        <v>86.38</v>
      </c>
      <c r="AE272" s="13">
        <v>0</v>
      </c>
      <c r="AF272" s="19">
        <v>1</v>
      </c>
      <c r="AG272" s="13">
        <v>232.9</v>
      </c>
      <c r="AH272" s="13">
        <v>0</v>
      </c>
      <c r="AI272" s="19">
        <v>1</v>
      </c>
      <c r="AJ272" s="13">
        <v>864.16</v>
      </c>
      <c r="AK272" s="13">
        <v>0</v>
      </c>
      <c r="AL272" s="19">
        <v>1</v>
      </c>
    </row>
    <row r="273" spans="11:38">
      <c r="K273" s="22">
        <v>44221</v>
      </c>
      <c r="L273" s="37">
        <f t="shared" si="40"/>
        <v>2.7307629664689421E-2</v>
      </c>
      <c r="M273" s="38">
        <f t="shared" si="41"/>
        <v>3.9732571909705102E-3</v>
      </c>
      <c r="N273" s="38">
        <f t="shared" si="42"/>
        <v>8.6219289721054242E-4</v>
      </c>
      <c r="O273" s="38">
        <f t="shared" si="43"/>
        <v>1.1576083823778858E-4</v>
      </c>
      <c r="P273" s="38">
        <f t="shared" si="44"/>
        <v>1.5720004054581484E-2</v>
      </c>
      <c r="Q273" s="39">
        <f t="shared" si="45"/>
        <v>3.9555010623001187E-2</v>
      </c>
      <c r="T273" s="22">
        <v>44224</v>
      </c>
      <c r="U273" s="13">
        <v>137.09</v>
      </c>
      <c r="V273" s="13">
        <v>0</v>
      </c>
      <c r="W273" s="19">
        <v>1</v>
      </c>
      <c r="X273" s="13">
        <v>379.05</v>
      </c>
      <c r="Y273" s="13">
        <v>0</v>
      </c>
      <c r="Z273" s="19">
        <v>1</v>
      </c>
      <c r="AA273" s="13">
        <v>172.68</v>
      </c>
      <c r="AB273" s="13">
        <v>0</v>
      </c>
      <c r="AC273" s="19">
        <v>1</v>
      </c>
      <c r="AD273" s="13">
        <v>86.37</v>
      </c>
      <c r="AE273" s="13">
        <v>0</v>
      </c>
      <c r="AF273" s="19">
        <v>1</v>
      </c>
      <c r="AG273" s="13">
        <v>238.93</v>
      </c>
      <c r="AH273" s="13">
        <v>0</v>
      </c>
      <c r="AI273" s="19">
        <v>1</v>
      </c>
      <c r="AJ273" s="13">
        <v>835.43</v>
      </c>
      <c r="AK273" s="13">
        <v>0</v>
      </c>
      <c r="AL273" s="19">
        <v>1</v>
      </c>
    </row>
    <row r="274" spans="11:38">
      <c r="K274" s="22">
        <v>44222</v>
      </c>
      <c r="L274" s="37">
        <f t="shared" si="40"/>
        <v>1.6778527426161351E-3</v>
      </c>
      <c r="M274" s="38">
        <f t="shared" si="41"/>
        <v>-1.4783885666572842E-3</v>
      </c>
      <c r="N274" s="38">
        <f t="shared" si="42"/>
        <v>-2.4736112937860598E-3</v>
      </c>
      <c r="O274" s="38">
        <f t="shared" si="43"/>
        <v>-1.1576083823782072E-4</v>
      </c>
      <c r="P274" s="38">
        <f t="shared" si="44"/>
        <v>1.2125034875326434E-2</v>
      </c>
      <c r="Q274" s="39">
        <f t="shared" si="45"/>
        <v>2.5965352562771775E-3</v>
      </c>
      <c r="T274" s="22">
        <v>44225</v>
      </c>
      <c r="U274" s="13">
        <v>131.96</v>
      </c>
      <c r="V274" s="13">
        <v>0</v>
      </c>
      <c r="W274" s="19">
        <v>1</v>
      </c>
      <c r="X274" s="13">
        <v>371.52</v>
      </c>
      <c r="Y274" s="13">
        <v>0</v>
      </c>
      <c r="Z274" s="19">
        <v>1</v>
      </c>
      <c r="AA274" s="13">
        <v>172.61</v>
      </c>
      <c r="AB274" s="13">
        <v>0</v>
      </c>
      <c r="AC274" s="19">
        <v>1</v>
      </c>
      <c r="AD274" s="13">
        <v>86.4</v>
      </c>
      <c r="AE274" s="13">
        <v>0</v>
      </c>
      <c r="AF274" s="19">
        <v>1</v>
      </c>
      <c r="AG274" s="13">
        <v>231.96</v>
      </c>
      <c r="AH274" s="13">
        <v>0</v>
      </c>
      <c r="AI274" s="19">
        <v>1</v>
      </c>
      <c r="AJ274" s="13">
        <v>793.53</v>
      </c>
      <c r="AK274" s="13">
        <v>0</v>
      </c>
      <c r="AL274" s="19">
        <v>1</v>
      </c>
    </row>
    <row r="275" spans="11:38">
      <c r="K275" s="22">
        <v>44223</v>
      </c>
      <c r="L275" s="37">
        <f t="shared" si="40"/>
        <v>-7.7133823281610907E-3</v>
      </c>
      <c r="M275" s="38">
        <f t="shared" si="41"/>
        <v>-2.4701048268488054E-2</v>
      </c>
      <c r="N275" s="38">
        <f t="shared" si="42"/>
        <v>-6.35583118401947E-3</v>
      </c>
      <c r="O275" s="38">
        <f t="shared" si="43"/>
        <v>0</v>
      </c>
      <c r="P275" s="38">
        <f t="shared" si="44"/>
        <v>2.450402103098711E-3</v>
      </c>
      <c r="Q275" s="39">
        <f t="shared" si="45"/>
        <v>-2.1669183820166391E-2</v>
      </c>
      <c r="T275" s="22">
        <v>44228</v>
      </c>
      <c r="U275" s="13">
        <v>134.13999999999999</v>
      </c>
      <c r="V275" s="13">
        <v>0</v>
      </c>
      <c r="W275" s="19">
        <v>1</v>
      </c>
      <c r="X275" s="13">
        <v>377.6</v>
      </c>
      <c r="Y275" s="13">
        <v>0</v>
      </c>
      <c r="Z275" s="19">
        <v>1</v>
      </c>
      <c r="AA275" s="13">
        <v>174.23</v>
      </c>
      <c r="AB275" s="13">
        <v>0</v>
      </c>
      <c r="AC275" s="19">
        <v>1</v>
      </c>
      <c r="AD275" s="13">
        <v>86.38</v>
      </c>
      <c r="AE275" s="13">
        <v>3.0106999999999998E-2</v>
      </c>
      <c r="AF275" s="19">
        <v>1</v>
      </c>
      <c r="AG275" s="13">
        <v>239.65</v>
      </c>
      <c r="AH275" s="13">
        <v>0</v>
      </c>
      <c r="AI275" s="19">
        <v>1</v>
      </c>
      <c r="AJ275" s="13">
        <v>839.81</v>
      </c>
      <c r="AK275" s="13">
        <v>0</v>
      </c>
      <c r="AL275" s="19">
        <v>1</v>
      </c>
    </row>
    <row r="276" spans="11:38">
      <c r="K276" s="22">
        <v>44224</v>
      </c>
      <c r="L276" s="37">
        <f t="shared" si="40"/>
        <v>-3.5611859121855015E-2</v>
      </c>
      <c r="M276" s="38">
        <f t="shared" si="41"/>
        <v>8.4247835767419163E-3</v>
      </c>
      <c r="N276" s="38">
        <f t="shared" si="42"/>
        <v>9.269989076342521E-4</v>
      </c>
      <c r="O276" s="38">
        <f t="shared" si="43"/>
        <v>-1.1577424036080303E-4</v>
      </c>
      <c r="P276" s="38">
        <f t="shared" si="44"/>
        <v>2.5561445112144004E-2</v>
      </c>
      <c r="Q276" s="39">
        <f t="shared" si="45"/>
        <v>-3.3811374485421791E-2</v>
      </c>
      <c r="T276" s="22">
        <v>44229</v>
      </c>
      <c r="U276" s="13">
        <v>134.99</v>
      </c>
      <c r="V276" s="13">
        <v>0</v>
      </c>
      <c r="W276" s="19">
        <v>1</v>
      </c>
      <c r="X276" s="13">
        <v>382.96</v>
      </c>
      <c r="Y276" s="13">
        <v>0</v>
      </c>
      <c r="Z276" s="19">
        <v>1</v>
      </c>
      <c r="AA276" s="13">
        <v>172.11</v>
      </c>
      <c r="AB276" s="13">
        <v>0</v>
      </c>
      <c r="AC276" s="19">
        <v>1</v>
      </c>
      <c r="AD276" s="13">
        <v>86.35</v>
      </c>
      <c r="AE276" s="13">
        <v>0</v>
      </c>
      <c r="AF276" s="19">
        <v>1</v>
      </c>
      <c r="AG276" s="13">
        <v>239.51</v>
      </c>
      <c r="AH276" s="13">
        <v>0</v>
      </c>
      <c r="AI276" s="19">
        <v>1</v>
      </c>
      <c r="AJ276" s="13">
        <v>872.79</v>
      </c>
      <c r="AK276" s="13">
        <v>0</v>
      </c>
      <c r="AL276" s="19">
        <v>1</v>
      </c>
    </row>
    <row r="277" spans="11:38">
      <c r="K277" s="22">
        <v>44225</v>
      </c>
      <c r="L277" s="37">
        <f t="shared" si="40"/>
        <v>-3.8138798087428261E-2</v>
      </c>
      <c r="M277" s="38">
        <f t="shared" si="41"/>
        <v>-2.0065423992786293E-2</v>
      </c>
      <c r="N277" s="38">
        <f t="shared" si="42"/>
        <v>-4.0545628867882548E-4</v>
      </c>
      <c r="O277" s="38">
        <f t="shared" si="43"/>
        <v>3.4728251781571633E-4</v>
      </c>
      <c r="P277" s="38">
        <f t="shared" si="44"/>
        <v>-2.9605678994199372E-2</v>
      </c>
      <c r="Q277" s="39">
        <f t="shared" si="45"/>
        <v>-5.1455215924004143E-2</v>
      </c>
      <c r="T277" s="22">
        <v>44230</v>
      </c>
      <c r="U277" s="13">
        <v>133.94</v>
      </c>
      <c r="V277" s="13">
        <v>0</v>
      </c>
      <c r="W277" s="19">
        <v>1</v>
      </c>
      <c r="X277" s="13">
        <v>383.26</v>
      </c>
      <c r="Y277" s="13">
        <v>0</v>
      </c>
      <c r="Z277" s="19">
        <v>1</v>
      </c>
      <c r="AA277" s="13">
        <v>171.85</v>
      </c>
      <c r="AB277" s="13">
        <v>0</v>
      </c>
      <c r="AC277" s="19">
        <v>1</v>
      </c>
      <c r="AD277" s="13">
        <v>86.36</v>
      </c>
      <c r="AE277" s="13">
        <v>0</v>
      </c>
      <c r="AF277" s="19">
        <v>1</v>
      </c>
      <c r="AG277" s="13">
        <v>243</v>
      </c>
      <c r="AH277" s="13">
        <v>0</v>
      </c>
      <c r="AI277" s="19">
        <v>1</v>
      </c>
      <c r="AJ277" s="13">
        <v>854.69</v>
      </c>
      <c r="AK277" s="13">
        <v>0</v>
      </c>
      <c r="AL277" s="19">
        <v>1</v>
      </c>
    </row>
    <row r="278" spans="11:38">
      <c r="K278" s="22">
        <v>44228</v>
      </c>
      <c r="L278" s="37">
        <f t="shared" ref="L278:L341" si="46">LN((U275+V275)/(U274*W274))</f>
        <v>1.6385184311210322E-2</v>
      </c>
      <c r="M278" s="38">
        <f t="shared" ref="M278:M341" si="47">LN((X275+Y275)/(X274*Z274))</f>
        <v>1.6232735761819144E-2</v>
      </c>
      <c r="N278" s="38">
        <f t="shared" ref="N278:N341" si="48">LN((AA275+AB275)/(AA274*AC274))</f>
        <v>9.3415510362159088E-3</v>
      </c>
      <c r="O278" s="38">
        <f t="shared" ref="O278:O341" si="49">LN((AD275+AE275)/(AD274*AF274))</f>
        <v>1.1697232513746403E-4</v>
      </c>
      <c r="P278" s="38">
        <f t="shared" ref="P278:P341" si="50">LN((AG275+AH275)/(AG274*AI274))</f>
        <v>3.2614582597400396E-2</v>
      </c>
      <c r="Q278" s="39">
        <f t="shared" ref="Q278:Q341" si="51">LN((AJ275+AK275)/(AJ274*AL274))</f>
        <v>5.6684329341089891E-2</v>
      </c>
      <c r="T278" s="22">
        <v>44231</v>
      </c>
      <c r="U278" s="13">
        <v>137.38999999999999</v>
      </c>
      <c r="V278" s="13">
        <v>0</v>
      </c>
      <c r="W278" s="19">
        <v>1</v>
      </c>
      <c r="X278" s="13">
        <v>387.6</v>
      </c>
      <c r="Y278" s="13">
        <v>0</v>
      </c>
      <c r="Z278" s="19">
        <v>1</v>
      </c>
      <c r="AA278" s="13">
        <v>168.15</v>
      </c>
      <c r="AB278" s="13">
        <v>0</v>
      </c>
      <c r="AC278" s="19">
        <v>1</v>
      </c>
      <c r="AD278" s="13">
        <v>86.36</v>
      </c>
      <c r="AE278" s="13">
        <v>0</v>
      </c>
      <c r="AF278" s="19">
        <v>1</v>
      </c>
      <c r="AG278" s="13">
        <v>242.01</v>
      </c>
      <c r="AH278" s="13">
        <v>0</v>
      </c>
      <c r="AI278" s="19">
        <v>1</v>
      </c>
      <c r="AJ278" s="13">
        <v>849.99</v>
      </c>
      <c r="AK278" s="13">
        <v>0</v>
      </c>
      <c r="AL278" s="19">
        <v>1</v>
      </c>
    </row>
    <row r="279" spans="11:38">
      <c r="K279" s="22">
        <v>44229</v>
      </c>
      <c r="L279" s="37">
        <f t="shared" si="46"/>
        <v>6.3166709491445832E-3</v>
      </c>
      <c r="M279" s="38">
        <f t="shared" si="47"/>
        <v>1.4095110812907785E-2</v>
      </c>
      <c r="N279" s="38">
        <f t="shared" si="48"/>
        <v>-1.2242458152924391E-2</v>
      </c>
      <c r="O279" s="38">
        <f t="shared" si="49"/>
        <v>-3.4736293986748808E-4</v>
      </c>
      <c r="P279" s="38">
        <f t="shared" si="50"/>
        <v>-5.8435597288530102E-4</v>
      </c>
      <c r="Q279" s="39">
        <f t="shared" si="51"/>
        <v>3.8519301298428087E-2</v>
      </c>
      <c r="T279" s="22">
        <v>44232</v>
      </c>
      <c r="U279" s="13">
        <v>136.76</v>
      </c>
      <c r="V279" s="13">
        <v>0.20499999999999999</v>
      </c>
      <c r="W279" s="19">
        <v>1</v>
      </c>
      <c r="X279" s="13">
        <v>389.12</v>
      </c>
      <c r="Y279" s="13">
        <v>0</v>
      </c>
      <c r="Z279" s="19">
        <v>1</v>
      </c>
      <c r="AA279" s="13">
        <v>169.81</v>
      </c>
      <c r="AB279" s="13">
        <v>0</v>
      </c>
      <c r="AC279" s="19">
        <v>1</v>
      </c>
      <c r="AD279" s="13">
        <v>86.38</v>
      </c>
      <c r="AE279" s="13">
        <v>0</v>
      </c>
      <c r="AF279" s="19">
        <v>1</v>
      </c>
      <c r="AG279" s="13">
        <v>242.2</v>
      </c>
      <c r="AH279" s="13">
        <v>0</v>
      </c>
      <c r="AI279" s="19">
        <v>1</v>
      </c>
      <c r="AJ279" s="13">
        <v>852.23</v>
      </c>
      <c r="AK279" s="13">
        <v>0</v>
      </c>
      <c r="AL279" s="19">
        <v>1</v>
      </c>
    </row>
    <row r="280" spans="11:38">
      <c r="K280" s="22">
        <v>44230</v>
      </c>
      <c r="L280" s="37">
        <f t="shared" si="46"/>
        <v>-7.8087631388315823E-3</v>
      </c>
      <c r="M280" s="38">
        <f t="shared" si="47"/>
        <v>7.8306495609556468E-4</v>
      </c>
      <c r="N280" s="38">
        <f t="shared" si="48"/>
        <v>-1.5118039860466245E-3</v>
      </c>
      <c r="O280" s="38">
        <f t="shared" si="49"/>
        <v>1.1580105391903639E-4</v>
      </c>
      <c r="P280" s="38">
        <f t="shared" si="50"/>
        <v>1.4466273707793423E-2</v>
      </c>
      <c r="Q280" s="39">
        <f t="shared" si="51"/>
        <v>-2.0956146982846327E-2</v>
      </c>
      <c r="T280" s="22">
        <v>44235</v>
      </c>
      <c r="U280" s="13">
        <v>136.91</v>
      </c>
      <c r="V280" s="13">
        <v>0</v>
      </c>
      <c r="W280" s="19">
        <v>1</v>
      </c>
      <c r="X280" s="13">
        <v>392.05</v>
      </c>
      <c r="Y280" s="13">
        <v>0</v>
      </c>
      <c r="Z280" s="19">
        <v>1</v>
      </c>
      <c r="AA280" s="13">
        <v>171.52</v>
      </c>
      <c r="AB280" s="13">
        <v>0</v>
      </c>
      <c r="AC280" s="19">
        <v>1</v>
      </c>
      <c r="AD280" s="13">
        <v>86.37</v>
      </c>
      <c r="AE280" s="13">
        <v>0</v>
      </c>
      <c r="AF280" s="19">
        <v>1</v>
      </c>
      <c r="AG280" s="13">
        <v>242.47</v>
      </c>
      <c r="AH280" s="13">
        <v>0</v>
      </c>
      <c r="AI280" s="19">
        <v>1</v>
      </c>
      <c r="AJ280" s="13">
        <v>863.42</v>
      </c>
      <c r="AK280" s="13">
        <v>0</v>
      </c>
      <c r="AL280" s="19">
        <v>1</v>
      </c>
    </row>
    <row r="281" spans="11:38">
      <c r="K281" s="22">
        <v>44231</v>
      </c>
      <c r="L281" s="37">
        <f t="shared" si="46"/>
        <v>2.5431658453952743E-2</v>
      </c>
      <c r="M281" s="38">
        <f t="shared" si="47"/>
        <v>1.1260269976262165E-2</v>
      </c>
      <c r="N281" s="38">
        <f t="shared" si="48"/>
        <v>-2.1765565109564178E-2</v>
      </c>
      <c r="O281" s="38">
        <f t="shared" si="49"/>
        <v>0</v>
      </c>
      <c r="P281" s="38">
        <f t="shared" si="50"/>
        <v>-4.0823957235558176E-3</v>
      </c>
      <c r="Q281" s="39">
        <f t="shared" si="51"/>
        <v>-5.5142453825516259E-3</v>
      </c>
      <c r="T281" s="22">
        <v>44236</v>
      </c>
      <c r="U281" s="13">
        <v>136.01</v>
      </c>
      <c r="V281" s="13">
        <v>0</v>
      </c>
      <c r="W281" s="19">
        <v>1</v>
      </c>
      <c r="X281" s="13">
        <v>391.72</v>
      </c>
      <c r="Y281" s="13">
        <v>0</v>
      </c>
      <c r="Z281" s="19">
        <v>1</v>
      </c>
      <c r="AA281" s="13">
        <v>172.08</v>
      </c>
      <c r="AB281" s="13">
        <v>0</v>
      </c>
      <c r="AC281" s="19">
        <v>1</v>
      </c>
      <c r="AD281" s="13">
        <v>86.35</v>
      </c>
      <c r="AE281" s="13">
        <v>0</v>
      </c>
      <c r="AF281" s="19">
        <v>1</v>
      </c>
      <c r="AG281" s="13">
        <v>243.77</v>
      </c>
      <c r="AH281" s="13">
        <v>0</v>
      </c>
      <c r="AI281" s="19">
        <v>1</v>
      </c>
      <c r="AJ281" s="13">
        <v>849.46</v>
      </c>
      <c r="AK281" s="13">
        <v>0</v>
      </c>
      <c r="AL281" s="19">
        <v>1</v>
      </c>
    </row>
    <row r="282" spans="11:38">
      <c r="K282" s="22">
        <v>44232</v>
      </c>
      <c r="L282" s="37">
        <f t="shared" si="46"/>
        <v>-3.0981781994436088E-3</v>
      </c>
      <c r="M282" s="38">
        <f t="shared" si="47"/>
        <v>3.9138993211363148E-3</v>
      </c>
      <c r="N282" s="38">
        <f t="shared" si="48"/>
        <v>9.8237267719311558E-3</v>
      </c>
      <c r="O282" s="38">
        <f t="shared" si="49"/>
        <v>2.3156188594833846E-4</v>
      </c>
      <c r="P282" s="38">
        <f t="shared" si="50"/>
        <v>7.8478350199910401E-4</v>
      </c>
      <c r="Q282" s="39">
        <f t="shared" si="51"/>
        <v>2.6318587409151521E-3</v>
      </c>
      <c r="T282" s="22">
        <v>44237</v>
      </c>
      <c r="U282" s="13">
        <v>135.38999999999999</v>
      </c>
      <c r="V282" s="13">
        <v>0</v>
      </c>
      <c r="W282" s="19">
        <v>1</v>
      </c>
      <c r="X282" s="13">
        <v>391.56</v>
      </c>
      <c r="Y282" s="13">
        <v>0</v>
      </c>
      <c r="Z282" s="19">
        <v>1</v>
      </c>
      <c r="AA282" s="13">
        <v>172.71</v>
      </c>
      <c r="AB282" s="13">
        <v>0</v>
      </c>
      <c r="AC282" s="19">
        <v>1</v>
      </c>
      <c r="AD282" s="13">
        <v>86.36</v>
      </c>
      <c r="AE282" s="13">
        <v>0</v>
      </c>
      <c r="AF282" s="19">
        <v>1</v>
      </c>
      <c r="AG282" s="13">
        <v>242.82</v>
      </c>
      <c r="AH282" s="13">
        <v>0</v>
      </c>
      <c r="AI282" s="19">
        <v>1</v>
      </c>
      <c r="AJ282" s="13">
        <v>804.82</v>
      </c>
      <c r="AK282" s="13">
        <v>0</v>
      </c>
      <c r="AL282" s="19">
        <v>1</v>
      </c>
    </row>
    <row r="283" spans="11:38">
      <c r="K283" s="22">
        <v>44235</v>
      </c>
      <c r="L283" s="37">
        <f t="shared" si="46"/>
        <v>1.0962108745641639E-3</v>
      </c>
      <c r="M283" s="38">
        <f t="shared" si="47"/>
        <v>7.5016033391835726E-3</v>
      </c>
      <c r="N283" s="38">
        <f t="shared" si="48"/>
        <v>1.001971292422737E-2</v>
      </c>
      <c r="O283" s="38">
        <f t="shared" si="49"/>
        <v>-1.1577424036080303E-4</v>
      </c>
      <c r="P283" s="38">
        <f t="shared" si="50"/>
        <v>1.1141602654608418E-3</v>
      </c>
      <c r="Q283" s="39">
        <f t="shared" si="51"/>
        <v>1.3044803637322178E-2</v>
      </c>
      <c r="T283" s="22">
        <v>44238</v>
      </c>
      <c r="U283" s="13">
        <v>135.13</v>
      </c>
      <c r="V283" s="13">
        <v>0</v>
      </c>
      <c r="W283" s="19">
        <v>1</v>
      </c>
      <c r="X283" s="13">
        <v>392.22</v>
      </c>
      <c r="Y283" s="13">
        <v>0</v>
      </c>
      <c r="Z283" s="19">
        <v>1</v>
      </c>
      <c r="AA283" s="13">
        <v>171.21</v>
      </c>
      <c r="AB283" s="13">
        <v>0</v>
      </c>
      <c r="AC283" s="19">
        <v>1</v>
      </c>
      <c r="AD283" s="13">
        <v>86.36</v>
      </c>
      <c r="AE283" s="13">
        <v>0</v>
      </c>
      <c r="AF283" s="19">
        <v>1</v>
      </c>
      <c r="AG283" s="13">
        <v>244.49</v>
      </c>
      <c r="AH283" s="13">
        <v>0</v>
      </c>
      <c r="AI283" s="19">
        <v>1</v>
      </c>
      <c r="AJ283" s="13">
        <v>811.66</v>
      </c>
      <c r="AK283" s="13">
        <v>0</v>
      </c>
      <c r="AL283" s="19">
        <v>1</v>
      </c>
    </row>
    <row r="284" spans="11:38">
      <c r="K284" s="22">
        <v>44236</v>
      </c>
      <c r="L284" s="37">
        <f t="shared" si="46"/>
        <v>-6.5953632010026146E-3</v>
      </c>
      <c r="M284" s="38">
        <f t="shared" si="47"/>
        <v>-8.4208382433715104E-4</v>
      </c>
      <c r="N284" s="38">
        <f t="shared" si="48"/>
        <v>3.2596070770373902E-3</v>
      </c>
      <c r="O284" s="38">
        <f t="shared" si="49"/>
        <v>-2.3158869950675527E-4</v>
      </c>
      <c r="P284" s="38">
        <f t="shared" si="50"/>
        <v>5.3471664095328343E-3</v>
      </c>
      <c r="Q284" s="39">
        <f t="shared" si="51"/>
        <v>-1.6300393605613882E-2</v>
      </c>
      <c r="T284" s="22">
        <v>44239</v>
      </c>
      <c r="U284" s="13">
        <v>135.37</v>
      </c>
      <c r="V284" s="13">
        <v>0</v>
      </c>
      <c r="W284" s="19">
        <v>1</v>
      </c>
      <c r="X284" s="13">
        <v>394.18</v>
      </c>
      <c r="Y284" s="13">
        <v>0</v>
      </c>
      <c r="Z284" s="19">
        <v>1</v>
      </c>
      <c r="AA284" s="13">
        <v>170.69</v>
      </c>
      <c r="AB284" s="13">
        <v>0</v>
      </c>
      <c r="AC284" s="19">
        <v>1</v>
      </c>
      <c r="AD284" s="13">
        <v>86.37</v>
      </c>
      <c r="AE284" s="13">
        <v>0</v>
      </c>
      <c r="AF284" s="19">
        <v>1</v>
      </c>
      <c r="AG284" s="13">
        <v>244.99</v>
      </c>
      <c r="AH284" s="13">
        <v>0</v>
      </c>
      <c r="AI284" s="19">
        <v>1</v>
      </c>
      <c r="AJ284" s="13">
        <v>816.12</v>
      </c>
      <c r="AK284" s="13">
        <v>0</v>
      </c>
      <c r="AL284" s="19">
        <v>1</v>
      </c>
    </row>
    <row r="285" spans="11:38">
      <c r="K285" s="22">
        <v>44237</v>
      </c>
      <c r="L285" s="37">
        <f t="shared" si="46"/>
        <v>-4.5689099376425213E-3</v>
      </c>
      <c r="M285" s="38">
        <f t="shared" si="47"/>
        <v>-4.0853845936420738E-4</v>
      </c>
      <c r="N285" s="38">
        <f t="shared" si="48"/>
        <v>3.6544023963532768E-3</v>
      </c>
      <c r="O285" s="38">
        <f t="shared" si="49"/>
        <v>1.1580105391903639E-4</v>
      </c>
      <c r="P285" s="38">
        <f t="shared" si="50"/>
        <v>-3.9047296781563713E-3</v>
      </c>
      <c r="Q285" s="39">
        <f t="shared" si="51"/>
        <v>-5.398220355056977E-2</v>
      </c>
      <c r="T285" s="22">
        <v>44243</v>
      </c>
      <c r="U285" s="13">
        <v>133.19</v>
      </c>
      <c r="V285" s="13">
        <v>0</v>
      </c>
      <c r="W285" s="19">
        <v>1</v>
      </c>
      <c r="X285" s="13">
        <v>393.87</v>
      </c>
      <c r="Y285" s="13">
        <v>0</v>
      </c>
      <c r="Z285" s="19">
        <v>1</v>
      </c>
      <c r="AA285" s="13">
        <v>168.24</v>
      </c>
      <c r="AB285" s="13">
        <v>0</v>
      </c>
      <c r="AC285" s="19">
        <v>1</v>
      </c>
      <c r="AD285" s="13">
        <v>86.34</v>
      </c>
      <c r="AE285" s="13">
        <v>0</v>
      </c>
      <c r="AF285" s="19">
        <v>1</v>
      </c>
      <c r="AG285" s="13">
        <v>243.7</v>
      </c>
      <c r="AH285" s="13">
        <v>0</v>
      </c>
      <c r="AI285" s="19">
        <v>1</v>
      </c>
      <c r="AJ285" s="13">
        <v>796.22</v>
      </c>
      <c r="AK285" s="13">
        <v>0</v>
      </c>
      <c r="AL285" s="19">
        <v>1</v>
      </c>
    </row>
    <row r="286" spans="11:38">
      <c r="K286" s="22">
        <v>44238</v>
      </c>
      <c r="L286" s="37">
        <f t="shared" si="46"/>
        <v>-1.9222244570247318E-3</v>
      </c>
      <c r="M286" s="38">
        <f t="shared" si="47"/>
        <v>1.6841464594636848E-3</v>
      </c>
      <c r="N286" s="38">
        <f t="shared" si="48"/>
        <v>-8.7230141391015283E-3</v>
      </c>
      <c r="O286" s="38">
        <f t="shared" si="49"/>
        <v>0</v>
      </c>
      <c r="P286" s="38">
        <f t="shared" si="50"/>
        <v>6.8539801671770222E-3</v>
      </c>
      <c r="Q286" s="39">
        <f t="shared" si="51"/>
        <v>8.4628833311590473E-3</v>
      </c>
      <c r="T286" s="22">
        <v>44244</v>
      </c>
      <c r="U286" s="13">
        <v>130.84</v>
      </c>
      <c r="V286" s="13">
        <v>0</v>
      </c>
      <c r="W286" s="19">
        <v>1</v>
      </c>
      <c r="X286" s="13">
        <v>393.92</v>
      </c>
      <c r="Y286" s="13">
        <v>0</v>
      </c>
      <c r="Z286" s="19">
        <v>1</v>
      </c>
      <c r="AA286" s="13">
        <v>166.33</v>
      </c>
      <c r="AB286" s="13">
        <v>0</v>
      </c>
      <c r="AC286" s="19">
        <v>1</v>
      </c>
      <c r="AD286" s="13">
        <v>86.36</v>
      </c>
      <c r="AE286" s="13">
        <v>0</v>
      </c>
      <c r="AF286" s="19">
        <v>1</v>
      </c>
      <c r="AG286" s="13">
        <v>244.2</v>
      </c>
      <c r="AH286" s="13">
        <v>0.56000000000000005</v>
      </c>
      <c r="AI286" s="19">
        <v>1</v>
      </c>
      <c r="AJ286" s="13">
        <v>798.15</v>
      </c>
      <c r="AK286" s="13">
        <v>0</v>
      </c>
      <c r="AL286" s="19">
        <v>1</v>
      </c>
    </row>
    <row r="287" spans="11:38">
      <c r="K287" s="22">
        <v>44239</v>
      </c>
      <c r="L287" s="37">
        <f t="shared" si="46"/>
        <v>1.7744921477001938E-3</v>
      </c>
      <c r="M287" s="38">
        <f t="shared" si="47"/>
        <v>4.9847509116550167E-3</v>
      </c>
      <c r="N287" s="38">
        <f t="shared" si="48"/>
        <v>-3.0418274404848886E-3</v>
      </c>
      <c r="O287" s="38">
        <f t="shared" si="49"/>
        <v>1.1578764558764325E-4</v>
      </c>
      <c r="P287" s="38">
        <f t="shared" si="50"/>
        <v>2.0429851021811331E-3</v>
      </c>
      <c r="Q287" s="39">
        <f t="shared" si="51"/>
        <v>5.4798697130600867E-3</v>
      </c>
      <c r="T287" s="22">
        <v>44245</v>
      </c>
      <c r="U287" s="13">
        <v>129.71</v>
      </c>
      <c r="V287" s="13">
        <v>0</v>
      </c>
      <c r="W287" s="19">
        <v>1</v>
      </c>
      <c r="X287" s="13">
        <v>392.25</v>
      </c>
      <c r="Y287" s="13">
        <v>0</v>
      </c>
      <c r="Z287" s="19">
        <v>1</v>
      </c>
      <c r="AA287" s="13">
        <v>166.32</v>
      </c>
      <c r="AB287" s="13">
        <v>0</v>
      </c>
      <c r="AC287" s="19">
        <v>1</v>
      </c>
      <c r="AD287" s="13">
        <v>86.36</v>
      </c>
      <c r="AE287" s="13">
        <v>0</v>
      </c>
      <c r="AF287" s="19">
        <v>1</v>
      </c>
      <c r="AG287" s="13">
        <v>243.79</v>
      </c>
      <c r="AH287" s="13">
        <v>0</v>
      </c>
      <c r="AI287" s="19">
        <v>1</v>
      </c>
      <c r="AJ287" s="13">
        <v>787.38</v>
      </c>
      <c r="AK287" s="13">
        <v>0</v>
      </c>
      <c r="AL287" s="19">
        <v>1</v>
      </c>
    </row>
    <row r="288" spans="11:38">
      <c r="K288" s="22">
        <v>44243</v>
      </c>
      <c r="L288" s="37">
        <f t="shared" si="46"/>
        <v>-1.6235089984755684E-2</v>
      </c>
      <c r="M288" s="38">
        <f t="shared" si="47"/>
        <v>-7.8675215021960709E-4</v>
      </c>
      <c r="N288" s="38">
        <f t="shared" si="48"/>
        <v>-1.4457514381797144E-2</v>
      </c>
      <c r="O288" s="38">
        <f t="shared" si="49"/>
        <v>-3.4740316486271997E-4</v>
      </c>
      <c r="P288" s="38">
        <f t="shared" si="50"/>
        <v>-5.2794327540269526E-3</v>
      </c>
      <c r="Q288" s="39">
        <f t="shared" si="51"/>
        <v>-2.4685873408060971E-2</v>
      </c>
      <c r="T288" s="22">
        <v>44246</v>
      </c>
      <c r="U288" s="13">
        <v>129.87</v>
      </c>
      <c r="V288" s="13">
        <v>0</v>
      </c>
      <c r="W288" s="19">
        <v>1</v>
      </c>
      <c r="X288" s="13">
        <v>391.51</v>
      </c>
      <c r="Y288" s="13">
        <v>0</v>
      </c>
      <c r="Z288" s="19">
        <v>1</v>
      </c>
      <c r="AA288" s="13">
        <v>167.01</v>
      </c>
      <c r="AB288" s="13">
        <v>0</v>
      </c>
      <c r="AC288" s="19">
        <v>1</v>
      </c>
      <c r="AD288" s="13">
        <v>86.37</v>
      </c>
      <c r="AE288" s="13">
        <v>0</v>
      </c>
      <c r="AF288" s="19">
        <v>1</v>
      </c>
      <c r="AG288" s="13">
        <v>240.97</v>
      </c>
      <c r="AH288" s="13">
        <v>0</v>
      </c>
      <c r="AI288" s="19">
        <v>1</v>
      </c>
      <c r="AJ288" s="13">
        <v>781.3</v>
      </c>
      <c r="AK288" s="13">
        <v>0</v>
      </c>
      <c r="AL288" s="19">
        <v>1</v>
      </c>
    </row>
    <row r="289" spans="11:38">
      <c r="K289" s="22">
        <v>44244</v>
      </c>
      <c r="L289" s="37">
        <f t="shared" si="46"/>
        <v>-1.7801477542756006E-2</v>
      </c>
      <c r="M289" s="38">
        <f t="shared" si="47"/>
        <v>1.269373819600172E-4</v>
      </c>
      <c r="N289" s="38">
        <f t="shared" si="48"/>
        <v>-1.1417764592000714E-2</v>
      </c>
      <c r="O289" s="38">
        <f t="shared" si="49"/>
        <v>2.3161551927520371E-4</v>
      </c>
      <c r="P289" s="38">
        <f t="shared" si="50"/>
        <v>4.3401779631791993E-3</v>
      </c>
      <c r="Q289" s="39">
        <f t="shared" si="51"/>
        <v>2.4210201430011854E-3</v>
      </c>
      <c r="T289" s="22">
        <v>44249</v>
      </c>
      <c r="U289" s="13">
        <v>126</v>
      </c>
      <c r="V289" s="13">
        <v>0</v>
      </c>
      <c r="W289" s="19">
        <v>1</v>
      </c>
      <c r="X289" s="13">
        <v>388.53</v>
      </c>
      <c r="Y289" s="13">
        <v>0</v>
      </c>
      <c r="Z289" s="19">
        <v>1</v>
      </c>
      <c r="AA289" s="13">
        <v>169.51</v>
      </c>
      <c r="AB289" s="13">
        <v>0</v>
      </c>
      <c r="AC289" s="19">
        <v>1</v>
      </c>
      <c r="AD289" s="13">
        <v>86.35</v>
      </c>
      <c r="AE289" s="13">
        <v>0</v>
      </c>
      <c r="AF289" s="19">
        <v>1</v>
      </c>
      <c r="AG289" s="13">
        <v>234.51</v>
      </c>
      <c r="AH289" s="13">
        <v>0</v>
      </c>
      <c r="AI289" s="19">
        <v>1</v>
      </c>
      <c r="AJ289" s="13">
        <v>714.5</v>
      </c>
      <c r="AK289" s="13">
        <v>0</v>
      </c>
      <c r="AL289" s="19">
        <v>1</v>
      </c>
    </row>
    <row r="290" spans="11:38">
      <c r="K290" s="22">
        <v>44245</v>
      </c>
      <c r="L290" s="37">
        <f t="shared" si="46"/>
        <v>-8.674013317601462E-3</v>
      </c>
      <c r="M290" s="38">
        <f t="shared" si="47"/>
        <v>-4.2484513829467632E-3</v>
      </c>
      <c r="N290" s="38">
        <f t="shared" si="48"/>
        <v>-6.0123252686173608E-5</v>
      </c>
      <c r="O290" s="38">
        <f t="shared" si="49"/>
        <v>0</v>
      </c>
      <c r="P290" s="38">
        <f t="shared" si="50"/>
        <v>-1.6803626978980956E-3</v>
      </c>
      <c r="Q290" s="39">
        <f t="shared" si="51"/>
        <v>-1.3585571574237688E-2</v>
      </c>
      <c r="T290" s="22">
        <v>44250</v>
      </c>
      <c r="U290" s="13">
        <v>125.86</v>
      </c>
      <c r="V290" s="13">
        <v>0</v>
      </c>
      <c r="W290" s="19">
        <v>1</v>
      </c>
      <c r="X290" s="13">
        <v>388.94</v>
      </c>
      <c r="Y290" s="13">
        <v>0</v>
      </c>
      <c r="Z290" s="19">
        <v>1</v>
      </c>
      <c r="AA290" s="13">
        <v>169.12</v>
      </c>
      <c r="AB290" s="13">
        <v>0</v>
      </c>
      <c r="AC290" s="19">
        <v>1</v>
      </c>
      <c r="AD290" s="13">
        <v>86.36</v>
      </c>
      <c r="AE290" s="13">
        <v>0</v>
      </c>
      <c r="AF290" s="19">
        <v>1</v>
      </c>
      <c r="AG290" s="13">
        <v>233.27</v>
      </c>
      <c r="AH290" s="13">
        <v>0</v>
      </c>
      <c r="AI290" s="19">
        <v>1</v>
      </c>
      <c r="AJ290" s="13">
        <v>698.84</v>
      </c>
      <c r="AK290" s="13">
        <v>0</v>
      </c>
      <c r="AL290" s="19">
        <v>1</v>
      </c>
    </row>
    <row r="291" spans="11:38">
      <c r="K291" s="22">
        <v>44246</v>
      </c>
      <c r="L291" s="37">
        <f t="shared" si="46"/>
        <v>1.2327607694172175E-3</v>
      </c>
      <c r="M291" s="38">
        <f t="shared" si="47"/>
        <v>-1.8883337243320384E-3</v>
      </c>
      <c r="N291" s="38">
        <f t="shared" si="48"/>
        <v>4.1400473137686916E-3</v>
      </c>
      <c r="O291" s="38">
        <f t="shared" si="49"/>
        <v>1.1578764558764325E-4</v>
      </c>
      <c r="P291" s="38">
        <f t="shared" si="50"/>
        <v>-1.1634754564295583E-2</v>
      </c>
      <c r="Q291" s="39">
        <f t="shared" si="51"/>
        <v>-7.7517791335517264E-3</v>
      </c>
      <c r="T291" s="22">
        <v>44251</v>
      </c>
      <c r="U291" s="13">
        <v>125.35</v>
      </c>
      <c r="V291" s="13">
        <v>0</v>
      </c>
      <c r="W291" s="19">
        <v>1</v>
      </c>
      <c r="X291" s="13">
        <v>393.21</v>
      </c>
      <c r="Y291" s="13">
        <v>0</v>
      </c>
      <c r="Z291" s="19">
        <v>1</v>
      </c>
      <c r="AA291" s="13">
        <v>169</v>
      </c>
      <c r="AB291" s="13">
        <v>0</v>
      </c>
      <c r="AC291" s="19">
        <v>1</v>
      </c>
      <c r="AD291" s="13">
        <v>86.334999999999994</v>
      </c>
      <c r="AE291" s="13">
        <v>0</v>
      </c>
      <c r="AF291" s="19">
        <v>1</v>
      </c>
      <c r="AG291" s="13">
        <v>234.55</v>
      </c>
      <c r="AH291" s="13">
        <v>0</v>
      </c>
      <c r="AI291" s="19">
        <v>1</v>
      </c>
      <c r="AJ291" s="13">
        <v>742.02</v>
      </c>
      <c r="AK291" s="13">
        <v>0</v>
      </c>
      <c r="AL291" s="19">
        <v>1</v>
      </c>
    </row>
    <row r="292" spans="11:38">
      <c r="K292" s="22">
        <v>44249</v>
      </c>
      <c r="L292" s="37">
        <f t="shared" si="46"/>
        <v>-3.0252043170520909E-2</v>
      </c>
      <c r="M292" s="38">
        <f t="shared" si="47"/>
        <v>-7.6406709852043786E-3</v>
      </c>
      <c r="N292" s="38">
        <f t="shared" si="48"/>
        <v>1.4858231266868881E-2</v>
      </c>
      <c r="O292" s="38">
        <f t="shared" si="49"/>
        <v>-2.3158869950675527E-4</v>
      </c>
      <c r="P292" s="38">
        <f t="shared" si="50"/>
        <v>-2.7174213514061924E-2</v>
      </c>
      <c r="Q292" s="39">
        <f t="shared" si="51"/>
        <v>-8.9376201632776445E-2</v>
      </c>
      <c r="T292" s="22">
        <v>44252</v>
      </c>
      <c r="U292" s="13">
        <v>120.99</v>
      </c>
      <c r="V292" s="13">
        <v>0</v>
      </c>
      <c r="W292" s="19">
        <v>1</v>
      </c>
      <c r="X292" s="13">
        <v>383.78</v>
      </c>
      <c r="Y292" s="13">
        <v>0</v>
      </c>
      <c r="Z292" s="19">
        <v>1</v>
      </c>
      <c r="AA292" s="13">
        <v>165.82</v>
      </c>
      <c r="AB292" s="13">
        <v>0</v>
      </c>
      <c r="AC292" s="19">
        <v>1</v>
      </c>
      <c r="AD292" s="13">
        <v>86.21</v>
      </c>
      <c r="AE292" s="13">
        <v>0</v>
      </c>
      <c r="AF292" s="19">
        <v>1</v>
      </c>
      <c r="AG292" s="13">
        <v>228.99</v>
      </c>
      <c r="AH292" s="13">
        <v>0</v>
      </c>
      <c r="AI292" s="19">
        <v>1</v>
      </c>
      <c r="AJ292" s="13">
        <v>682.22</v>
      </c>
      <c r="AK292" s="13">
        <v>0</v>
      </c>
      <c r="AL292" s="19">
        <v>1</v>
      </c>
    </row>
    <row r="293" spans="11:38">
      <c r="K293" s="22">
        <v>44250</v>
      </c>
      <c r="L293" s="37">
        <f t="shared" si="46"/>
        <v>-1.1117288526904293E-3</v>
      </c>
      <c r="M293" s="38">
        <f t="shared" si="47"/>
        <v>1.0547031731306653E-3</v>
      </c>
      <c r="N293" s="38">
        <f t="shared" si="48"/>
        <v>-2.3034000084673398E-3</v>
      </c>
      <c r="O293" s="38">
        <f t="shared" si="49"/>
        <v>1.1580105391903639E-4</v>
      </c>
      <c r="P293" s="38">
        <f t="shared" si="50"/>
        <v>-5.3016499398840034E-3</v>
      </c>
      <c r="Q293" s="39">
        <f t="shared" si="51"/>
        <v>-2.216117976367827E-2</v>
      </c>
      <c r="T293" s="22">
        <v>44253</v>
      </c>
      <c r="U293" s="13">
        <v>121.26</v>
      </c>
      <c r="V293" s="13">
        <v>0</v>
      </c>
      <c r="W293" s="19">
        <v>1</v>
      </c>
      <c r="X293" s="13">
        <v>381.77</v>
      </c>
      <c r="Y293" s="13">
        <v>0</v>
      </c>
      <c r="Z293" s="19">
        <v>1</v>
      </c>
      <c r="AA293" s="13">
        <v>161.81</v>
      </c>
      <c r="AB293" s="13">
        <v>0</v>
      </c>
      <c r="AC293" s="19">
        <v>1</v>
      </c>
      <c r="AD293" s="13">
        <v>86.32</v>
      </c>
      <c r="AE293" s="13">
        <v>0</v>
      </c>
      <c r="AF293" s="19">
        <v>1</v>
      </c>
      <c r="AG293" s="13">
        <v>232.38</v>
      </c>
      <c r="AH293" s="13">
        <v>0</v>
      </c>
      <c r="AI293" s="19">
        <v>1</v>
      </c>
      <c r="AJ293" s="13">
        <v>675.5</v>
      </c>
      <c r="AK293" s="13">
        <v>0</v>
      </c>
      <c r="AL293" s="19">
        <v>1</v>
      </c>
    </row>
    <row r="294" spans="11:38">
      <c r="K294" s="22">
        <v>44251</v>
      </c>
      <c r="L294" s="37">
        <f t="shared" si="46"/>
        <v>-4.0603534944851334E-3</v>
      </c>
      <c r="M294" s="38">
        <f t="shared" si="47"/>
        <v>1.091873022282757E-2</v>
      </c>
      <c r="N294" s="38">
        <f t="shared" si="48"/>
        <v>-7.0980719885401129E-4</v>
      </c>
      <c r="O294" s="38">
        <f t="shared" si="49"/>
        <v>-2.8952778221303277E-4</v>
      </c>
      <c r="P294" s="38">
        <f t="shared" si="50"/>
        <v>5.47220381400237E-3</v>
      </c>
      <c r="Q294" s="39">
        <f t="shared" si="51"/>
        <v>5.9954379375776884E-2</v>
      </c>
      <c r="T294" s="22">
        <v>44256</v>
      </c>
      <c r="U294" s="13">
        <v>127.79</v>
      </c>
      <c r="V294" s="13">
        <v>0</v>
      </c>
      <c r="W294" s="19">
        <v>1</v>
      </c>
      <c r="X294" s="13">
        <v>391.03</v>
      </c>
      <c r="Y294" s="13">
        <v>0</v>
      </c>
      <c r="Z294" s="19">
        <v>1</v>
      </c>
      <c r="AA294" s="13">
        <v>161.53</v>
      </c>
      <c r="AB294" s="13">
        <v>0</v>
      </c>
      <c r="AC294" s="19">
        <v>1</v>
      </c>
      <c r="AD294" s="13">
        <v>86.29</v>
      </c>
      <c r="AE294" s="13">
        <v>2.2034999999999999E-2</v>
      </c>
      <c r="AF294" s="19">
        <v>1</v>
      </c>
      <c r="AG294" s="13">
        <v>236.94</v>
      </c>
      <c r="AH294" s="13">
        <v>0</v>
      </c>
      <c r="AI294" s="19">
        <v>1</v>
      </c>
      <c r="AJ294" s="13">
        <v>718.43</v>
      </c>
      <c r="AK294" s="13">
        <v>0</v>
      </c>
      <c r="AL294" s="19">
        <v>1</v>
      </c>
    </row>
    <row r="295" spans="11:38">
      <c r="K295" s="22">
        <v>44252</v>
      </c>
      <c r="L295" s="37">
        <f t="shared" si="46"/>
        <v>-3.5401927050915952E-2</v>
      </c>
      <c r="M295" s="38">
        <f t="shared" si="47"/>
        <v>-2.4274348557967632E-2</v>
      </c>
      <c r="N295" s="38">
        <f t="shared" si="48"/>
        <v>-1.8995852235000884E-2</v>
      </c>
      <c r="O295" s="38">
        <f t="shared" si="49"/>
        <v>-1.4488976425599972E-3</v>
      </c>
      <c r="P295" s="38">
        <f t="shared" si="50"/>
        <v>-2.3990450295978374E-2</v>
      </c>
      <c r="Q295" s="39">
        <f t="shared" si="51"/>
        <v>-8.4024010511347197E-2</v>
      </c>
      <c r="T295" s="22">
        <v>44257</v>
      </c>
      <c r="U295" s="13">
        <v>125.12</v>
      </c>
      <c r="V295" s="13">
        <v>0</v>
      </c>
      <c r="W295" s="19">
        <v>1</v>
      </c>
      <c r="X295" s="13">
        <v>388.02</v>
      </c>
      <c r="Y295" s="13">
        <v>0</v>
      </c>
      <c r="Z295" s="19">
        <v>1</v>
      </c>
      <c r="AA295" s="13">
        <v>162.41</v>
      </c>
      <c r="AB295" s="13">
        <v>0</v>
      </c>
      <c r="AC295" s="19">
        <v>1</v>
      </c>
      <c r="AD295" s="13">
        <v>86.31</v>
      </c>
      <c r="AE295" s="13">
        <v>0</v>
      </c>
      <c r="AF295" s="19">
        <v>1</v>
      </c>
      <c r="AG295" s="13">
        <v>233.87</v>
      </c>
      <c r="AH295" s="13">
        <v>0</v>
      </c>
      <c r="AI295" s="19">
        <v>1</v>
      </c>
      <c r="AJ295" s="13">
        <v>686.44</v>
      </c>
      <c r="AK295" s="13">
        <v>0</v>
      </c>
      <c r="AL295" s="19">
        <v>1</v>
      </c>
    </row>
    <row r="296" spans="11:38">
      <c r="K296" s="22">
        <v>44253</v>
      </c>
      <c r="L296" s="37">
        <f t="shared" si="46"/>
        <v>2.2291030901983411E-3</v>
      </c>
      <c r="M296" s="38">
        <f t="shared" si="47"/>
        <v>-5.2511387073856525E-3</v>
      </c>
      <c r="N296" s="38">
        <f t="shared" si="48"/>
        <v>-2.448005527635588E-2</v>
      </c>
      <c r="O296" s="38">
        <f t="shared" si="49"/>
        <v>1.2751407280456699E-3</v>
      </c>
      <c r="P296" s="38">
        <f t="shared" si="50"/>
        <v>1.4695628276227099E-2</v>
      </c>
      <c r="Q296" s="39">
        <f t="shared" si="51"/>
        <v>-9.899029070419875E-3</v>
      </c>
      <c r="T296" s="22">
        <v>44258</v>
      </c>
      <c r="U296" s="13">
        <v>122.06</v>
      </c>
      <c r="V296" s="13">
        <v>0</v>
      </c>
      <c r="W296" s="19">
        <v>1</v>
      </c>
      <c r="X296" s="13">
        <v>382.84</v>
      </c>
      <c r="Y296" s="13">
        <v>0</v>
      </c>
      <c r="Z296" s="19">
        <v>1</v>
      </c>
      <c r="AA296" s="13">
        <v>160.62</v>
      </c>
      <c r="AB296" s="13">
        <v>0</v>
      </c>
      <c r="AC296" s="19">
        <v>1</v>
      </c>
      <c r="AD296" s="13">
        <v>86.26</v>
      </c>
      <c r="AE296" s="13">
        <v>0</v>
      </c>
      <c r="AF296" s="19">
        <v>1</v>
      </c>
      <c r="AG296" s="13">
        <v>227.56</v>
      </c>
      <c r="AH296" s="13">
        <v>0</v>
      </c>
      <c r="AI296" s="19">
        <v>1</v>
      </c>
      <c r="AJ296" s="13">
        <v>653.20000000000005</v>
      </c>
      <c r="AK296" s="13">
        <v>0</v>
      </c>
      <c r="AL296" s="19">
        <v>1</v>
      </c>
    </row>
    <row r="297" spans="11:38">
      <c r="K297" s="22">
        <v>44256</v>
      </c>
      <c r="L297" s="37">
        <f t="shared" si="46"/>
        <v>5.2451290977027304E-2</v>
      </c>
      <c r="M297" s="38">
        <f t="shared" si="47"/>
        <v>2.3965950350550897E-2</v>
      </c>
      <c r="N297" s="38">
        <f t="shared" si="48"/>
        <v>-1.731923486049967E-3</v>
      </c>
      <c r="O297" s="38">
        <f t="shared" si="49"/>
        <v>-9.2277195314690444E-5</v>
      </c>
      <c r="P297" s="38">
        <f t="shared" si="50"/>
        <v>1.9432981771897336E-2</v>
      </c>
      <c r="Q297" s="39">
        <f t="shared" si="51"/>
        <v>6.1615118181312815E-2</v>
      </c>
      <c r="T297" s="22">
        <v>44259</v>
      </c>
      <c r="U297" s="13">
        <v>120.13</v>
      </c>
      <c r="V297" s="13">
        <v>0</v>
      </c>
      <c r="W297" s="19">
        <v>1</v>
      </c>
      <c r="X297" s="13">
        <v>378.1</v>
      </c>
      <c r="Y297" s="13">
        <v>0</v>
      </c>
      <c r="Z297" s="19">
        <v>1</v>
      </c>
      <c r="AA297" s="13">
        <v>159.04</v>
      </c>
      <c r="AB297" s="13">
        <v>0</v>
      </c>
      <c r="AC297" s="19">
        <v>1</v>
      </c>
      <c r="AD297" s="13">
        <v>86.26</v>
      </c>
      <c r="AE297" s="13">
        <v>0</v>
      </c>
      <c r="AF297" s="19">
        <v>1</v>
      </c>
      <c r="AG297" s="13">
        <v>226.73</v>
      </c>
      <c r="AH297" s="13">
        <v>0</v>
      </c>
      <c r="AI297" s="19">
        <v>1</v>
      </c>
      <c r="AJ297" s="13">
        <v>621.44000000000005</v>
      </c>
      <c r="AK297" s="13">
        <v>0</v>
      </c>
      <c r="AL297" s="19">
        <v>1</v>
      </c>
    </row>
    <row r="298" spans="11:38">
      <c r="K298" s="22">
        <v>44257</v>
      </c>
      <c r="L298" s="37">
        <f t="shared" si="46"/>
        <v>-2.1115014823611014E-2</v>
      </c>
      <c r="M298" s="38">
        <f t="shared" si="47"/>
        <v>-7.7273986982050727E-3</v>
      </c>
      <c r="N298" s="38">
        <f t="shared" si="48"/>
        <v>5.4331182608448065E-3</v>
      </c>
      <c r="O298" s="38">
        <f t="shared" si="49"/>
        <v>2.3174971134998874E-4</v>
      </c>
      <c r="P298" s="38">
        <f t="shared" si="50"/>
        <v>-1.304153910263451E-2</v>
      </c>
      <c r="Q298" s="39">
        <f t="shared" si="51"/>
        <v>-4.5549454047463946E-2</v>
      </c>
      <c r="T298" s="22">
        <v>44260</v>
      </c>
      <c r="U298" s="13">
        <v>121.42</v>
      </c>
      <c r="V298" s="13">
        <v>0</v>
      </c>
      <c r="W298" s="19">
        <v>1</v>
      </c>
      <c r="X298" s="13">
        <v>385.07</v>
      </c>
      <c r="Y298" s="13">
        <v>0</v>
      </c>
      <c r="Z298" s="19">
        <v>1</v>
      </c>
      <c r="AA298" s="13">
        <v>159.13999999999999</v>
      </c>
      <c r="AB298" s="13">
        <v>0</v>
      </c>
      <c r="AC298" s="19">
        <v>1</v>
      </c>
      <c r="AD298" s="13">
        <v>86.26</v>
      </c>
      <c r="AE298" s="13">
        <v>0</v>
      </c>
      <c r="AF298" s="19">
        <v>1</v>
      </c>
      <c r="AG298" s="13">
        <v>231.6</v>
      </c>
      <c r="AH298" s="13">
        <v>0</v>
      </c>
      <c r="AI298" s="19">
        <v>1</v>
      </c>
      <c r="AJ298" s="13">
        <v>597.95000000000005</v>
      </c>
      <c r="AK298" s="13">
        <v>0</v>
      </c>
      <c r="AL298" s="19">
        <v>1</v>
      </c>
    </row>
    <row r="299" spans="11:38">
      <c r="K299" s="22">
        <v>44258</v>
      </c>
      <c r="L299" s="37">
        <f t="shared" si="46"/>
        <v>-2.4760549680652111E-2</v>
      </c>
      <c r="M299" s="38">
        <f t="shared" si="47"/>
        <v>-1.3439737358850701E-2</v>
      </c>
      <c r="N299" s="38">
        <f t="shared" si="48"/>
        <v>-1.1082675426195327E-2</v>
      </c>
      <c r="O299" s="38">
        <f t="shared" si="49"/>
        <v>-5.7947501186912101E-4</v>
      </c>
      <c r="P299" s="38">
        <f t="shared" si="50"/>
        <v>-2.7351465541531846E-2</v>
      </c>
      <c r="Q299" s="39">
        <f t="shared" si="51"/>
        <v>-4.9635460437792343E-2</v>
      </c>
      <c r="T299" s="22">
        <v>44263</v>
      </c>
      <c r="U299" s="13">
        <v>116.36</v>
      </c>
      <c r="V299" s="13">
        <v>0</v>
      </c>
      <c r="W299" s="19">
        <v>1</v>
      </c>
      <c r="X299" s="13">
        <v>383.19</v>
      </c>
      <c r="Y299" s="13">
        <v>0</v>
      </c>
      <c r="Z299" s="19">
        <v>1</v>
      </c>
      <c r="AA299" s="13">
        <v>157.49</v>
      </c>
      <c r="AB299" s="13">
        <v>0</v>
      </c>
      <c r="AC299" s="19">
        <v>1</v>
      </c>
      <c r="AD299" s="13">
        <v>86.23</v>
      </c>
      <c r="AE299" s="13">
        <v>0</v>
      </c>
      <c r="AF299" s="19">
        <v>1</v>
      </c>
      <c r="AG299" s="13">
        <v>227.39</v>
      </c>
      <c r="AH299" s="13">
        <v>0</v>
      </c>
      <c r="AI299" s="19">
        <v>1</v>
      </c>
      <c r="AJ299" s="13">
        <v>563</v>
      </c>
      <c r="AK299" s="13">
        <v>0</v>
      </c>
      <c r="AL299" s="19">
        <v>1</v>
      </c>
    </row>
    <row r="300" spans="11:38">
      <c r="K300" s="22">
        <v>44259</v>
      </c>
      <c r="L300" s="37">
        <f t="shared" si="46"/>
        <v>-1.5938237383065157E-2</v>
      </c>
      <c r="M300" s="38">
        <f t="shared" si="47"/>
        <v>-1.2458436430818384E-2</v>
      </c>
      <c r="N300" s="38">
        <f t="shared" si="48"/>
        <v>-9.885583852052288E-3</v>
      </c>
      <c r="O300" s="38">
        <f t="shared" si="49"/>
        <v>0</v>
      </c>
      <c r="P300" s="38">
        <f t="shared" si="50"/>
        <v>-3.654057643895496E-3</v>
      </c>
      <c r="Q300" s="39">
        <f t="shared" si="51"/>
        <v>-4.9843995433404571E-2</v>
      </c>
      <c r="T300" s="22">
        <v>44264</v>
      </c>
      <c r="U300" s="13">
        <v>121.08499999999999</v>
      </c>
      <c r="V300" s="13">
        <v>0</v>
      </c>
      <c r="W300" s="19">
        <v>1</v>
      </c>
      <c r="X300" s="13">
        <v>388.59</v>
      </c>
      <c r="Y300" s="13">
        <v>0</v>
      </c>
      <c r="Z300" s="19">
        <v>1</v>
      </c>
      <c r="AA300" s="13">
        <v>160.84</v>
      </c>
      <c r="AB300" s="13">
        <v>0</v>
      </c>
      <c r="AC300" s="19">
        <v>1</v>
      </c>
      <c r="AD300" s="13">
        <v>86.23</v>
      </c>
      <c r="AE300" s="13">
        <v>0</v>
      </c>
      <c r="AF300" s="19">
        <v>1</v>
      </c>
      <c r="AG300" s="13">
        <v>233.78</v>
      </c>
      <c r="AH300" s="13">
        <v>0</v>
      </c>
      <c r="AI300" s="19">
        <v>1</v>
      </c>
      <c r="AJ300" s="13">
        <v>673.58</v>
      </c>
      <c r="AK300" s="13">
        <v>0</v>
      </c>
      <c r="AL300" s="19">
        <v>1</v>
      </c>
    </row>
    <row r="301" spans="11:38">
      <c r="K301" s="22">
        <v>44260</v>
      </c>
      <c r="L301" s="37">
        <f t="shared" si="46"/>
        <v>1.0681119969004288E-2</v>
      </c>
      <c r="M301" s="38">
        <f t="shared" si="47"/>
        <v>1.8266425045792862E-2</v>
      </c>
      <c r="N301" s="38">
        <f t="shared" si="48"/>
        <v>6.2857504112493194E-4</v>
      </c>
      <c r="O301" s="38">
        <f t="shared" si="49"/>
        <v>0</v>
      </c>
      <c r="P301" s="38">
        <f t="shared" si="50"/>
        <v>2.1251863460288959E-2</v>
      </c>
      <c r="Q301" s="39">
        <f t="shared" si="51"/>
        <v>-3.8532227248088927E-2</v>
      </c>
      <c r="T301" s="22">
        <v>44265</v>
      </c>
      <c r="U301" s="13">
        <v>119.98</v>
      </c>
      <c r="V301" s="13">
        <v>0</v>
      </c>
      <c r="W301" s="19">
        <v>1</v>
      </c>
      <c r="X301" s="13">
        <v>390.97</v>
      </c>
      <c r="Y301" s="13">
        <v>0</v>
      </c>
      <c r="Z301" s="19">
        <v>1</v>
      </c>
      <c r="AA301" s="13">
        <v>161.66</v>
      </c>
      <c r="AB301" s="13">
        <v>0</v>
      </c>
      <c r="AC301" s="19">
        <v>1</v>
      </c>
      <c r="AD301" s="13">
        <v>86.26</v>
      </c>
      <c r="AE301" s="13">
        <v>0</v>
      </c>
      <c r="AF301" s="19">
        <v>1</v>
      </c>
      <c r="AG301" s="13">
        <v>232.42</v>
      </c>
      <c r="AH301" s="13">
        <v>0</v>
      </c>
      <c r="AI301" s="19">
        <v>1</v>
      </c>
      <c r="AJ301" s="13">
        <v>668.06</v>
      </c>
      <c r="AK301" s="13">
        <v>0</v>
      </c>
      <c r="AL301" s="19">
        <v>1</v>
      </c>
    </row>
    <row r="302" spans="11:38">
      <c r="K302" s="22">
        <v>44263</v>
      </c>
      <c r="L302" s="37">
        <f t="shared" si="46"/>
        <v>-4.2566776075287104E-2</v>
      </c>
      <c r="M302" s="38">
        <f t="shared" si="47"/>
        <v>-4.8941862198849054E-3</v>
      </c>
      <c r="N302" s="38">
        <f t="shared" si="48"/>
        <v>-1.0422353762899355E-2</v>
      </c>
      <c r="O302" s="38">
        <f t="shared" si="49"/>
        <v>-3.4784625546403617E-4</v>
      </c>
      <c r="P302" s="38">
        <f t="shared" si="50"/>
        <v>-1.8345140723140273E-2</v>
      </c>
      <c r="Q302" s="39">
        <f t="shared" si="51"/>
        <v>-6.0227510275126184E-2</v>
      </c>
      <c r="T302" s="22">
        <v>44266</v>
      </c>
      <c r="U302" s="13">
        <v>121.96</v>
      </c>
      <c r="V302" s="13">
        <v>0</v>
      </c>
      <c r="W302" s="19">
        <v>1</v>
      </c>
      <c r="X302" s="13">
        <v>394.99</v>
      </c>
      <c r="Y302" s="13">
        <v>0</v>
      </c>
      <c r="Z302" s="19">
        <v>1</v>
      </c>
      <c r="AA302" s="13">
        <v>161.52000000000001</v>
      </c>
      <c r="AB302" s="13">
        <v>0</v>
      </c>
      <c r="AC302" s="19">
        <v>1</v>
      </c>
      <c r="AD302" s="13">
        <v>86.26</v>
      </c>
      <c r="AE302" s="13">
        <v>0</v>
      </c>
      <c r="AF302" s="19">
        <v>1</v>
      </c>
      <c r="AG302" s="13">
        <v>237.13</v>
      </c>
      <c r="AH302" s="13">
        <v>0</v>
      </c>
      <c r="AI302" s="19">
        <v>1</v>
      </c>
      <c r="AJ302" s="13">
        <v>699.6</v>
      </c>
      <c r="AK302" s="13">
        <v>0</v>
      </c>
      <c r="AL302" s="19">
        <v>1</v>
      </c>
    </row>
    <row r="303" spans="11:38">
      <c r="K303" s="22">
        <v>44264</v>
      </c>
      <c r="L303" s="37">
        <f t="shared" si="46"/>
        <v>3.9803944685464103E-2</v>
      </c>
      <c r="M303" s="38">
        <f t="shared" si="47"/>
        <v>1.3993853487479186E-2</v>
      </c>
      <c r="N303" s="38">
        <f t="shared" si="48"/>
        <v>2.1048117842584008E-2</v>
      </c>
      <c r="O303" s="38">
        <f t="shared" si="49"/>
        <v>0</v>
      </c>
      <c r="P303" s="38">
        <f t="shared" si="50"/>
        <v>2.7713897203924476E-2</v>
      </c>
      <c r="Q303" s="39">
        <f t="shared" si="51"/>
        <v>0.17932714313623249</v>
      </c>
      <c r="T303" s="22">
        <v>44267</v>
      </c>
      <c r="U303" s="13">
        <v>121.03</v>
      </c>
      <c r="V303" s="13">
        <v>0</v>
      </c>
      <c r="W303" s="19">
        <v>1</v>
      </c>
      <c r="X303" s="13">
        <v>395.61</v>
      </c>
      <c r="Y303" s="13">
        <v>0</v>
      </c>
      <c r="Z303" s="19">
        <v>1</v>
      </c>
      <c r="AA303" s="13">
        <v>161.49</v>
      </c>
      <c r="AB303" s="13">
        <v>0</v>
      </c>
      <c r="AC303" s="19">
        <v>1</v>
      </c>
      <c r="AD303" s="13">
        <v>86.25</v>
      </c>
      <c r="AE303" s="13">
        <v>0</v>
      </c>
      <c r="AF303" s="19">
        <v>1</v>
      </c>
      <c r="AG303" s="13">
        <v>235.75</v>
      </c>
      <c r="AH303" s="13">
        <v>0</v>
      </c>
      <c r="AI303" s="19">
        <v>1</v>
      </c>
      <c r="AJ303" s="13">
        <v>693.73</v>
      </c>
      <c r="AK303" s="13">
        <v>0</v>
      </c>
      <c r="AL303" s="19">
        <v>1</v>
      </c>
    </row>
    <row r="304" spans="11:38">
      <c r="K304" s="22">
        <v>44265</v>
      </c>
      <c r="L304" s="37">
        <f t="shared" si="46"/>
        <v>-9.1677160875179142E-3</v>
      </c>
      <c r="M304" s="38">
        <f t="shared" si="47"/>
        <v>6.1060274887642461E-3</v>
      </c>
      <c r="N304" s="38">
        <f t="shared" si="48"/>
        <v>5.0852822766250137E-3</v>
      </c>
      <c r="O304" s="38">
        <f t="shared" si="49"/>
        <v>3.4784625546411348E-4</v>
      </c>
      <c r="P304" s="38">
        <f t="shared" si="50"/>
        <v>-5.834422384896603E-3</v>
      </c>
      <c r="Q304" s="39">
        <f t="shared" si="51"/>
        <v>-8.2287814136026705E-3</v>
      </c>
      <c r="T304" s="22">
        <v>44270</v>
      </c>
      <c r="U304" s="13">
        <v>123.99</v>
      </c>
      <c r="V304" s="13">
        <v>0</v>
      </c>
      <c r="W304" s="19">
        <v>1</v>
      </c>
      <c r="X304" s="13">
        <v>398.01</v>
      </c>
      <c r="Y304" s="13">
        <v>0</v>
      </c>
      <c r="Z304" s="19">
        <v>1</v>
      </c>
      <c r="AA304" s="13">
        <v>162.19999999999999</v>
      </c>
      <c r="AB304" s="13">
        <v>0</v>
      </c>
      <c r="AC304" s="19">
        <v>1</v>
      </c>
      <c r="AD304" s="13">
        <v>86.26</v>
      </c>
      <c r="AE304" s="13">
        <v>0</v>
      </c>
      <c r="AF304" s="19">
        <v>1</v>
      </c>
      <c r="AG304" s="13">
        <v>234.81</v>
      </c>
      <c r="AH304" s="13">
        <v>0</v>
      </c>
      <c r="AI304" s="19">
        <v>1</v>
      </c>
      <c r="AJ304" s="13">
        <v>707.94</v>
      </c>
      <c r="AK304" s="13">
        <v>0</v>
      </c>
      <c r="AL304" s="19">
        <v>1</v>
      </c>
    </row>
    <row r="305" spans="11:38">
      <c r="K305" s="22">
        <v>44266</v>
      </c>
      <c r="L305" s="37">
        <f t="shared" si="46"/>
        <v>1.6368059895106916E-2</v>
      </c>
      <c r="M305" s="38">
        <f t="shared" si="47"/>
        <v>1.0229617425920373E-2</v>
      </c>
      <c r="N305" s="38">
        <f t="shared" si="48"/>
        <v>-8.6639030111611824E-4</v>
      </c>
      <c r="O305" s="38">
        <f t="shared" si="49"/>
        <v>0</v>
      </c>
      <c r="P305" s="38">
        <f t="shared" si="50"/>
        <v>2.0062434163290697E-2</v>
      </c>
      <c r="Q305" s="39">
        <f t="shared" si="51"/>
        <v>4.6130753282126895E-2</v>
      </c>
      <c r="T305" s="22">
        <v>44271</v>
      </c>
      <c r="U305" s="13">
        <v>125.57</v>
      </c>
      <c r="V305" s="13">
        <v>0</v>
      </c>
      <c r="W305" s="19">
        <v>1</v>
      </c>
      <c r="X305" s="13">
        <v>397.45</v>
      </c>
      <c r="Y305" s="13">
        <v>0</v>
      </c>
      <c r="Z305" s="19">
        <v>1</v>
      </c>
      <c r="AA305" s="13">
        <v>162.35</v>
      </c>
      <c r="AB305" s="13">
        <v>0</v>
      </c>
      <c r="AC305" s="19">
        <v>1</v>
      </c>
      <c r="AD305" s="13">
        <v>86.26</v>
      </c>
      <c r="AE305" s="13">
        <v>0</v>
      </c>
      <c r="AF305" s="19">
        <v>1</v>
      </c>
      <c r="AG305" s="13">
        <v>237.71</v>
      </c>
      <c r="AH305" s="13">
        <v>0</v>
      </c>
      <c r="AI305" s="19">
        <v>1</v>
      </c>
      <c r="AJ305" s="13">
        <v>676.88</v>
      </c>
      <c r="AK305" s="13">
        <v>0</v>
      </c>
      <c r="AL305" s="19">
        <v>1</v>
      </c>
    </row>
    <row r="306" spans="11:38">
      <c r="K306" s="22">
        <v>44267</v>
      </c>
      <c r="L306" s="37">
        <f t="shared" si="46"/>
        <v>-7.6546733695415673E-3</v>
      </c>
      <c r="M306" s="38">
        <f t="shared" si="47"/>
        <v>1.5684293627585607E-3</v>
      </c>
      <c r="N306" s="38">
        <f t="shared" si="48"/>
        <v>-1.8575276360645253E-4</v>
      </c>
      <c r="O306" s="38">
        <f t="shared" si="49"/>
        <v>-1.1593530822795102E-4</v>
      </c>
      <c r="P306" s="38">
        <f t="shared" si="50"/>
        <v>-5.8365924444513141E-3</v>
      </c>
      <c r="Q306" s="39">
        <f t="shared" si="51"/>
        <v>-8.4259073281901988E-3</v>
      </c>
      <c r="T306" s="22">
        <v>44272</v>
      </c>
      <c r="U306" s="13">
        <v>124.76</v>
      </c>
      <c r="V306" s="13">
        <v>0</v>
      </c>
      <c r="W306" s="19">
        <v>1</v>
      </c>
      <c r="X306" s="13">
        <v>398.75</v>
      </c>
      <c r="Y306" s="13">
        <v>0</v>
      </c>
      <c r="Z306" s="19">
        <v>1</v>
      </c>
      <c r="AA306" s="13">
        <v>163.51</v>
      </c>
      <c r="AB306" s="13">
        <v>0</v>
      </c>
      <c r="AC306" s="19">
        <v>1</v>
      </c>
      <c r="AD306" s="13">
        <v>86.28</v>
      </c>
      <c r="AE306" s="13">
        <v>0</v>
      </c>
      <c r="AF306" s="19">
        <v>1</v>
      </c>
      <c r="AG306" s="13">
        <v>237.04</v>
      </c>
      <c r="AH306" s="13">
        <v>0</v>
      </c>
      <c r="AI306" s="19">
        <v>1</v>
      </c>
      <c r="AJ306" s="13">
        <v>701.81</v>
      </c>
      <c r="AK306" s="13">
        <v>0</v>
      </c>
      <c r="AL306" s="19">
        <v>1</v>
      </c>
    </row>
    <row r="307" spans="11:38">
      <c r="K307" s="22">
        <v>44270</v>
      </c>
      <c r="L307" s="37">
        <f t="shared" si="46"/>
        <v>2.4162468441238195E-2</v>
      </c>
      <c r="M307" s="38">
        <f t="shared" si="47"/>
        <v>6.0482531092176306E-3</v>
      </c>
      <c r="N307" s="38">
        <f t="shared" si="48"/>
        <v>4.3869204403368953E-3</v>
      </c>
      <c r="O307" s="38">
        <f t="shared" si="49"/>
        <v>1.1593530822800289E-4</v>
      </c>
      <c r="P307" s="38">
        <f t="shared" si="50"/>
        <v>-3.9952450287103793E-3</v>
      </c>
      <c r="Q307" s="39">
        <f t="shared" si="51"/>
        <v>2.0276508523626099E-2</v>
      </c>
      <c r="T307" s="22">
        <v>44273</v>
      </c>
      <c r="U307" s="13">
        <v>120.53</v>
      </c>
      <c r="V307" s="13">
        <v>0</v>
      </c>
      <c r="W307" s="19">
        <v>1</v>
      </c>
      <c r="X307" s="13">
        <v>392.93</v>
      </c>
      <c r="Y307" s="13">
        <v>0</v>
      </c>
      <c r="Z307" s="19">
        <v>1</v>
      </c>
      <c r="AA307" s="13">
        <v>162.56</v>
      </c>
      <c r="AB307" s="13">
        <v>0</v>
      </c>
      <c r="AC307" s="19">
        <v>1</v>
      </c>
      <c r="AD307" s="13">
        <v>86.27</v>
      </c>
      <c r="AE307" s="13">
        <v>0</v>
      </c>
      <c r="AF307" s="19">
        <v>1</v>
      </c>
      <c r="AG307" s="13">
        <v>230.72</v>
      </c>
      <c r="AH307" s="13">
        <v>0</v>
      </c>
      <c r="AI307" s="19">
        <v>1</v>
      </c>
      <c r="AJ307" s="13">
        <v>653.16</v>
      </c>
      <c r="AK307" s="13">
        <v>0</v>
      </c>
      <c r="AL307" s="19">
        <v>1</v>
      </c>
    </row>
    <row r="308" spans="11:38">
      <c r="K308" s="22">
        <v>44271</v>
      </c>
      <c r="L308" s="37">
        <f t="shared" si="46"/>
        <v>1.266245480912186E-2</v>
      </c>
      <c r="M308" s="38">
        <f t="shared" si="47"/>
        <v>-1.4079905778134989E-3</v>
      </c>
      <c r="N308" s="38">
        <f t="shared" si="48"/>
        <v>9.243568675425225E-4</v>
      </c>
      <c r="O308" s="38">
        <f t="shared" si="49"/>
        <v>0</v>
      </c>
      <c r="P308" s="38">
        <f t="shared" si="50"/>
        <v>1.2274766832308631E-2</v>
      </c>
      <c r="Q308" s="39">
        <f t="shared" si="51"/>
        <v>-4.4865339723637515E-2</v>
      </c>
      <c r="T308" s="22">
        <v>44274</v>
      </c>
      <c r="U308" s="13">
        <v>119.99</v>
      </c>
      <c r="V308" s="13">
        <v>0</v>
      </c>
      <c r="W308" s="19">
        <v>1</v>
      </c>
      <c r="X308" s="13">
        <v>392.2</v>
      </c>
      <c r="Y308" s="13">
        <v>0</v>
      </c>
      <c r="Z308" s="19">
        <v>1</v>
      </c>
      <c r="AA308" s="13">
        <v>163.24</v>
      </c>
      <c r="AB308" s="13">
        <v>0</v>
      </c>
      <c r="AC308" s="19">
        <v>1</v>
      </c>
      <c r="AD308" s="13">
        <v>86.27</v>
      </c>
      <c r="AE308" s="13">
        <v>0</v>
      </c>
      <c r="AF308" s="19">
        <v>1</v>
      </c>
      <c r="AG308" s="13">
        <v>230.35</v>
      </c>
      <c r="AH308" s="13">
        <v>0</v>
      </c>
      <c r="AI308" s="19">
        <v>1</v>
      </c>
      <c r="AJ308" s="13">
        <v>654.87</v>
      </c>
      <c r="AK308" s="13">
        <v>0</v>
      </c>
      <c r="AL308" s="19">
        <v>1</v>
      </c>
    </row>
    <row r="309" spans="11:38">
      <c r="K309" s="22">
        <v>44272</v>
      </c>
      <c r="L309" s="37">
        <f t="shared" si="46"/>
        <v>-6.4714802612699032E-3</v>
      </c>
      <c r="M309" s="38">
        <f t="shared" si="47"/>
        <v>3.2655140799327667E-3</v>
      </c>
      <c r="N309" s="38">
        <f t="shared" si="48"/>
        <v>7.1196519976401695E-3</v>
      </c>
      <c r="O309" s="38">
        <f t="shared" si="49"/>
        <v>2.3183030125857948E-4</v>
      </c>
      <c r="P309" s="38">
        <f t="shared" si="50"/>
        <v>-2.8225400518554584E-3</v>
      </c>
      <c r="Q309" s="39">
        <f t="shared" si="51"/>
        <v>3.6168707505162316E-2</v>
      </c>
      <c r="T309" s="22">
        <v>44277</v>
      </c>
      <c r="U309" s="13">
        <v>123.39</v>
      </c>
      <c r="V309" s="13">
        <v>0</v>
      </c>
      <c r="W309" s="19">
        <v>1</v>
      </c>
      <c r="X309" s="13">
        <v>395.3</v>
      </c>
      <c r="Y309" s="13">
        <v>0</v>
      </c>
      <c r="Z309" s="19">
        <v>1</v>
      </c>
      <c r="AA309" s="13">
        <v>163</v>
      </c>
      <c r="AB309" s="13">
        <v>0</v>
      </c>
      <c r="AC309" s="19">
        <v>1</v>
      </c>
      <c r="AD309" s="13">
        <v>86.26</v>
      </c>
      <c r="AE309" s="13">
        <v>0</v>
      </c>
      <c r="AF309" s="19">
        <v>1</v>
      </c>
      <c r="AG309" s="13">
        <v>235.99</v>
      </c>
      <c r="AH309" s="13">
        <v>0</v>
      </c>
      <c r="AI309" s="19">
        <v>1</v>
      </c>
      <c r="AJ309" s="13">
        <v>670</v>
      </c>
      <c r="AK309" s="13">
        <v>0</v>
      </c>
      <c r="AL309" s="19">
        <v>1</v>
      </c>
    </row>
    <row r="310" spans="11:38">
      <c r="K310" s="22">
        <v>44273</v>
      </c>
      <c r="L310" s="37">
        <f t="shared" si="46"/>
        <v>-3.4493207139350342E-2</v>
      </c>
      <c r="M310" s="38">
        <f t="shared" si="47"/>
        <v>-1.4703175142864455E-2</v>
      </c>
      <c r="N310" s="38">
        <f t="shared" si="48"/>
        <v>-5.8269861563779741E-3</v>
      </c>
      <c r="O310" s="38">
        <f t="shared" si="49"/>
        <v>-1.1590843246831129E-4</v>
      </c>
      <c r="P310" s="38">
        <f t="shared" si="50"/>
        <v>-2.7024049168725462E-2</v>
      </c>
      <c r="Q310" s="39">
        <f t="shared" si="51"/>
        <v>-7.1840589887298897E-2</v>
      </c>
      <c r="T310" s="22">
        <v>44278</v>
      </c>
      <c r="U310" s="13">
        <v>122.54</v>
      </c>
      <c r="V310" s="13">
        <v>0</v>
      </c>
      <c r="W310" s="19">
        <v>1</v>
      </c>
      <c r="X310" s="13">
        <v>392.22</v>
      </c>
      <c r="Y310" s="13">
        <v>0</v>
      </c>
      <c r="Z310" s="19">
        <v>1</v>
      </c>
      <c r="AA310" s="13">
        <v>161.81</v>
      </c>
      <c r="AB310" s="13">
        <v>0</v>
      </c>
      <c r="AC310" s="19">
        <v>1</v>
      </c>
      <c r="AD310" s="13">
        <v>86.27</v>
      </c>
      <c r="AE310" s="13">
        <v>0</v>
      </c>
      <c r="AF310" s="19">
        <v>1</v>
      </c>
      <c r="AG310" s="13">
        <v>237.58</v>
      </c>
      <c r="AH310" s="13">
        <v>0</v>
      </c>
      <c r="AI310" s="19">
        <v>1</v>
      </c>
      <c r="AJ310" s="13">
        <v>662.16</v>
      </c>
      <c r="AK310" s="13">
        <v>0</v>
      </c>
      <c r="AL310" s="19">
        <v>1</v>
      </c>
    </row>
    <row r="311" spans="11:38">
      <c r="K311" s="22">
        <v>44274</v>
      </c>
      <c r="L311" s="37">
        <f t="shared" si="46"/>
        <v>-4.4902786239547051E-3</v>
      </c>
      <c r="M311" s="38">
        <f t="shared" si="47"/>
        <v>-1.8595651939439875E-3</v>
      </c>
      <c r="N311" s="38">
        <f t="shared" si="48"/>
        <v>4.1743461474878004E-3</v>
      </c>
      <c r="O311" s="38">
        <f t="shared" si="49"/>
        <v>0</v>
      </c>
      <c r="P311" s="38">
        <f t="shared" si="50"/>
        <v>-1.6049627146583368E-3</v>
      </c>
      <c r="Q311" s="39">
        <f t="shared" si="51"/>
        <v>2.6146204202719412E-3</v>
      </c>
      <c r="T311" s="22">
        <v>44279</v>
      </c>
      <c r="U311" s="13">
        <v>120.09</v>
      </c>
      <c r="V311" s="13">
        <v>0</v>
      </c>
      <c r="W311" s="19">
        <v>1</v>
      </c>
      <c r="X311" s="13">
        <v>390.21</v>
      </c>
      <c r="Y311" s="13">
        <v>0</v>
      </c>
      <c r="Z311" s="19">
        <v>1</v>
      </c>
      <c r="AA311" s="13">
        <v>162.37</v>
      </c>
      <c r="AB311" s="13">
        <v>0</v>
      </c>
      <c r="AC311" s="19">
        <v>1</v>
      </c>
      <c r="AD311" s="13">
        <v>86.29</v>
      </c>
      <c r="AE311" s="13">
        <v>0</v>
      </c>
      <c r="AF311" s="19">
        <v>1</v>
      </c>
      <c r="AG311" s="13">
        <v>235.46</v>
      </c>
      <c r="AH311" s="13">
        <v>0</v>
      </c>
      <c r="AI311" s="19">
        <v>1</v>
      </c>
      <c r="AJ311" s="13">
        <v>630.27</v>
      </c>
      <c r="AK311" s="13">
        <v>0</v>
      </c>
      <c r="AL311" s="19">
        <v>1</v>
      </c>
    </row>
    <row r="312" spans="11:38">
      <c r="K312" s="22">
        <v>44277</v>
      </c>
      <c r="L312" s="37">
        <f t="shared" si="46"/>
        <v>2.7941664934144878E-2</v>
      </c>
      <c r="M312" s="38">
        <f t="shared" si="47"/>
        <v>7.8730565403939291E-3</v>
      </c>
      <c r="N312" s="38">
        <f t="shared" si="48"/>
        <v>-1.4713097308426256E-3</v>
      </c>
      <c r="O312" s="38">
        <f t="shared" si="49"/>
        <v>-1.1592186879021738E-4</v>
      </c>
      <c r="P312" s="38">
        <f t="shared" si="50"/>
        <v>2.4189539864572236E-2</v>
      </c>
      <c r="Q312" s="39">
        <f t="shared" si="51"/>
        <v>2.2840969730630888E-2</v>
      </c>
      <c r="T312" s="22">
        <v>44280</v>
      </c>
      <c r="U312" s="13">
        <v>120.59</v>
      </c>
      <c r="V312" s="13">
        <v>0</v>
      </c>
      <c r="W312" s="19">
        <v>1</v>
      </c>
      <c r="X312" s="13">
        <v>391.12</v>
      </c>
      <c r="Y312" s="13">
        <v>1.3111010000000001</v>
      </c>
      <c r="Z312" s="19">
        <v>1</v>
      </c>
      <c r="AA312" s="13">
        <v>161.78</v>
      </c>
      <c r="AB312" s="13">
        <v>0</v>
      </c>
      <c r="AC312" s="19">
        <v>1</v>
      </c>
      <c r="AD312" s="13">
        <v>86.3</v>
      </c>
      <c r="AE312" s="13">
        <v>0</v>
      </c>
      <c r="AF312" s="19">
        <v>1</v>
      </c>
      <c r="AG312" s="13">
        <v>232.34</v>
      </c>
      <c r="AH312" s="13">
        <v>0</v>
      </c>
      <c r="AI312" s="19">
        <v>1</v>
      </c>
      <c r="AJ312" s="13">
        <v>640.39</v>
      </c>
      <c r="AK312" s="13">
        <v>0</v>
      </c>
      <c r="AL312" s="19">
        <v>1</v>
      </c>
    </row>
    <row r="313" spans="11:38">
      <c r="K313" s="22">
        <v>44278</v>
      </c>
      <c r="L313" s="37">
        <f t="shared" si="46"/>
        <v>-6.9125636129339007E-3</v>
      </c>
      <c r="M313" s="38">
        <f t="shared" si="47"/>
        <v>-7.8220634499465858E-3</v>
      </c>
      <c r="N313" s="38">
        <f t="shared" si="48"/>
        <v>-7.327393395045575E-3</v>
      </c>
      <c r="O313" s="38">
        <f t="shared" si="49"/>
        <v>1.159218687902364E-4</v>
      </c>
      <c r="P313" s="38">
        <f t="shared" si="50"/>
        <v>6.7149776148953564E-3</v>
      </c>
      <c r="Q313" s="39">
        <f t="shared" si="51"/>
        <v>-1.1770493807871426E-2</v>
      </c>
      <c r="T313" s="22">
        <v>44281</v>
      </c>
      <c r="U313" s="13">
        <v>121.21</v>
      </c>
      <c r="V313" s="13">
        <v>0</v>
      </c>
      <c r="W313" s="19">
        <v>1</v>
      </c>
      <c r="X313" s="13">
        <v>397.45</v>
      </c>
      <c r="Y313" s="13">
        <v>0</v>
      </c>
      <c r="Z313" s="19">
        <v>1</v>
      </c>
      <c r="AA313" s="13">
        <v>162.24</v>
      </c>
      <c r="AB313" s="13">
        <v>0</v>
      </c>
      <c r="AC313" s="19">
        <v>1</v>
      </c>
      <c r="AD313" s="13">
        <v>86.3</v>
      </c>
      <c r="AE313" s="13">
        <v>0</v>
      </c>
      <c r="AF313" s="19">
        <v>1</v>
      </c>
      <c r="AG313" s="13">
        <v>236.48</v>
      </c>
      <c r="AH313" s="13">
        <v>0</v>
      </c>
      <c r="AI313" s="19">
        <v>1</v>
      </c>
      <c r="AJ313" s="13">
        <v>618.71</v>
      </c>
      <c r="AK313" s="13">
        <v>0</v>
      </c>
      <c r="AL313" s="19">
        <v>1</v>
      </c>
    </row>
    <row r="314" spans="11:38">
      <c r="K314" s="22">
        <v>44279</v>
      </c>
      <c r="L314" s="37">
        <f t="shared" si="46"/>
        <v>-2.0196045624916545E-2</v>
      </c>
      <c r="M314" s="38">
        <f t="shared" si="47"/>
        <v>-5.1378511089342129E-3</v>
      </c>
      <c r="N314" s="38">
        <f t="shared" si="48"/>
        <v>3.4548741873062579E-3</v>
      </c>
      <c r="O314" s="38">
        <f t="shared" si="49"/>
        <v>2.3180343172893796E-4</v>
      </c>
      <c r="P314" s="38">
        <f t="shared" si="50"/>
        <v>-8.9633612113428109E-3</v>
      </c>
      <c r="Q314" s="39">
        <f t="shared" si="51"/>
        <v>-4.9358919573494593E-2</v>
      </c>
      <c r="T314" s="22">
        <v>44284</v>
      </c>
      <c r="U314" s="13">
        <v>121.39</v>
      </c>
      <c r="V314" s="13">
        <v>0</v>
      </c>
      <c r="W314" s="19">
        <v>1</v>
      </c>
      <c r="X314" s="13">
        <v>397.25</v>
      </c>
      <c r="Y314" s="13">
        <v>0</v>
      </c>
      <c r="Z314" s="19">
        <v>1</v>
      </c>
      <c r="AA314" s="13">
        <v>160.31</v>
      </c>
      <c r="AB314" s="13">
        <v>0</v>
      </c>
      <c r="AC314" s="19">
        <v>1</v>
      </c>
      <c r="AD314" s="13">
        <v>86.28</v>
      </c>
      <c r="AE314" s="13">
        <v>0</v>
      </c>
      <c r="AF314" s="19">
        <v>1</v>
      </c>
      <c r="AG314" s="13">
        <v>235.24</v>
      </c>
      <c r="AH314" s="13">
        <v>0</v>
      </c>
      <c r="AI314" s="19">
        <v>1</v>
      </c>
      <c r="AJ314" s="13">
        <v>611.29</v>
      </c>
      <c r="AK314" s="13">
        <v>0</v>
      </c>
      <c r="AL314" s="19">
        <v>1</v>
      </c>
    </row>
    <row r="315" spans="11:38">
      <c r="K315" s="22">
        <v>44280</v>
      </c>
      <c r="L315" s="37">
        <f t="shared" si="46"/>
        <v>4.1549004429093173E-3</v>
      </c>
      <c r="M315" s="38">
        <f t="shared" si="47"/>
        <v>5.6759272164530854E-3</v>
      </c>
      <c r="N315" s="38">
        <f t="shared" si="48"/>
        <v>-3.6402940092165183E-3</v>
      </c>
      <c r="O315" s="38">
        <f t="shared" si="49"/>
        <v>1.158815691660682E-4</v>
      </c>
      <c r="P315" s="38">
        <f t="shared" si="50"/>
        <v>-1.3339231564721997E-2</v>
      </c>
      <c r="Q315" s="39">
        <f t="shared" si="51"/>
        <v>1.5929066756520026E-2</v>
      </c>
      <c r="T315" s="22">
        <v>44285</v>
      </c>
      <c r="U315" s="13">
        <v>119.9</v>
      </c>
      <c r="V315" s="13">
        <v>0</v>
      </c>
      <c r="W315" s="19">
        <v>1</v>
      </c>
      <c r="X315" s="13">
        <v>396.27</v>
      </c>
      <c r="Y315" s="13">
        <v>0</v>
      </c>
      <c r="Z315" s="19">
        <v>1</v>
      </c>
      <c r="AA315" s="13">
        <v>157.57</v>
      </c>
      <c r="AB315" s="13">
        <v>0</v>
      </c>
      <c r="AC315" s="19">
        <v>1</v>
      </c>
      <c r="AD315" s="13">
        <v>86.28</v>
      </c>
      <c r="AE315" s="13">
        <v>0</v>
      </c>
      <c r="AF315" s="19">
        <v>1</v>
      </c>
      <c r="AG315" s="13">
        <v>231.85</v>
      </c>
      <c r="AH315" s="13">
        <v>0</v>
      </c>
      <c r="AI315" s="19">
        <v>1</v>
      </c>
      <c r="AJ315" s="13">
        <v>635.62</v>
      </c>
      <c r="AK315" s="13">
        <v>0</v>
      </c>
      <c r="AL315" s="19">
        <v>1</v>
      </c>
    </row>
    <row r="316" spans="11:38">
      <c r="K316" s="22">
        <v>44281</v>
      </c>
      <c r="L316" s="37">
        <f t="shared" si="46"/>
        <v>5.128216366919308E-3</v>
      </c>
      <c r="M316" s="38">
        <f t="shared" si="47"/>
        <v>1.6054721748731595E-2</v>
      </c>
      <c r="N316" s="38">
        <f t="shared" si="48"/>
        <v>2.8393328130118956E-3</v>
      </c>
      <c r="O316" s="38">
        <f t="shared" si="49"/>
        <v>0</v>
      </c>
      <c r="P316" s="38">
        <f t="shared" si="50"/>
        <v>1.7661821674508152E-2</v>
      </c>
      <c r="Q316" s="39">
        <f t="shared" si="51"/>
        <v>-3.4440700431584884E-2</v>
      </c>
      <c r="T316" s="22">
        <v>44286</v>
      </c>
      <c r="U316" s="13">
        <v>122.15</v>
      </c>
      <c r="V316" s="13">
        <v>0</v>
      </c>
      <c r="W316" s="19">
        <v>1</v>
      </c>
      <c r="X316" s="13">
        <v>397.82</v>
      </c>
      <c r="Y316" s="13">
        <v>0</v>
      </c>
      <c r="Z316" s="19">
        <v>1</v>
      </c>
      <c r="AA316" s="13">
        <v>159.96</v>
      </c>
      <c r="AB316" s="13">
        <v>0</v>
      </c>
      <c r="AC316" s="19">
        <v>1</v>
      </c>
      <c r="AD316" s="13">
        <v>86.25</v>
      </c>
      <c r="AE316" s="13">
        <v>0</v>
      </c>
      <c r="AF316" s="19">
        <v>1</v>
      </c>
      <c r="AG316" s="13">
        <v>235.77</v>
      </c>
      <c r="AH316" s="13">
        <v>0</v>
      </c>
      <c r="AI316" s="19">
        <v>1</v>
      </c>
      <c r="AJ316" s="13">
        <v>667.93</v>
      </c>
      <c r="AK316" s="13">
        <v>0</v>
      </c>
      <c r="AL316" s="19">
        <v>1</v>
      </c>
    </row>
    <row r="317" spans="11:38">
      <c r="K317" s="22">
        <v>44284</v>
      </c>
      <c r="L317" s="37">
        <f t="shared" si="46"/>
        <v>1.4839244272916957E-3</v>
      </c>
      <c r="M317" s="38">
        <f t="shared" si="47"/>
        <v>-5.0333460229625511E-4</v>
      </c>
      <c r="N317" s="38">
        <f t="shared" si="48"/>
        <v>-1.1967279701236162E-2</v>
      </c>
      <c r="O317" s="38">
        <f t="shared" si="49"/>
        <v>-2.3177656842658046E-4</v>
      </c>
      <c r="P317" s="38">
        <f t="shared" si="50"/>
        <v>-5.2573681680816919E-3</v>
      </c>
      <c r="Q317" s="39">
        <f t="shared" si="51"/>
        <v>-1.2065187007779518E-2</v>
      </c>
      <c r="T317" s="22">
        <v>44287</v>
      </c>
      <c r="U317" s="13">
        <v>123</v>
      </c>
      <c r="V317" s="13">
        <v>0</v>
      </c>
      <c r="W317" s="19">
        <v>1</v>
      </c>
      <c r="X317" s="13">
        <v>402.08</v>
      </c>
      <c r="Y317" s="13">
        <v>0</v>
      </c>
      <c r="Z317" s="19">
        <v>1</v>
      </c>
      <c r="AA317" s="13">
        <v>161.97999999999999</v>
      </c>
      <c r="AB317" s="13">
        <v>0</v>
      </c>
      <c r="AC317" s="19">
        <v>1</v>
      </c>
      <c r="AD317" s="13">
        <v>86.23</v>
      </c>
      <c r="AE317" s="13">
        <v>1.9313E-2</v>
      </c>
      <c r="AF317" s="19">
        <v>1</v>
      </c>
      <c r="AG317" s="13">
        <v>242.35</v>
      </c>
      <c r="AH317" s="13">
        <v>0</v>
      </c>
      <c r="AI317" s="19">
        <v>1</v>
      </c>
      <c r="AJ317" s="13">
        <v>661.75</v>
      </c>
      <c r="AK317" s="13">
        <v>0</v>
      </c>
      <c r="AL317" s="19">
        <v>1</v>
      </c>
    </row>
    <row r="318" spans="11:38">
      <c r="K318" s="22">
        <v>44285</v>
      </c>
      <c r="L318" s="37">
        <f t="shared" si="46"/>
        <v>-1.2350440876243644E-2</v>
      </c>
      <c r="M318" s="38">
        <f t="shared" si="47"/>
        <v>-2.4700083129436073E-3</v>
      </c>
      <c r="N318" s="38">
        <f t="shared" si="48"/>
        <v>-1.723963672762811E-2</v>
      </c>
      <c r="O318" s="38">
        <f t="shared" si="49"/>
        <v>0</v>
      </c>
      <c r="P318" s="38">
        <f t="shared" si="50"/>
        <v>-1.4515658754285472E-2</v>
      </c>
      <c r="Q318" s="39">
        <f t="shared" si="51"/>
        <v>3.902942217773081E-2</v>
      </c>
      <c r="T318" s="22">
        <v>44291</v>
      </c>
      <c r="U318" s="13">
        <v>125.9</v>
      </c>
      <c r="V318" s="13">
        <v>0</v>
      </c>
      <c r="W318" s="19">
        <v>1</v>
      </c>
      <c r="X318" s="13">
        <v>407.85</v>
      </c>
      <c r="Y318" s="13">
        <v>0</v>
      </c>
      <c r="Z318" s="19">
        <v>1</v>
      </c>
      <c r="AA318" s="13">
        <v>161.91999999999999</v>
      </c>
      <c r="AB318" s="13">
        <v>0</v>
      </c>
      <c r="AC318" s="19">
        <v>1</v>
      </c>
      <c r="AD318" s="13">
        <v>86.21</v>
      </c>
      <c r="AE318" s="13">
        <v>0</v>
      </c>
      <c r="AF318" s="19">
        <v>1</v>
      </c>
      <c r="AG318" s="13">
        <v>249.07</v>
      </c>
      <c r="AH318" s="13">
        <v>0</v>
      </c>
      <c r="AI318" s="19">
        <v>1</v>
      </c>
      <c r="AJ318" s="13">
        <v>691.05</v>
      </c>
      <c r="AK318" s="13">
        <v>0</v>
      </c>
      <c r="AL318" s="19">
        <v>1</v>
      </c>
    </row>
    <row r="319" spans="11:38">
      <c r="K319" s="22">
        <v>44286</v>
      </c>
      <c r="L319" s="37">
        <f t="shared" si="46"/>
        <v>1.8591735670281013E-2</v>
      </c>
      <c r="M319" s="38">
        <f t="shared" si="47"/>
        <v>3.9038445730327715E-3</v>
      </c>
      <c r="N319" s="38">
        <f t="shared" si="48"/>
        <v>1.5053980004663505E-2</v>
      </c>
      <c r="O319" s="38">
        <f t="shared" si="49"/>
        <v>-3.4776560948654602E-4</v>
      </c>
      <c r="P319" s="38">
        <f t="shared" si="50"/>
        <v>1.6766142708723539E-2</v>
      </c>
      <c r="Q319" s="39">
        <f t="shared" si="51"/>
        <v>4.9582477128052291E-2</v>
      </c>
      <c r="T319" s="22">
        <v>44292</v>
      </c>
      <c r="U319" s="13">
        <v>126.21</v>
      </c>
      <c r="V319" s="13">
        <v>0</v>
      </c>
      <c r="W319" s="19">
        <v>1</v>
      </c>
      <c r="X319" s="13">
        <v>407.6</v>
      </c>
      <c r="Y319" s="13">
        <v>0</v>
      </c>
      <c r="Z319" s="19">
        <v>1</v>
      </c>
      <c r="AA319" s="13">
        <v>163.22</v>
      </c>
      <c r="AB319" s="13">
        <v>0</v>
      </c>
      <c r="AC319" s="19">
        <v>1</v>
      </c>
      <c r="AD319" s="13">
        <v>86.23</v>
      </c>
      <c r="AE319" s="13">
        <v>0</v>
      </c>
      <c r="AF319" s="19">
        <v>1</v>
      </c>
      <c r="AG319" s="13">
        <v>247.86</v>
      </c>
      <c r="AH319" s="13">
        <v>0</v>
      </c>
      <c r="AI319" s="19">
        <v>1</v>
      </c>
      <c r="AJ319" s="13">
        <v>691.62</v>
      </c>
      <c r="AK319" s="13">
        <v>0</v>
      </c>
      <c r="AL319" s="19">
        <v>1</v>
      </c>
    </row>
    <row r="320" spans="11:38">
      <c r="K320" s="22">
        <v>44287</v>
      </c>
      <c r="L320" s="37">
        <f t="shared" si="46"/>
        <v>6.9345576686680064E-3</v>
      </c>
      <c r="M320" s="38">
        <f t="shared" si="47"/>
        <v>1.0651432118367431E-2</v>
      </c>
      <c r="N320" s="38">
        <f t="shared" si="48"/>
        <v>1.2549086842226076E-2</v>
      </c>
      <c r="O320" s="38">
        <f t="shared" si="49"/>
        <v>-7.9652491138383265E-6</v>
      </c>
      <c r="P320" s="38">
        <f t="shared" si="50"/>
        <v>2.7526208745191651E-2</v>
      </c>
      <c r="Q320" s="39">
        <f t="shared" si="51"/>
        <v>-9.295536519373709E-3</v>
      </c>
      <c r="T320" s="22">
        <v>44293</v>
      </c>
      <c r="U320" s="13">
        <v>127.9</v>
      </c>
      <c r="V320" s="13">
        <v>0</v>
      </c>
      <c r="W320" s="19">
        <v>1</v>
      </c>
      <c r="X320" s="13">
        <v>408.11</v>
      </c>
      <c r="Y320" s="13">
        <v>0</v>
      </c>
      <c r="Z320" s="19">
        <v>1</v>
      </c>
      <c r="AA320" s="13">
        <v>162.76</v>
      </c>
      <c r="AB320" s="13">
        <v>0</v>
      </c>
      <c r="AC320" s="19">
        <v>1</v>
      </c>
      <c r="AD320" s="13">
        <v>86.24</v>
      </c>
      <c r="AE320" s="13">
        <v>0</v>
      </c>
      <c r="AF320" s="19">
        <v>1</v>
      </c>
      <c r="AG320" s="13">
        <v>249.9</v>
      </c>
      <c r="AH320" s="13">
        <v>0</v>
      </c>
      <c r="AI320" s="19">
        <v>1</v>
      </c>
      <c r="AJ320" s="13">
        <v>670.97</v>
      </c>
      <c r="AK320" s="13">
        <v>0</v>
      </c>
      <c r="AL320" s="19">
        <v>1</v>
      </c>
    </row>
    <row r="321" spans="11:38">
      <c r="K321" s="22">
        <v>44291</v>
      </c>
      <c r="L321" s="37">
        <f t="shared" si="46"/>
        <v>2.330358567788408E-2</v>
      </c>
      <c r="M321" s="38">
        <f t="shared" si="47"/>
        <v>1.4248385951307549E-2</v>
      </c>
      <c r="N321" s="38">
        <f t="shared" si="48"/>
        <v>-3.7048472174308622E-4</v>
      </c>
      <c r="O321" s="38">
        <f t="shared" si="49"/>
        <v>-2.319647423995131E-4</v>
      </c>
      <c r="P321" s="38">
        <f t="shared" si="50"/>
        <v>2.7351019163227245E-2</v>
      </c>
      <c r="Q321" s="39">
        <f t="shared" si="51"/>
        <v>4.3324338942825009E-2</v>
      </c>
      <c r="T321" s="22">
        <v>44294</v>
      </c>
      <c r="U321" s="13">
        <v>130.36000000000001</v>
      </c>
      <c r="V321" s="13">
        <v>0</v>
      </c>
      <c r="W321" s="19">
        <v>1</v>
      </c>
      <c r="X321" s="13">
        <v>410.01</v>
      </c>
      <c r="Y321" s="13">
        <v>0</v>
      </c>
      <c r="Z321" s="19">
        <v>1</v>
      </c>
      <c r="AA321" s="13">
        <v>164.51</v>
      </c>
      <c r="AB321" s="13">
        <v>0</v>
      </c>
      <c r="AC321" s="19">
        <v>1</v>
      </c>
      <c r="AD321" s="13">
        <v>86.27</v>
      </c>
      <c r="AE321" s="13">
        <v>0</v>
      </c>
      <c r="AF321" s="19">
        <v>1</v>
      </c>
      <c r="AG321" s="13">
        <v>253.25</v>
      </c>
      <c r="AH321" s="13">
        <v>0</v>
      </c>
      <c r="AI321" s="19">
        <v>1</v>
      </c>
      <c r="AJ321" s="13">
        <v>683.8</v>
      </c>
      <c r="AK321" s="13">
        <v>0</v>
      </c>
      <c r="AL321" s="19">
        <v>1</v>
      </c>
    </row>
    <row r="322" spans="11:38">
      <c r="K322" s="22">
        <v>44292</v>
      </c>
      <c r="L322" s="37">
        <f t="shared" si="46"/>
        <v>2.4592452202377092E-3</v>
      </c>
      <c r="M322" s="38">
        <f t="shared" si="47"/>
        <v>-6.1315839801969873E-4</v>
      </c>
      <c r="N322" s="38">
        <f t="shared" si="48"/>
        <v>7.9965979419960535E-3</v>
      </c>
      <c r="O322" s="38">
        <f t="shared" si="49"/>
        <v>2.3196474239945303E-4</v>
      </c>
      <c r="P322" s="38">
        <f t="shared" si="50"/>
        <v>-4.8699108178839228E-3</v>
      </c>
      <c r="Q322" s="39">
        <f t="shared" si="51"/>
        <v>8.2449179094050179E-4</v>
      </c>
      <c r="T322" s="22">
        <v>44295</v>
      </c>
      <c r="U322" s="13">
        <v>132.995</v>
      </c>
      <c r="V322" s="13">
        <v>0</v>
      </c>
      <c r="W322" s="19">
        <v>1</v>
      </c>
      <c r="X322" s="13">
        <v>412.98</v>
      </c>
      <c r="Y322" s="13">
        <v>0</v>
      </c>
      <c r="Z322" s="19">
        <v>1</v>
      </c>
      <c r="AA322" s="13">
        <v>163.27000000000001</v>
      </c>
      <c r="AB322" s="13">
        <v>0</v>
      </c>
      <c r="AC322" s="19">
        <v>1</v>
      </c>
      <c r="AD322" s="13">
        <v>86.24</v>
      </c>
      <c r="AE322" s="13">
        <v>0</v>
      </c>
      <c r="AF322" s="19">
        <v>1</v>
      </c>
      <c r="AG322" s="13">
        <v>255.85</v>
      </c>
      <c r="AH322" s="13">
        <v>0</v>
      </c>
      <c r="AI322" s="19">
        <v>1</v>
      </c>
      <c r="AJ322" s="13">
        <v>677.02</v>
      </c>
      <c r="AK322" s="13">
        <v>0</v>
      </c>
      <c r="AL322" s="19">
        <v>1</v>
      </c>
    </row>
    <row r="323" spans="11:38">
      <c r="K323" s="22">
        <v>44293</v>
      </c>
      <c r="L323" s="37">
        <f t="shared" si="46"/>
        <v>1.3301522314257911E-2</v>
      </c>
      <c r="M323" s="38">
        <f t="shared" si="47"/>
        <v>1.2504445610658562E-3</v>
      </c>
      <c r="N323" s="38">
        <f t="shared" si="48"/>
        <v>-2.8222609076076631E-3</v>
      </c>
      <c r="O323" s="38">
        <f t="shared" si="49"/>
        <v>1.1596219645376226E-4</v>
      </c>
      <c r="P323" s="38">
        <f t="shared" si="50"/>
        <v>8.1967672041784907E-3</v>
      </c>
      <c r="Q323" s="39">
        <f t="shared" si="51"/>
        <v>-3.0312245257760544E-2</v>
      </c>
      <c r="T323" s="22">
        <v>44298</v>
      </c>
      <c r="U323" s="13">
        <v>131.24</v>
      </c>
      <c r="V323" s="13">
        <v>0</v>
      </c>
      <c r="W323" s="19">
        <v>1</v>
      </c>
      <c r="X323" s="13">
        <v>413.15</v>
      </c>
      <c r="Y323" s="13">
        <v>0</v>
      </c>
      <c r="Z323" s="19">
        <v>1</v>
      </c>
      <c r="AA323" s="13">
        <v>162.28</v>
      </c>
      <c r="AB323" s="13">
        <v>0</v>
      </c>
      <c r="AC323" s="19">
        <v>1</v>
      </c>
      <c r="AD323" s="13">
        <v>86.22</v>
      </c>
      <c r="AE323" s="13">
        <v>0</v>
      </c>
      <c r="AF323" s="19">
        <v>1</v>
      </c>
      <c r="AG323" s="13">
        <v>255.91</v>
      </c>
      <c r="AH323" s="13">
        <v>0</v>
      </c>
      <c r="AI323" s="19">
        <v>1</v>
      </c>
      <c r="AJ323" s="13">
        <v>701.98</v>
      </c>
      <c r="AK323" s="13">
        <v>0</v>
      </c>
      <c r="AL323" s="19">
        <v>1</v>
      </c>
    </row>
    <row r="324" spans="11:38">
      <c r="K324" s="22">
        <v>44294</v>
      </c>
      <c r="L324" s="37">
        <f t="shared" si="46"/>
        <v>1.9051145384563806E-2</v>
      </c>
      <c r="M324" s="38">
        <f t="shared" si="47"/>
        <v>4.6448037351831247E-3</v>
      </c>
      <c r="N324" s="38">
        <f t="shared" si="48"/>
        <v>1.0694635497839789E-2</v>
      </c>
      <c r="O324" s="38">
        <f t="shared" si="49"/>
        <v>3.4780592780046967E-4</v>
      </c>
      <c r="P324" s="38">
        <f t="shared" si="50"/>
        <v>1.3316305287886111E-2</v>
      </c>
      <c r="Q324" s="39">
        <f t="shared" si="51"/>
        <v>1.894105062198511E-2</v>
      </c>
      <c r="T324" s="22">
        <v>44299</v>
      </c>
      <c r="U324" s="13">
        <v>134.43</v>
      </c>
      <c r="V324" s="13">
        <v>0</v>
      </c>
      <c r="W324" s="19">
        <v>1</v>
      </c>
      <c r="X324" s="13">
        <v>414.36</v>
      </c>
      <c r="Y324" s="13">
        <v>0</v>
      </c>
      <c r="Z324" s="19">
        <v>1</v>
      </c>
      <c r="AA324" s="13">
        <v>163.43</v>
      </c>
      <c r="AB324" s="13">
        <v>0</v>
      </c>
      <c r="AC324" s="19">
        <v>1</v>
      </c>
      <c r="AD324" s="13">
        <v>86.25</v>
      </c>
      <c r="AE324" s="13">
        <v>0</v>
      </c>
      <c r="AF324" s="19">
        <v>1</v>
      </c>
      <c r="AG324" s="13">
        <v>258.49</v>
      </c>
      <c r="AH324" s="13">
        <v>0</v>
      </c>
      <c r="AI324" s="19">
        <v>1</v>
      </c>
      <c r="AJ324" s="13">
        <v>762.32</v>
      </c>
      <c r="AK324" s="13">
        <v>0</v>
      </c>
      <c r="AL324" s="19">
        <v>1</v>
      </c>
    </row>
    <row r="325" spans="11:38">
      <c r="K325" s="22">
        <v>44295</v>
      </c>
      <c r="L325" s="37">
        <f t="shared" si="46"/>
        <v>2.0011679560759037E-2</v>
      </c>
      <c r="M325" s="38">
        <f t="shared" si="47"/>
        <v>7.2176159935092117E-3</v>
      </c>
      <c r="N325" s="38">
        <f t="shared" si="48"/>
        <v>-7.5660864932558906E-3</v>
      </c>
      <c r="O325" s="38">
        <f t="shared" si="49"/>
        <v>-3.4780592780036813E-4</v>
      </c>
      <c r="P325" s="38">
        <f t="shared" si="50"/>
        <v>1.0214192122307978E-2</v>
      </c>
      <c r="Q325" s="39">
        <f t="shared" si="51"/>
        <v>-9.9646626317961683E-3</v>
      </c>
      <c r="T325" s="22">
        <v>44300</v>
      </c>
      <c r="U325" s="13">
        <v>132.03</v>
      </c>
      <c r="V325" s="13">
        <v>0</v>
      </c>
      <c r="W325" s="19">
        <v>1</v>
      </c>
      <c r="X325" s="13">
        <v>412.98</v>
      </c>
      <c r="Y325" s="13">
        <v>0</v>
      </c>
      <c r="Z325" s="19">
        <v>1</v>
      </c>
      <c r="AA325" s="13">
        <v>162.72</v>
      </c>
      <c r="AB325" s="13">
        <v>0</v>
      </c>
      <c r="AC325" s="19">
        <v>1</v>
      </c>
      <c r="AD325" s="13">
        <v>86.25</v>
      </c>
      <c r="AE325" s="13">
        <v>0</v>
      </c>
      <c r="AF325" s="19">
        <v>1</v>
      </c>
      <c r="AG325" s="13">
        <v>255.59</v>
      </c>
      <c r="AH325" s="13">
        <v>0</v>
      </c>
      <c r="AI325" s="19">
        <v>1</v>
      </c>
      <c r="AJ325" s="13">
        <v>732.23</v>
      </c>
      <c r="AK325" s="13">
        <v>0</v>
      </c>
      <c r="AL325" s="19">
        <v>1</v>
      </c>
    </row>
    <row r="326" spans="11:38">
      <c r="K326" s="22">
        <v>44298</v>
      </c>
      <c r="L326" s="37">
        <f t="shared" si="46"/>
        <v>-1.3283825437218838E-2</v>
      </c>
      <c r="M326" s="38">
        <f t="shared" si="47"/>
        <v>4.1155750886546561E-4</v>
      </c>
      <c r="N326" s="38">
        <f t="shared" si="48"/>
        <v>-6.0820337998266387E-3</v>
      </c>
      <c r="O326" s="38">
        <f t="shared" si="49"/>
        <v>-2.319378416983715E-4</v>
      </c>
      <c r="P326" s="38">
        <f t="shared" si="50"/>
        <v>2.3448491587822789E-4</v>
      </c>
      <c r="Q326" s="39">
        <f t="shared" si="51"/>
        <v>3.6204099018067766E-2</v>
      </c>
      <c r="T326" s="22">
        <v>44301</v>
      </c>
      <c r="U326" s="13">
        <v>134.5</v>
      </c>
      <c r="V326" s="13">
        <v>0</v>
      </c>
      <c r="W326" s="19">
        <v>1</v>
      </c>
      <c r="X326" s="13">
        <v>417.42</v>
      </c>
      <c r="Y326" s="13">
        <v>0</v>
      </c>
      <c r="Z326" s="19">
        <v>1</v>
      </c>
      <c r="AA326" s="13">
        <v>165.35</v>
      </c>
      <c r="AB326" s="13">
        <v>0</v>
      </c>
      <c r="AC326" s="19">
        <v>1</v>
      </c>
      <c r="AD326" s="13">
        <v>86.27</v>
      </c>
      <c r="AE326" s="13">
        <v>0</v>
      </c>
      <c r="AF326" s="19">
        <v>1</v>
      </c>
      <c r="AG326" s="13">
        <v>259.5</v>
      </c>
      <c r="AH326" s="13">
        <v>0</v>
      </c>
      <c r="AI326" s="19">
        <v>1</v>
      </c>
      <c r="AJ326" s="13">
        <v>738.85</v>
      </c>
      <c r="AK326" s="13">
        <v>0</v>
      </c>
      <c r="AL326" s="19">
        <v>1</v>
      </c>
    </row>
    <row r="327" spans="11:38">
      <c r="K327" s="22">
        <v>44299</v>
      </c>
      <c r="L327" s="37">
        <f t="shared" si="46"/>
        <v>2.4015909373260473E-2</v>
      </c>
      <c r="M327" s="38">
        <f t="shared" si="47"/>
        <v>2.9244380427079874E-3</v>
      </c>
      <c r="N327" s="38">
        <f t="shared" si="48"/>
        <v>7.0615257667201361E-3</v>
      </c>
      <c r="O327" s="38">
        <f t="shared" si="49"/>
        <v>3.4788659248050188E-4</v>
      </c>
      <c r="P327" s="38">
        <f t="shared" si="50"/>
        <v>1.0031188313696083E-2</v>
      </c>
      <c r="Q327" s="39">
        <f t="shared" si="51"/>
        <v>8.2461501448460275E-2</v>
      </c>
      <c r="T327" s="22">
        <v>44302</v>
      </c>
      <c r="U327" s="13">
        <v>134.16</v>
      </c>
      <c r="V327" s="13">
        <v>0</v>
      </c>
      <c r="W327" s="19">
        <v>1</v>
      </c>
      <c r="X327" s="13">
        <v>418.89</v>
      </c>
      <c r="Y327" s="13">
        <v>0</v>
      </c>
      <c r="Z327" s="19">
        <v>1</v>
      </c>
      <c r="AA327" s="13">
        <v>166.35</v>
      </c>
      <c r="AB327" s="13">
        <v>0</v>
      </c>
      <c r="AC327" s="19">
        <v>1</v>
      </c>
      <c r="AD327" s="13">
        <v>86.26</v>
      </c>
      <c r="AE327" s="13">
        <v>0</v>
      </c>
      <c r="AF327" s="19">
        <v>1</v>
      </c>
      <c r="AG327" s="13">
        <v>260.74</v>
      </c>
      <c r="AH327" s="13">
        <v>0</v>
      </c>
      <c r="AI327" s="19">
        <v>1</v>
      </c>
      <c r="AJ327" s="13">
        <v>739.78</v>
      </c>
      <c r="AK327" s="13">
        <v>0</v>
      </c>
      <c r="AL327" s="19">
        <v>1</v>
      </c>
    </row>
    <row r="328" spans="11:38">
      <c r="K328" s="22">
        <v>44300</v>
      </c>
      <c r="L328" s="37">
        <f t="shared" si="46"/>
        <v>-1.8014447975051678E-2</v>
      </c>
      <c r="M328" s="38">
        <f t="shared" si="47"/>
        <v>-3.3359955515734514E-3</v>
      </c>
      <c r="N328" s="38">
        <f t="shared" si="48"/>
        <v>-4.3538318047168295E-3</v>
      </c>
      <c r="O328" s="38">
        <f t="shared" si="49"/>
        <v>0</v>
      </c>
      <c r="P328" s="38">
        <f t="shared" si="50"/>
        <v>-1.1282410373317397E-2</v>
      </c>
      <c r="Q328" s="39">
        <f t="shared" si="51"/>
        <v>-4.0271742781234084E-2</v>
      </c>
      <c r="T328" s="22">
        <v>44305</v>
      </c>
      <c r="U328" s="13">
        <v>134.84</v>
      </c>
      <c r="V328" s="13">
        <v>0</v>
      </c>
      <c r="W328" s="19">
        <v>1</v>
      </c>
      <c r="X328" s="13">
        <v>416.84</v>
      </c>
      <c r="Y328" s="13">
        <v>0</v>
      </c>
      <c r="Z328" s="19">
        <v>1</v>
      </c>
      <c r="AA328" s="13">
        <v>165.89</v>
      </c>
      <c r="AB328" s="13">
        <v>0</v>
      </c>
      <c r="AC328" s="19">
        <v>1</v>
      </c>
      <c r="AD328" s="13">
        <v>86.25</v>
      </c>
      <c r="AE328" s="13">
        <v>0</v>
      </c>
      <c r="AF328" s="19">
        <v>1</v>
      </c>
      <c r="AG328" s="13">
        <v>258.74</v>
      </c>
      <c r="AH328" s="13">
        <v>0</v>
      </c>
      <c r="AI328" s="19">
        <v>1</v>
      </c>
      <c r="AJ328" s="13">
        <v>714.63</v>
      </c>
      <c r="AK328" s="13">
        <v>0</v>
      </c>
      <c r="AL328" s="19">
        <v>1</v>
      </c>
    </row>
    <row r="329" spans="11:38">
      <c r="K329" s="22">
        <v>44301</v>
      </c>
      <c r="L329" s="37">
        <f t="shared" si="46"/>
        <v>1.8535029550784017E-2</v>
      </c>
      <c r="M329" s="38">
        <f t="shared" si="47"/>
        <v>1.0693743525277178E-2</v>
      </c>
      <c r="N329" s="38">
        <f t="shared" si="48"/>
        <v>1.6033507127551895E-2</v>
      </c>
      <c r="O329" s="38">
        <f t="shared" si="49"/>
        <v>2.3185717701818017E-4</v>
      </c>
      <c r="P329" s="38">
        <f t="shared" si="50"/>
        <v>1.5182104498585642E-2</v>
      </c>
      <c r="Q329" s="39">
        <f t="shared" si="51"/>
        <v>9.0002510909441905E-3</v>
      </c>
      <c r="T329" s="22">
        <v>44306</v>
      </c>
      <c r="U329" s="13">
        <v>133.11000000000001</v>
      </c>
      <c r="V329" s="13">
        <v>0</v>
      </c>
      <c r="W329" s="19">
        <v>1</v>
      </c>
      <c r="X329" s="13">
        <v>413.81</v>
      </c>
      <c r="Y329" s="13">
        <v>0</v>
      </c>
      <c r="Z329" s="19">
        <v>1</v>
      </c>
      <c r="AA329" s="13">
        <v>166.48</v>
      </c>
      <c r="AB329" s="13">
        <v>0</v>
      </c>
      <c r="AC329" s="19">
        <v>1</v>
      </c>
      <c r="AD329" s="13">
        <v>86.27</v>
      </c>
      <c r="AE329" s="13">
        <v>0</v>
      </c>
      <c r="AF329" s="19">
        <v>1</v>
      </c>
      <c r="AG329" s="13">
        <v>258.26</v>
      </c>
      <c r="AH329" s="13">
        <v>0</v>
      </c>
      <c r="AI329" s="19">
        <v>1</v>
      </c>
      <c r="AJ329" s="13">
        <v>718.99</v>
      </c>
      <c r="AK329" s="13">
        <v>0</v>
      </c>
      <c r="AL329" s="19">
        <v>1</v>
      </c>
    </row>
    <row r="330" spans="11:38">
      <c r="K330" s="22">
        <v>44302</v>
      </c>
      <c r="L330" s="37">
        <f t="shared" si="46"/>
        <v>-2.5310815269403803E-3</v>
      </c>
      <c r="M330" s="38">
        <f t="shared" si="47"/>
        <v>3.515446458608084E-3</v>
      </c>
      <c r="N330" s="38">
        <f t="shared" si="48"/>
        <v>6.0295630366839935E-3</v>
      </c>
      <c r="O330" s="38">
        <f t="shared" si="49"/>
        <v>-1.1592186879021738E-4</v>
      </c>
      <c r="P330" s="38">
        <f t="shared" si="50"/>
        <v>4.7670396286894172E-3</v>
      </c>
      <c r="Q330" s="39">
        <f t="shared" si="51"/>
        <v>1.2579213496728731E-3</v>
      </c>
      <c r="T330" s="22">
        <v>44307</v>
      </c>
      <c r="U330" s="13">
        <v>133.5</v>
      </c>
      <c r="V330" s="13">
        <v>0</v>
      </c>
      <c r="W330" s="19">
        <v>1</v>
      </c>
      <c r="X330" s="13">
        <v>417.68</v>
      </c>
      <c r="Y330" s="13">
        <v>0</v>
      </c>
      <c r="Z330" s="19">
        <v>1</v>
      </c>
      <c r="AA330" s="13">
        <v>168.13</v>
      </c>
      <c r="AB330" s="13">
        <v>0</v>
      </c>
      <c r="AC330" s="19">
        <v>1</v>
      </c>
      <c r="AD330" s="13">
        <v>86.29</v>
      </c>
      <c r="AE330" s="13">
        <v>0</v>
      </c>
      <c r="AF330" s="19">
        <v>1</v>
      </c>
      <c r="AG330" s="13">
        <v>260.58</v>
      </c>
      <c r="AH330" s="13">
        <v>0</v>
      </c>
      <c r="AI330" s="19">
        <v>1</v>
      </c>
      <c r="AJ330" s="13">
        <v>744.12</v>
      </c>
      <c r="AK330" s="13">
        <v>0</v>
      </c>
      <c r="AL330" s="19">
        <v>1</v>
      </c>
    </row>
    <row r="331" spans="11:38">
      <c r="K331" s="22">
        <v>44305</v>
      </c>
      <c r="L331" s="37">
        <f t="shared" si="46"/>
        <v>5.0557728509065068E-3</v>
      </c>
      <c r="M331" s="38">
        <f t="shared" si="47"/>
        <v>-4.9059004979863279E-3</v>
      </c>
      <c r="N331" s="38">
        <f t="shared" si="48"/>
        <v>-2.7690843603020571E-3</v>
      </c>
      <c r="O331" s="38">
        <f t="shared" si="49"/>
        <v>-1.1593530822795102E-4</v>
      </c>
      <c r="P331" s="38">
        <f t="shared" si="50"/>
        <v>-7.7000457448768191E-3</v>
      </c>
      <c r="Q331" s="39">
        <f t="shared" si="51"/>
        <v>-3.4587918463078383E-2</v>
      </c>
      <c r="T331" s="22">
        <v>44308</v>
      </c>
      <c r="U331" s="13">
        <v>131.94</v>
      </c>
      <c r="V331" s="13">
        <v>0</v>
      </c>
      <c r="W331" s="19">
        <v>1</v>
      </c>
      <c r="X331" s="13">
        <v>413.97</v>
      </c>
      <c r="Y331" s="13">
        <v>0</v>
      </c>
      <c r="Z331" s="19">
        <v>1</v>
      </c>
      <c r="AA331" s="13">
        <v>167.04</v>
      </c>
      <c r="AB331" s="13">
        <v>0</v>
      </c>
      <c r="AC331" s="19">
        <v>1</v>
      </c>
      <c r="AD331" s="13">
        <v>86.28</v>
      </c>
      <c r="AE331" s="13">
        <v>0</v>
      </c>
      <c r="AF331" s="19">
        <v>1</v>
      </c>
      <c r="AG331" s="13">
        <v>257.17</v>
      </c>
      <c r="AH331" s="13">
        <v>0</v>
      </c>
      <c r="AI331" s="19">
        <v>1</v>
      </c>
      <c r="AJ331" s="13">
        <v>719.69</v>
      </c>
      <c r="AK331" s="13">
        <v>0</v>
      </c>
      <c r="AL331" s="19">
        <v>1</v>
      </c>
    </row>
    <row r="332" spans="11:38">
      <c r="K332" s="22">
        <v>44306</v>
      </c>
      <c r="L332" s="37">
        <f t="shared" si="46"/>
        <v>-1.2913036306932081E-2</v>
      </c>
      <c r="M332" s="38">
        <f t="shared" si="47"/>
        <v>-7.2955238408879009E-3</v>
      </c>
      <c r="N332" s="38">
        <f t="shared" si="48"/>
        <v>3.550263981195359E-3</v>
      </c>
      <c r="O332" s="38">
        <f t="shared" si="49"/>
        <v>2.3185717701818017E-4</v>
      </c>
      <c r="P332" s="38">
        <f t="shared" si="50"/>
        <v>-1.8568670712503898E-3</v>
      </c>
      <c r="Q332" s="39">
        <f t="shared" si="51"/>
        <v>6.0825231822480121E-3</v>
      </c>
      <c r="T332" s="22">
        <v>44309</v>
      </c>
      <c r="U332" s="13">
        <v>134.32</v>
      </c>
      <c r="V332" s="13">
        <v>0</v>
      </c>
      <c r="W332" s="19">
        <v>1</v>
      </c>
      <c r="X332" s="13">
        <v>418.31</v>
      </c>
      <c r="Y332" s="13">
        <v>0</v>
      </c>
      <c r="Z332" s="19">
        <v>1</v>
      </c>
      <c r="AA332" s="13">
        <v>166.4</v>
      </c>
      <c r="AB332" s="13">
        <v>0</v>
      </c>
      <c r="AC332" s="19">
        <v>1</v>
      </c>
      <c r="AD332" s="13">
        <v>86.26</v>
      </c>
      <c r="AE332" s="13">
        <v>0</v>
      </c>
      <c r="AF332" s="19">
        <v>1</v>
      </c>
      <c r="AG332" s="13">
        <v>261.14999999999998</v>
      </c>
      <c r="AH332" s="13">
        <v>0</v>
      </c>
      <c r="AI332" s="19">
        <v>1</v>
      </c>
      <c r="AJ332" s="13">
        <v>729.4</v>
      </c>
      <c r="AK332" s="13">
        <v>0</v>
      </c>
      <c r="AL332" s="19">
        <v>1</v>
      </c>
    </row>
    <row r="333" spans="11:38">
      <c r="K333" s="22">
        <v>44307</v>
      </c>
      <c r="L333" s="37">
        <f t="shared" si="46"/>
        <v>2.9256237813762359E-3</v>
      </c>
      <c r="M333" s="38">
        <f t="shared" si="47"/>
        <v>9.3086578189582048E-3</v>
      </c>
      <c r="N333" s="38">
        <f t="shared" si="48"/>
        <v>9.8623076054577905E-3</v>
      </c>
      <c r="O333" s="38">
        <f t="shared" si="49"/>
        <v>2.3180343172893796E-4</v>
      </c>
      <c r="P333" s="38">
        <f t="shared" si="50"/>
        <v>8.9430863562799407E-3</v>
      </c>
      <c r="Q333" s="39">
        <f t="shared" si="51"/>
        <v>3.4354862731301637E-2</v>
      </c>
      <c r="T333" s="22">
        <v>44312</v>
      </c>
      <c r="U333" s="13">
        <v>134.72</v>
      </c>
      <c r="V333" s="13">
        <v>0</v>
      </c>
      <c r="W333" s="19">
        <v>1</v>
      </c>
      <c r="X333" s="13">
        <v>419.25</v>
      </c>
      <c r="Y333" s="13">
        <v>0</v>
      </c>
      <c r="Z333" s="19">
        <v>1</v>
      </c>
      <c r="AA333" s="13">
        <v>166.84</v>
      </c>
      <c r="AB333" s="13">
        <v>0</v>
      </c>
      <c r="AC333" s="19">
        <v>1</v>
      </c>
      <c r="AD333" s="13">
        <v>86.24</v>
      </c>
      <c r="AE333" s="13">
        <v>0</v>
      </c>
      <c r="AF333" s="19">
        <v>1</v>
      </c>
      <c r="AG333" s="13">
        <v>261.55</v>
      </c>
      <c r="AH333" s="13">
        <v>0</v>
      </c>
      <c r="AI333" s="19">
        <v>1</v>
      </c>
      <c r="AJ333" s="13">
        <v>738.2</v>
      </c>
      <c r="AK333" s="13">
        <v>0</v>
      </c>
      <c r="AL333" s="19">
        <v>1</v>
      </c>
    </row>
    <row r="334" spans="11:38">
      <c r="K334" s="22">
        <v>44308</v>
      </c>
      <c r="L334" s="37">
        <f t="shared" si="46"/>
        <v>-1.1754204045579428E-2</v>
      </c>
      <c r="M334" s="38">
        <f t="shared" si="47"/>
        <v>-8.9220816707240927E-3</v>
      </c>
      <c r="N334" s="38">
        <f t="shared" si="48"/>
        <v>-6.5041849965629464E-3</v>
      </c>
      <c r="O334" s="38">
        <f t="shared" si="49"/>
        <v>-1.1589499926056706E-4</v>
      </c>
      <c r="P334" s="38">
        <f t="shared" si="50"/>
        <v>-1.3172570960882771E-2</v>
      </c>
      <c r="Q334" s="39">
        <f t="shared" si="51"/>
        <v>-3.3381748410898401E-2</v>
      </c>
      <c r="T334" s="22">
        <v>44313</v>
      </c>
      <c r="U334" s="13">
        <v>134.38999999999999</v>
      </c>
      <c r="V334" s="13">
        <v>0</v>
      </c>
      <c r="W334" s="19">
        <v>1</v>
      </c>
      <c r="X334" s="13">
        <v>419.12</v>
      </c>
      <c r="Y334" s="13">
        <v>0</v>
      </c>
      <c r="Z334" s="19">
        <v>1</v>
      </c>
      <c r="AA334" s="13">
        <v>166.42</v>
      </c>
      <c r="AB334" s="13">
        <v>0</v>
      </c>
      <c r="AC334" s="19">
        <v>1</v>
      </c>
      <c r="AD334" s="13">
        <v>86.23</v>
      </c>
      <c r="AE334" s="13">
        <v>0</v>
      </c>
      <c r="AF334" s="19">
        <v>1</v>
      </c>
      <c r="AG334" s="13">
        <v>261.97000000000003</v>
      </c>
      <c r="AH334" s="13">
        <v>0</v>
      </c>
      <c r="AI334" s="19">
        <v>1</v>
      </c>
      <c r="AJ334" s="13">
        <v>704.74</v>
      </c>
      <c r="AK334" s="13">
        <v>0</v>
      </c>
      <c r="AL334" s="19">
        <v>1</v>
      </c>
    </row>
    <row r="335" spans="11:38">
      <c r="K335" s="22">
        <v>44309</v>
      </c>
      <c r="L335" s="37">
        <f t="shared" si="46"/>
        <v>1.7877738974560579E-2</v>
      </c>
      <c r="M335" s="38">
        <f t="shared" si="47"/>
        <v>1.0429277018182739E-2</v>
      </c>
      <c r="N335" s="38">
        <f t="shared" si="48"/>
        <v>-3.8387763071656015E-3</v>
      </c>
      <c r="O335" s="38">
        <f t="shared" si="49"/>
        <v>-2.3183030125851581E-4</v>
      </c>
      <c r="P335" s="38">
        <f t="shared" si="50"/>
        <v>1.5357610068404972E-2</v>
      </c>
      <c r="Q335" s="39">
        <f t="shared" si="51"/>
        <v>1.3401714635691404E-2</v>
      </c>
      <c r="T335" s="22">
        <v>44314</v>
      </c>
      <c r="U335" s="13">
        <v>133.58000000000001</v>
      </c>
      <c r="V335" s="13">
        <v>0</v>
      </c>
      <c r="W335" s="19">
        <v>1</v>
      </c>
      <c r="X335" s="13">
        <v>418.96</v>
      </c>
      <c r="Y335" s="13">
        <v>0</v>
      </c>
      <c r="Z335" s="19">
        <v>1</v>
      </c>
      <c r="AA335" s="13">
        <v>166.91</v>
      </c>
      <c r="AB335" s="13">
        <v>0</v>
      </c>
      <c r="AC335" s="19">
        <v>1</v>
      </c>
      <c r="AD335" s="13">
        <v>86.25</v>
      </c>
      <c r="AE335" s="13">
        <v>0</v>
      </c>
      <c r="AF335" s="19">
        <v>1</v>
      </c>
      <c r="AG335" s="13">
        <v>254.56</v>
      </c>
      <c r="AH335" s="13">
        <v>0</v>
      </c>
      <c r="AI335" s="19">
        <v>1</v>
      </c>
      <c r="AJ335" s="13">
        <v>694.4</v>
      </c>
      <c r="AK335" s="13">
        <v>0</v>
      </c>
      <c r="AL335" s="19">
        <v>1</v>
      </c>
    </row>
    <row r="336" spans="11:38">
      <c r="K336" s="22">
        <v>44312</v>
      </c>
      <c r="L336" s="37">
        <f t="shared" si="46"/>
        <v>2.9735377247313631E-3</v>
      </c>
      <c r="M336" s="38">
        <f t="shared" si="47"/>
        <v>2.2446162535626544E-3</v>
      </c>
      <c r="N336" s="38">
        <f t="shared" si="48"/>
        <v>2.6407409416362138E-3</v>
      </c>
      <c r="O336" s="38">
        <f t="shared" si="49"/>
        <v>-2.3188405901018873E-4</v>
      </c>
      <c r="P336" s="38">
        <f t="shared" si="50"/>
        <v>1.5305149343124748E-3</v>
      </c>
      <c r="Q336" s="39">
        <f t="shared" si="51"/>
        <v>1.1992512221318365E-2</v>
      </c>
      <c r="T336" s="22">
        <v>44315</v>
      </c>
      <c r="U336" s="13">
        <v>133.47999999999999</v>
      </c>
      <c r="V336" s="13">
        <v>0</v>
      </c>
      <c r="W336" s="19">
        <v>1</v>
      </c>
      <c r="X336" s="13">
        <v>421.61</v>
      </c>
      <c r="Y336" s="13">
        <v>0</v>
      </c>
      <c r="Z336" s="19">
        <v>1</v>
      </c>
      <c r="AA336" s="13">
        <v>166.22</v>
      </c>
      <c r="AB336" s="13">
        <v>0</v>
      </c>
      <c r="AC336" s="19">
        <v>1</v>
      </c>
      <c r="AD336" s="13">
        <v>86.27</v>
      </c>
      <c r="AE336" s="13">
        <v>0</v>
      </c>
      <c r="AF336" s="19">
        <v>1</v>
      </c>
      <c r="AG336" s="13">
        <v>252.51</v>
      </c>
      <c r="AH336" s="13">
        <v>0</v>
      </c>
      <c r="AI336" s="19">
        <v>1</v>
      </c>
      <c r="AJ336" s="13">
        <v>677</v>
      </c>
      <c r="AK336" s="13">
        <v>0</v>
      </c>
      <c r="AL336" s="19">
        <v>1</v>
      </c>
    </row>
    <row r="337" spans="11:38">
      <c r="K337" s="22">
        <v>44313</v>
      </c>
      <c r="L337" s="37">
        <f t="shared" si="46"/>
        <v>-2.4525299350438962E-3</v>
      </c>
      <c r="M337" s="38">
        <f t="shared" si="47"/>
        <v>-3.1012560335394549E-4</v>
      </c>
      <c r="N337" s="38">
        <f t="shared" si="48"/>
        <v>-2.5205558564607529E-3</v>
      </c>
      <c r="O337" s="38">
        <f t="shared" si="49"/>
        <v>-1.1596219645378832E-4</v>
      </c>
      <c r="P337" s="38">
        <f t="shared" si="50"/>
        <v>1.604523571620534E-3</v>
      </c>
      <c r="Q337" s="39">
        <f t="shared" si="51"/>
        <v>-4.6385850131222754E-2</v>
      </c>
      <c r="T337" s="22">
        <v>44316</v>
      </c>
      <c r="U337" s="13">
        <v>131.46</v>
      </c>
      <c r="V337" s="13">
        <v>0</v>
      </c>
      <c r="W337" s="19">
        <v>1</v>
      </c>
      <c r="X337" s="13">
        <v>418.88</v>
      </c>
      <c r="Y337" s="13">
        <v>0</v>
      </c>
      <c r="Z337" s="19">
        <v>1</v>
      </c>
      <c r="AA337" s="13">
        <v>165.66</v>
      </c>
      <c r="AB337" s="13">
        <v>0</v>
      </c>
      <c r="AC337" s="19">
        <v>1</v>
      </c>
      <c r="AD337" s="13">
        <v>86.28</v>
      </c>
      <c r="AE337" s="13">
        <v>0</v>
      </c>
      <c r="AF337" s="19">
        <v>1</v>
      </c>
      <c r="AG337" s="13">
        <v>252.18</v>
      </c>
      <c r="AH337" s="13">
        <v>0</v>
      </c>
      <c r="AI337" s="19">
        <v>1</v>
      </c>
      <c r="AJ337" s="13">
        <v>709.44</v>
      </c>
      <c r="AK337" s="13">
        <v>0</v>
      </c>
      <c r="AL337" s="19">
        <v>1</v>
      </c>
    </row>
    <row r="338" spans="11:38">
      <c r="K338" s="22">
        <v>44314</v>
      </c>
      <c r="L338" s="37">
        <f t="shared" si="46"/>
        <v>-6.0454712614826725E-3</v>
      </c>
      <c r="M338" s="38">
        <f t="shared" si="47"/>
        <v>-3.818251287320738E-4</v>
      </c>
      <c r="N338" s="38">
        <f t="shared" si="48"/>
        <v>2.9400315180423903E-3</v>
      </c>
      <c r="O338" s="38">
        <f t="shared" si="49"/>
        <v>2.319109472359147E-4</v>
      </c>
      <c r="P338" s="38">
        <f t="shared" si="50"/>
        <v>-2.8693428798763861E-2</v>
      </c>
      <c r="Q338" s="39">
        <f t="shared" si="51"/>
        <v>-1.4780777118535166E-2</v>
      </c>
      <c r="T338" s="22">
        <v>44319</v>
      </c>
      <c r="U338" s="13">
        <v>132.54</v>
      </c>
      <c r="V338" s="13">
        <v>0</v>
      </c>
      <c r="W338" s="19">
        <v>1</v>
      </c>
      <c r="X338" s="13">
        <v>419.78</v>
      </c>
      <c r="Y338" s="13">
        <v>0</v>
      </c>
      <c r="Z338" s="19">
        <v>1</v>
      </c>
      <c r="AA338" s="13">
        <v>167.81</v>
      </c>
      <c r="AB338" s="13">
        <v>0</v>
      </c>
      <c r="AC338" s="19">
        <v>1</v>
      </c>
      <c r="AD338" s="13">
        <v>86.26</v>
      </c>
      <c r="AE338" s="13">
        <v>1.2243E-2</v>
      </c>
      <c r="AF338" s="19">
        <v>1</v>
      </c>
      <c r="AG338" s="13">
        <v>251.86</v>
      </c>
      <c r="AH338" s="13">
        <v>0</v>
      </c>
      <c r="AI338" s="19">
        <v>1</v>
      </c>
      <c r="AJ338" s="13">
        <v>684.9</v>
      </c>
      <c r="AK338" s="13">
        <v>0</v>
      </c>
      <c r="AL338" s="19">
        <v>1</v>
      </c>
    </row>
    <row r="339" spans="11:38">
      <c r="K339" s="22">
        <v>44315</v>
      </c>
      <c r="L339" s="37">
        <f t="shared" si="46"/>
        <v>-7.4889541431679785E-4</v>
      </c>
      <c r="M339" s="38">
        <f t="shared" si="47"/>
        <v>6.3052661397108908E-3</v>
      </c>
      <c r="N339" s="38">
        <f t="shared" si="48"/>
        <v>-4.142532865445853E-3</v>
      </c>
      <c r="O339" s="38">
        <f t="shared" si="49"/>
        <v>2.3185717701818017E-4</v>
      </c>
      <c r="P339" s="38">
        <f t="shared" si="50"/>
        <v>-8.085712697882318E-3</v>
      </c>
      <c r="Q339" s="39">
        <f t="shared" si="51"/>
        <v>-2.5376890433865373E-2</v>
      </c>
      <c r="T339" s="22">
        <v>44320</v>
      </c>
      <c r="U339" s="13">
        <v>127.85</v>
      </c>
      <c r="V339" s="13">
        <v>0</v>
      </c>
      <c r="W339" s="19">
        <v>1</v>
      </c>
      <c r="X339" s="13">
        <v>417.23</v>
      </c>
      <c r="Y339" s="13">
        <v>0</v>
      </c>
      <c r="Z339" s="19">
        <v>1</v>
      </c>
      <c r="AA339" s="13">
        <v>166.58</v>
      </c>
      <c r="AB339" s="13">
        <v>0</v>
      </c>
      <c r="AC339" s="19">
        <v>1</v>
      </c>
      <c r="AD339" s="13">
        <v>86.26</v>
      </c>
      <c r="AE339" s="13">
        <v>0</v>
      </c>
      <c r="AF339" s="19">
        <v>1</v>
      </c>
      <c r="AG339" s="13">
        <v>247.79</v>
      </c>
      <c r="AH339" s="13">
        <v>0</v>
      </c>
      <c r="AI339" s="19">
        <v>1</v>
      </c>
      <c r="AJ339" s="13">
        <v>673.6</v>
      </c>
      <c r="AK339" s="13">
        <v>0</v>
      </c>
      <c r="AL339" s="19">
        <v>1</v>
      </c>
    </row>
    <row r="340" spans="11:38">
      <c r="K340" s="22">
        <v>44316</v>
      </c>
      <c r="L340" s="37">
        <f t="shared" si="46"/>
        <v>-1.524903104774294E-2</v>
      </c>
      <c r="M340" s="38">
        <f t="shared" si="47"/>
        <v>-6.4962333894078919E-3</v>
      </c>
      <c r="N340" s="38">
        <f t="shared" si="48"/>
        <v>-3.374716954762204E-3</v>
      </c>
      <c r="O340" s="38">
        <f t="shared" si="49"/>
        <v>1.1590843246832411E-4</v>
      </c>
      <c r="P340" s="38">
        <f t="shared" si="50"/>
        <v>-1.3077336465140339E-3</v>
      </c>
      <c r="Q340" s="39">
        <f t="shared" si="51"/>
        <v>4.6804653515671688E-2</v>
      </c>
      <c r="T340" s="22">
        <v>44321</v>
      </c>
      <c r="U340" s="13">
        <v>128.1</v>
      </c>
      <c r="V340" s="13">
        <v>0</v>
      </c>
      <c r="W340" s="19">
        <v>1</v>
      </c>
      <c r="X340" s="13">
        <v>417.29</v>
      </c>
      <c r="Y340" s="13">
        <v>0</v>
      </c>
      <c r="Z340" s="19">
        <v>1</v>
      </c>
      <c r="AA340" s="13">
        <v>167.27</v>
      </c>
      <c r="AB340" s="13">
        <v>0</v>
      </c>
      <c r="AC340" s="19">
        <v>1</v>
      </c>
      <c r="AD340" s="13">
        <v>86.28</v>
      </c>
      <c r="AE340" s="13">
        <v>0</v>
      </c>
      <c r="AF340" s="19">
        <v>1</v>
      </c>
      <c r="AG340" s="13">
        <v>246.47</v>
      </c>
      <c r="AH340" s="13">
        <v>0</v>
      </c>
      <c r="AI340" s="19">
        <v>1</v>
      </c>
      <c r="AJ340" s="13">
        <v>670.94</v>
      </c>
      <c r="AK340" s="13">
        <v>0</v>
      </c>
      <c r="AL340" s="19">
        <v>1</v>
      </c>
    </row>
    <row r="341" spans="11:38">
      <c r="K341" s="22">
        <v>44319</v>
      </c>
      <c r="L341" s="37">
        <f t="shared" si="46"/>
        <v>8.1818638246506006E-3</v>
      </c>
      <c r="M341" s="38">
        <f t="shared" si="47"/>
        <v>2.1462817959349316E-3</v>
      </c>
      <c r="N341" s="38">
        <f t="shared" si="48"/>
        <v>1.2894891842952326E-2</v>
      </c>
      <c r="O341" s="38">
        <f t="shared" si="49"/>
        <v>-8.9909002286573596E-5</v>
      </c>
      <c r="P341" s="38">
        <f t="shared" si="50"/>
        <v>-1.2697406673799784E-3</v>
      </c>
      <c r="Q341" s="39">
        <f t="shared" si="51"/>
        <v>-3.5203084224087182E-2</v>
      </c>
      <c r="T341" s="22">
        <v>44322</v>
      </c>
      <c r="U341" s="13">
        <v>129.74</v>
      </c>
      <c r="V341" s="13">
        <v>0</v>
      </c>
      <c r="W341" s="19">
        <v>1</v>
      </c>
      <c r="X341" s="13">
        <v>420.68</v>
      </c>
      <c r="Y341" s="13">
        <v>0</v>
      </c>
      <c r="Z341" s="19">
        <v>1</v>
      </c>
      <c r="AA341" s="13">
        <v>170.06</v>
      </c>
      <c r="AB341" s="13">
        <v>0</v>
      </c>
      <c r="AC341" s="19">
        <v>1</v>
      </c>
      <c r="AD341" s="13">
        <v>86.28</v>
      </c>
      <c r="AE341" s="13">
        <v>0</v>
      </c>
      <c r="AF341" s="19">
        <v>1</v>
      </c>
      <c r="AG341" s="13">
        <v>249.73</v>
      </c>
      <c r="AH341" s="13">
        <v>0</v>
      </c>
      <c r="AI341" s="19">
        <v>1</v>
      </c>
      <c r="AJ341" s="13">
        <v>663.54</v>
      </c>
      <c r="AK341" s="13">
        <v>0</v>
      </c>
      <c r="AL341" s="19">
        <v>1</v>
      </c>
    </row>
    <row r="342" spans="11:38">
      <c r="K342" s="22">
        <v>44320</v>
      </c>
      <c r="L342" s="37">
        <f t="shared" ref="L342:L405" si="52">LN((U339+V339)/(U338*W338))</f>
        <v>-3.6026784922885191E-2</v>
      </c>
      <c r="M342" s="38">
        <f t="shared" ref="M342:M405" si="53">LN((X339+Y339)/(X338*Z338))</f>
        <v>-6.0931360182917725E-3</v>
      </c>
      <c r="N342" s="38">
        <f t="shared" ref="N342:N405" si="54">LN((AA339+AB339)/(AA338*AC338))</f>
        <v>-7.3567125058758799E-3</v>
      </c>
      <c r="O342" s="38">
        <f t="shared" ref="O342:O405" si="55">LN((AD339+AE339)/(AD338*AF338))</f>
        <v>0</v>
      </c>
      <c r="P342" s="38">
        <f t="shared" ref="P342:P405" si="56">LN((AG339+AH339)/(AG338*AI338))</f>
        <v>-1.6291764322049221E-2</v>
      </c>
      <c r="Q342" s="39">
        <f t="shared" ref="Q342:Q405" si="57">LN((AJ339+AK339)/(AJ338*AL338))</f>
        <v>-1.6636379275742495E-2</v>
      </c>
      <c r="T342" s="22">
        <v>44323</v>
      </c>
      <c r="U342" s="13">
        <v>130.21</v>
      </c>
      <c r="V342" s="13">
        <v>0.22</v>
      </c>
      <c r="W342" s="19">
        <v>1</v>
      </c>
      <c r="X342" s="13">
        <v>423.73</v>
      </c>
      <c r="Y342" s="13">
        <v>0</v>
      </c>
      <c r="Z342" s="19">
        <v>1</v>
      </c>
      <c r="AA342" s="13">
        <v>171.59</v>
      </c>
      <c r="AB342" s="13">
        <v>0</v>
      </c>
      <c r="AC342" s="19">
        <v>1</v>
      </c>
      <c r="AD342" s="13">
        <v>86.31</v>
      </c>
      <c r="AE342" s="13">
        <v>0</v>
      </c>
      <c r="AF342" s="19">
        <v>1</v>
      </c>
      <c r="AG342" s="13">
        <v>252.46</v>
      </c>
      <c r="AH342" s="13">
        <v>0</v>
      </c>
      <c r="AI342" s="19">
        <v>1</v>
      </c>
      <c r="AJ342" s="13">
        <v>672.37</v>
      </c>
      <c r="AK342" s="13">
        <v>0</v>
      </c>
      <c r="AL342" s="19">
        <v>1</v>
      </c>
    </row>
    <row r="343" spans="11:38">
      <c r="K343" s="22">
        <v>44321</v>
      </c>
      <c r="L343" s="37">
        <f t="shared" si="52"/>
        <v>1.9535071654928678E-3</v>
      </c>
      <c r="M343" s="38">
        <f t="shared" si="53"/>
        <v>1.43795235832335E-4</v>
      </c>
      <c r="N343" s="38">
        <f t="shared" si="54"/>
        <v>4.1335988167228582E-3</v>
      </c>
      <c r="O343" s="38">
        <f t="shared" si="55"/>
        <v>2.3183030125857948E-4</v>
      </c>
      <c r="P343" s="38">
        <f t="shared" si="56"/>
        <v>-5.3413310333767731E-3</v>
      </c>
      <c r="Q343" s="39">
        <f t="shared" si="57"/>
        <v>-3.9567487324757584E-3</v>
      </c>
      <c r="T343" s="22">
        <v>44326</v>
      </c>
      <c r="U343" s="13">
        <v>126.85</v>
      </c>
      <c r="V343" s="13">
        <v>0</v>
      </c>
      <c r="W343" s="19">
        <v>1</v>
      </c>
      <c r="X343" s="13">
        <v>419.61</v>
      </c>
      <c r="Y343" s="13">
        <v>0</v>
      </c>
      <c r="Z343" s="19">
        <v>1</v>
      </c>
      <c r="AA343" s="13">
        <v>172.11</v>
      </c>
      <c r="AB343" s="13">
        <v>0</v>
      </c>
      <c r="AC343" s="19">
        <v>1</v>
      </c>
      <c r="AD343" s="13">
        <v>86.28</v>
      </c>
      <c r="AE343" s="13">
        <v>0</v>
      </c>
      <c r="AF343" s="19">
        <v>1</v>
      </c>
      <c r="AG343" s="13">
        <v>247.18</v>
      </c>
      <c r="AH343" s="13">
        <v>0</v>
      </c>
      <c r="AI343" s="19">
        <v>1</v>
      </c>
      <c r="AJ343" s="13">
        <v>629.04</v>
      </c>
      <c r="AK343" s="13">
        <v>0</v>
      </c>
      <c r="AL343" s="19">
        <v>1</v>
      </c>
    </row>
    <row r="344" spans="11:38">
      <c r="K344" s="22">
        <v>44322</v>
      </c>
      <c r="L344" s="37">
        <f t="shared" si="52"/>
        <v>1.2721238882220928E-2</v>
      </c>
      <c r="M344" s="38">
        <f t="shared" si="53"/>
        <v>8.0910259168171777E-3</v>
      </c>
      <c r="N344" s="38">
        <f t="shared" si="54"/>
        <v>1.6542042633729118E-2</v>
      </c>
      <c r="O344" s="38">
        <f t="shared" si="55"/>
        <v>0</v>
      </c>
      <c r="P344" s="38">
        <f t="shared" si="56"/>
        <v>1.3140052019727578E-2</v>
      </c>
      <c r="Q344" s="39">
        <f t="shared" si="57"/>
        <v>-1.1090575880317668E-2</v>
      </c>
      <c r="T344" s="22">
        <v>44327</v>
      </c>
      <c r="U344" s="13">
        <v>125.91</v>
      </c>
      <c r="V344" s="13">
        <v>0</v>
      </c>
      <c r="W344" s="19">
        <v>1</v>
      </c>
      <c r="X344" s="13">
        <v>415.87</v>
      </c>
      <c r="Y344" s="13">
        <v>0</v>
      </c>
      <c r="Z344" s="19">
        <v>1</v>
      </c>
      <c r="AA344" s="13">
        <v>172.14</v>
      </c>
      <c r="AB344" s="13">
        <v>0</v>
      </c>
      <c r="AC344" s="19">
        <v>1</v>
      </c>
      <c r="AD344" s="13">
        <v>86.27</v>
      </c>
      <c r="AE344" s="13">
        <v>0</v>
      </c>
      <c r="AF344" s="19">
        <v>1</v>
      </c>
      <c r="AG344" s="13">
        <v>246.23</v>
      </c>
      <c r="AH344" s="13">
        <v>0</v>
      </c>
      <c r="AI344" s="19">
        <v>1</v>
      </c>
      <c r="AJ344" s="13">
        <v>617.20000000000005</v>
      </c>
      <c r="AK344" s="13">
        <v>0</v>
      </c>
      <c r="AL344" s="19">
        <v>1</v>
      </c>
    </row>
    <row r="345" spans="11:38">
      <c r="K345" s="22">
        <v>44323</v>
      </c>
      <c r="L345" s="37">
        <f t="shared" si="52"/>
        <v>5.3042365972823984E-3</v>
      </c>
      <c r="M345" s="38">
        <f t="shared" si="53"/>
        <v>7.2240102888706092E-3</v>
      </c>
      <c r="N345" s="38">
        <f t="shared" si="54"/>
        <v>8.9565943398832622E-3</v>
      </c>
      <c r="O345" s="38">
        <f t="shared" si="55"/>
        <v>3.4764471061054673E-4</v>
      </c>
      <c r="P345" s="38">
        <f t="shared" si="56"/>
        <v>1.087248608271364E-2</v>
      </c>
      <c r="Q345" s="39">
        <f t="shared" si="57"/>
        <v>1.321964592397863E-2</v>
      </c>
      <c r="T345" s="22">
        <v>44328</v>
      </c>
      <c r="U345" s="13">
        <v>122.77</v>
      </c>
      <c r="V345" s="13">
        <v>0</v>
      </c>
      <c r="W345" s="19">
        <v>1</v>
      </c>
      <c r="X345" s="13">
        <v>406.98</v>
      </c>
      <c r="Y345" s="13">
        <v>0</v>
      </c>
      <c r="Z345" s="19">
        <v>1</v>
      </c>
      <c r="AA345" s="13">
        <v>170.43</v>
      </c>
      <c r="AB345" s="13">
        <v>0</v>
      </c>
      <c r="AC345" s="19">
        <v>1</v>
      </c>
      <c r="AD345" s="13">
        <v>86.26</v>
      </c>
      <c r="AE345" s="13">
        <v>0</v>
      </c>
      <c r="AF345" s="19">
        <v>1</v>
      </c>
      <c r="AG345" s="13">
        <v>239</v>
      </c>
      <c r="AH345" s="13">
        <v>0</v>
      </c>
      <c r="AI345" s="19">
        <v>1</v>
      </c>
      <c r="AJ345" s="13">
        <v>589.89</v>
      </c>
      <c r="AK345" s="13">
        <v>0</v>
      </c>
      <c r="AL345" s="19">
        <v>1</v>
      </c>
    </row>
    <row r="346" spans="11:38">
      <c r="K346" s="22">
        <v>44326</v>
      </c>
      <c r="L346" s="37">
        <f t="shared" si="52"/>
        <v>-2.6143245695346207E-2</v>
      </c>
      <c r="M346" s="38">
        <f t="shared" si="53"/>
        <v>-9.7707514813761276E-3</v>
      </c>
      <c r="N346" s="38">
        <f t="shared" si="54"/>
        <v>3.0258969843597857E-3</v>
      </c>
      <c r="O346" s="38">
        <f t="shared" si="55"/>
        <v>-3.4764471061060403E-4</v>
      </c>
      <c r="P346" s="38">
        <f t="shared" si="56"/>
        <v>-2.1136004163126231E-2</v>
      </c>
      <c r="Q346" s="39">
        <f t="shared" si="57"/>
        <v>-6.6613936556041822E-2</v>
      </c>
      <c r="T346" s="22">
        <v>44329</v>
      </c>
      <c r="U346" s="13">
        <v>124.97</v>
      </c>
      <c r="V346" s="13">
        <v>0</v>
      </c>
      <c r="W346" s="19">
        <v>1</v>
      </c>
      <c r="X346" s="13">
        <v>411.81</v>
      </c>
      <c r="Y346" s="13">
        <v>0</v>
      </c>
      <c r="Z346" s="19">
        <v>1</v>
      </c>
      <c r="AA346" s="13">
        <v>171.13</v>
      </c>
      <c r="AB346" s="13">
        <v>0</v>
      </c>
      <c r="AC346" s="19">
        <v>1</v>
      </c>
      <c r="AD346" s="13">
        <v>86.28</v>
      </c>
      <c r="AE346" s="13">
        <v>0</v>
      </c>
      <c r="AF346" s="19">
        <v>1</v>
      </c>
      <c r="AG346" s="13">
        <v>243.03</v>
      </c>
      <c r="AH346" s="13">
        <v>0</v>
      </c>
      <c r="AI346" s="19">
        <v>1</v>
      </c>
      <c r="AJ346" s="13">
        <v>571.69000000000005</v>
      </c>
      <c r="AK346" s="13">
        <v>0</v>
      </c>
      <c r="AL346" s="19">
        <v>1</v>
      </c>
    </row>
    <row r="347" spans="11:38">
      <c r="K347" s="22">
        <v>44327</v>
      </c>
      <c r="L347" s="37">
        <f t="shared" si="52"/>
        <v>-7.4379200316816588E-3</v>
      </c>
      <c r="M347" s="38">
        <f t="shared" si="53"/>
        <v>-8.9529970363588854E-3</v>
      </c>
      <c r="N347" s="38">
        <f t="shared" si="54"/>
        <v>1.7429193943878705E-4</v>
      </c>
      <c r="O347" s="38">
        <f t="shared" si="55"/>
        <v>-1.1590843246831129E-4</v>
      </c>
      <c r="P347" s="38">
        <f t="shared" si="56"/>
        <v>-3.8507576818855222E-3</v>
      </c>
      <c r="Q347" s="39">
        <f t="shared" si="57"/>
        <v>-1.9001727194254667E-2</v>
      </c>
      <c r="T347" s="22">
        <v>44330</v>
      </c>
      <c r="U347" s="13">
        <v>127.45</v>
      </c>
      <c r="V347" s="13">
        <v>0</v>
      </c>
      <c r="W347" s="19">
        <v>1</v>
      </c>
      <c r="X347" s="13">
        <v>418.17</v>
      </c>
      <c r="Y347" s="13">
        <v>0</v>
      </c>
      <c r="Z347" s="19">
        <v>1</v>
      </c>
      <c r="AA347" s="13">
        <v>172.69</v>
      </c>
      <c r="AB347" s="13">
        <v>0</v>
      </c>
      <c r="AC347" s="19">
        <v>1</v>
      </c>
      <c r="AD347" s="13">
        <v>86.28</v>
      </c>
      <c r="AE347" s="13">
        <v>0</v>
      </c>
      <c r="AF347" s="19">
        <v>1</v>
      </c>
      <c r="AG347" s="13">
        <v>248.15</v>
      </c>
      <c r="AH347" s="13">
        <v>0</v>
      </c>
      <c r="AI347" s="19">
        <v>1</v>
      </c>
      <c r="AJ347" s="13">
        <v>589.74</v>
      </c>
      <c r="AK347" s="13">
        <v>0</v>
      </c>
      <c r="AL347" s="19">
        <v>1</v>
      </c>
    </row>
    <row r="348" spans="11:38">
      <c r="K348" s="22">
        <v>44328</v>
      </c>
      <c r="L348" s="37">
        <f t="shared" si="52"/>
        <v>-2.5254679820860593E-2</v>
      </c>
      <c r="M348" s="38">
        <f t="shared" si="53"/>
        <v>-2.1608667236920214E-2</v>
      </c>
      <c r="N348" s="38">
        <f t="shared" si="54"/>
        <v>-9.9834439841830387E-3</v>
      </c>
      <c r="O348" s="38">
        <f t="shared" si="55"/>
        <v>-1.1592186879021738E-4</v>
      </c>
      <c r="P348" s="38">
        <f t="shared" si="56"/>
        <v>-2.9802506548193289E-2</v>
      </c>
      <c r="Q348" s="39">
        <f t="shared" si="57"/>
        <v>-4.5257041649430563E-2</v>
      </c>
      <c r="T348" s="22">
        <v>44333</v>
      </c>
      <c r="U348" s="13">
        <v>126.27</v>
      </c>
      <c r="V348" s="13">
        <v>0</v>
      </c>
      <c r="W348" s="19">
        <v>1</v>
      </c>
      <c r="X348" s="13">
        <v>417.17</v>
      </c>
      <c r="Y348" s="13">
        <v>0</v>
      </c>
      <c r="Z348" s="19">
        <v>1</v>
      </c>
      <c r="AA348" s="13">
        <v>174.7</v>
      </c>
      <c r="AB348" s="13">
        <v>0</v>
      </c>
      <c r="AC348" s="19">
        <v>1</v>
      </c>
      <c r="AD348" s="13">
        <v>86.28</v>
      </c>
      <c r="AE348" s="13">
        <v>0</v>
      </c>
      <c r="AF348" s="19">
        <v>1</v>
      </c>
      <c r="AG348" s="13">
        <v>245.18</v>
      </c>
      <c r="AH348" s="13">
        <v>0</v>
      </c>
      <c r="AI348" s="19">
        <v>1</v>
      </c>
      <c r="AJ348" s="13">
        <v>576.83000000000004</v>
      </c>
      <c r="AK348" s="13">
        <v>0</v>
      </c>
      <c r="AL348" s="19">
        <v>1</v>
      </c>
    </row>
    <row r="349" spans="11:38">
      <c r="K349" s="22">
        <v>44329</v>
      </c>
      <c r="L349" s="37">
        <f t="shared" si="52"/>
        <v>1.776102230494378E-2</v>
      </c>
      <c r="M349" s="38">
        <f t="shared" si="53"/>
        <v>1.17980337456348E-2</v>
      </c>
      <c r="N349" s="38">
        <f t="shared" si="54"/>
        <v>4.0988463522150641E-3</v>
      </c>
      <c r="O349" s="38">
        <f t="shared" si="55"/>
        <v>2.3183030125857948E-4</v>
      </c>
      <c r="P349" s="38">
        <f t="shared" si="56"/>
        <v>1.6721340578998951E-2</v>
      </c>
      <c r="Q349" s="39">
        <f t="shared" si="57"/>
        <v>-3.1339192414077587E-2</v>
      </c>
      <c r="T349" s="22">
        <v>44334</v>
      </c>
      <c r="U349" s="13">
        <v>124.85</v>
      </c>
      <c r="V349" s="13">
        <v>0</v>
      </c>
      <c r="W349" s="19">
        <v>1</v>
      </c>
      <c r="X349" s="13">
        <v>413.58</v>
      </c>
      <c r="Y349" s="13">
        <v>0</v>
      </c>
      <c r="Z349" s="19">
        <v>1</v>
      </c>
      <c r="AA349" s="13">
        <v>175.04</v>
      </c>
      <c r="AB349" s="13">
        <v>0</v>
      </c>
      <c r="AC349" s="19">
        <v>1</v>
      </c>
      <c r="AD349" s="13">
        <v>86.29</v>
      </c>
      <c r="AE349" s="13">
        <v>0</v>
      </c>
      <c r="AF349" s="19">
        <v>1</v>
      </c>
      <c r="AG349" s="13">
        <v>243.08</v>
      </c>
      <c r="AH349" s="13">
        <v>0</v>
      </c>
      <c r="AI349" s="19">
        <v>1</v>
      </c>
      <c r="AJ349" s="13">
        <v>577.87</v>
      </c>
      <c r="AK349" s="13">
        <v>0</v>
      </c>
      <c r="AL349" s="19">
        <v>1</v>
      </c>
    </row>
    <row r="350" spans="11:38">
      <c r="K350" s="22">
        <v>44330</v>
      </c>
      <c r="L350" s="37">
        <f t="shared" si="52"/>
        <v>1.965042232443228E-2</v>
      </c>
      <c r="M350" s="38">
        <f t="shared" si="53"/>
        <v>1.5325970478226772E-2</v>
      </c>
      <c r="N350" s="38">
        <f t="shared" si="54"/>
        <v>9.0745780072181825E-3</v>
      </c>
      <c r="O350" s="38">
        <f t="shared" si="55"/>
        <v>0</v>
      </c>
      <c r="P350" s="38">
        <f t="shared" si="56"/>
        <v>2.0848509522940189E-2</v>
      </c>
      <c r="Q350" s="39">
        <f t="shared" si="57"/>
        <v>3.1084875381095344E-2</v>
      </c>
      <c r="T350" s="22">
        <v>44335</v>
      </c>
      <c r="U350" s="13">
        <v>124.69</v>
      </c>
      <c r="V350" s="13">
        <v>0</v>
      </c>
      <c r="W350" s="19">
        <v>1</v>
      </c>
      <c r="X350" s="13">
        <v>412.46</v>
      </c>
      <c r="Y350" s="13">
        <v>0</v>
      </c>
      <c r="Z350" s="19">
        <v>1</v>
      </c>
      <c r="AA350" s="13">
        <v>175.16</v>
      </c>
      <c r="AB350" s="13">
        <v>0</v>
      </c>
      <c r="AC350" s="19">
        <v>1</v>
      </c>
      <c r="AD350" s="13">
        <v>86.26</v>
      </c>
      <c r="AE350" s="13">
        <v>0</v>
      </c>
      <c r="AF350" s="19">
        <v>1</v>
      </c>
      <c r="AG350" s="13">
        <v>243.12</v>
      </c>
      <c r="AH350" s="13">
        <v>0.56000000000000005</v>
      </c>
      <c r="AI350" s="19">
        <v>1</v>
      </c>
      <c r="AJ350" s="13">
        <v>563.46</v>
      </c>
      <c r="AK350" s="13">
        <v>0</v>
      </c>
      <c r="AL350" s="19">
        <v>1</v>
      </c>
    </row>
    <row r="351" spans="11:38">
      <c r="K351" s="22">
        <v>44333</v>
      </c>
      <c r="L351" s="37">
        <f t="shared" si="52"/>
        <v>-9.3016593715355075E-3</v>
      </c>
      <c r="M351" s="38">
        <f t="shared" si="53"/>
        <v>-2.3942358266025106E-3</v>
      </c>
      <c r="N351" s="38">
        <f t="shared" si="54"/>
        <v>1.1572137543432122E-2</v>
      </c>
      <c r="O351" s="38">
        <f t="shared" si="55"/>
        <v>0</v>
      </c>
      <c r="P351" s="38">
        <f t="shared" si="56"/>
        <v>-1.2040767366601623E-2</v>
      </c>
      <c r="Q351" s="39">
        <f t="shared" si="57"/>
        <v>-2.2134166092683365E-2</v>
      </c>
      <c r="T351" s="22">
        <v>44336</v>
      </c>
      <c r="U351" s="13">
        <v>127.31</v>
      </c>
      <c r="V351" s="13">
        <v>0</v>
      </c>
      <c r="W351" s="19">
        <v>1</v>
      </c>
      <c r="X351" s="13">
        <v>416.82</v>
      </c>
      <c r="Y351" s="13">
        <v>0</v>
      </c>
      <c r="Z351" s="19">
        <v>1</v>
      </c>
      <c r="AA351" s="13">
        <v>175.96</v>
      </c>
      <c r="AB351" s="13">
        <v>0</v>
      </c>
      <c r="AC351" s="19">
        <v>1</v>
      </c>
      <c r="AD351" s="13">
        <v>86.3</v>
      </c>
      <c r="AE351" s="13">
        <v>0</v>
      </c>
      <c r="AF351" s="19">
        <v>1</v>
      </c>
      <c r="AG351" s="13">
        <v>246.48</v>
      </c>
      <c r="AH351" s="13">
        <v>0</v>
      </c>
      <c r="AI351" s="19">
        <v>1</v>
      </c>
      <c r="AJ351" s="13">
        <v>586.78</v>
      </c>
      <c r="AK351" s="13">
        <v>0</v>
      </c>
      <c r="AL351" s="19">
        <v>1</v>
      </c>
    </row>
    <row r="352" spans="11:38">
      <c r="K352" s="22">
        <v>44334</v>
      </c>
      <c r="L352" s="37">
        <f t="shared" si="52"/>
        <v>-1.1309454724806734E-2</v>
      </c>
      <c r="M352" s="38">
        <f t="shared" si="53"/>
        <v>-8.6428464576868581E-3</v>
      </c>
      <c r="N352" s="38">
        <f t="shared" si="54"/>
        <v>1.9443020936054775E-3</v>
      </c>
      <c r="O352" s="38">
        <f t="shared" si="55"/>
        <v>1.1589499926049003E-4</v>
      </c>
      <c r="P352" s="38">
        <f t="shared" si="56"/>
        <v>-8.6020273996936375E-3</v>
      </c>
      <c r="Q352" s="39">
        <f t="shared" si="57"/>
        <v>1.8013341668248911E-3</v>
      </c>
      <c r="T352" s="22">
        <v>44337</v>
      </c>
      <c r="U352" s="13">
        <v>125.43</v>
      </c>
      <c r="V352" s="13">
        <v>0</v>
      </c>
      <c r="W352" s="19">
        <v>1</v>
      </c>
      <c r="X352" s="13">
        <v>416.58</v>
      </c>
      <c r="Y352" s="13">
        <v>0</v>
      </c>
      <c r="Z352" s="19">
        <v>1</v>
      </c>
      <c r="AA352" s="13">
        <v>176.04</v>
      </c>
      <c r="AB352" s="13">
        <v>0</v>
      </c>
      <c r="AC352" s="19">
        <v>1</v>
      </c>
      <c r="AD352" s="13">
        <v>86.28</v>
      </c>
      <c r="AE352" s="13">
        <v>0</v>
      </c>
      <c r="AF352" s="19">
        <v>1</v>
      </c>
      <c r="AG352" s="13">
        <v>245.17</v>
      </c>
      <c r="AH352" s="13">
        <v>0</v>
      </c>
      <c r="AI352" s="19">
        <v>1</v>
      </c>
      <c r="AJ352" s="13">
        <v>580.88</v>
      </c>
      <c r="AK352" s="13">
        <v>0</v>
      </c>
      <c r="AL352" s="19">
        <v>1</v>
      </c>
    </row>
    <row r="353" spans="11:38">
      <c r="K353" s="22">
        <v>44335</v>
      </c>
      <c r="L353" s="37">
        <f t="shared" si="52"/>
        <v>-1.2823597172874428E-3</v>
      </c>
      <c r="M353" s="38">
        <f t="shared" si="53"/>
        <v>-2.7117347497144602E-3</v>
      </c>
      <c r="N353" s="38">
        <f t="shared" si="54"/>
        <v>6.8532269958134298E-4</v>
      </c>
      <c r="O353" s="38">
        <f t="shared" si="55"/>
        <v>-3.4772530051912592E-4</v>
      </c>
      <c r="P353" s="38">
        <f t="shared" si="56"/>
        <v>2.4652818796972445E-3</v>
      </c>
      <c r="Q353" s="39">
        <f t="shared" si="57"/>
        <v>-2.5252583836157302E-2</v>
      </c>
      <c r="T353" s="22">
        <v>44340</v>
      </c>
      <c r="U353" s="13">
        <v>127.1</v>
      </c>
      <c r="V353" s="13">
        <v>0</v>
      </c>
      <c r="W353" s="19">
        <v>1</v>
      </c>
      <c r="X353" s="13">
        <v>420.77</v>
      </c>
      <c r="Y353" s="13">
        <v>0</v>
      </c>
      <c r="Z353" s="19">
        <v>1</v>
      </c>
      <c r="AA353" s="13">
        <v>176.35</v>
      </c>
      <c r="AB353" s="13">
        <v>0</v>
      </c>
      <c r="AC353" s="19">
        <v>1</v>
      </c>
      <c r="AD353" s="13">
        <v>86.3</v>
      </c>
      <c r="AE353" s="13">
        <v>0</v>
      </c>
      <c r="AF353" s="19">
        <v>1</v>
      </c>
      <c r="AG353" s="13">
        <v>250.78</v>
      </c>
      <c r="AH353" s="13">
        <v>0</v>
      </c>
      <c r="AI353" s="19">
        <v>1</v>
      </c>
      <c r="AJ353" s="13">
        <v>606.44000000000005</v>
      </c>
      <c r="AK353" s="13">
        <v>0</v>
      </c>
      <c r="AL353" s="19">
        <v>1</v>
      </c>
    </row>
    <row r="354" spans="11:38">
      <c r="K354" s="22">
        <v>44336</v>
      </c>
      <c r="L354" s="37">
        <f t="shared" si="52"/>
        <v>2.0794400065059167E-2</v>
      </c>
      <c r="M354" s="38">
        <f t="shared" si="53"/>
        <v>1.0515242556943517E-2</v>
      </c>
      <c r="N354" s="38">
        <f t="shared" si="54"/>
        <v>4.5568545473213635E-3</v>
      </c>
      <c r="O354" s="38">
        <f t="shared" si="55"/>
        <v>4.6360686968501338E-4</v>
      </c>
      <c r="P354" s="38">
        <f t="shared" si="56"/>
        <v>1.3725705679874824E-2</v>
      </c>
      <c r="Q354" s="39">
        <f t="shared" si="57"/>
        <v>4.0553616480487512E-2</v>
      </c>
      <c r="T354" s="22">
        <v>44341</v>
      </c>
      <c r="U354" s="13">
        <v>126.9</v>
      </c>
      <c r="V354" s="13">
        <v>0</v>
      </c>
      <c r="W354" s="19">
        <v>1</v>
      </c>
      <c r="X354" s="13">
        <v>419.86</v>
      </c>
      <c r="Y354" s="13">
        <v>0</v>
      </c>
      <c r="Z354" s="19">
        <v>1</v>
      </c>
      <c r="AA354" s="13">
        <v>177.95</v>
      </c>
      <c r="AB354" s="13">
        <v>0</v>
      </c>
      <c r="AC354" s="19">
        <v>1</v>
      </c>
      <c r="AD354" s="13">
        <v>86.3</v>
      </c>
      <c r="AE354" s="13">
        <v>0</v>
      </c>
      <c r="AF354" s="19">
        <v>1</v>
      </c>
      <c r="AG354" s="13">
        <v>251.72</v>
      </c>
      <c r="AH354" s="13">
        <v>0</v>
      </c>
      <c r="AI354" s="19">
        <v>1</v>
      </c>
      <c r="AJ354" s="13">
        <v>604.69000000000005</v>
      </c>
      <c r="AK354" s="13">
        <v>0</v>
      </c>
      <c r="AL354" s="19">
        <v>1</v>
      </c>
    </row>
    <row r="355" spans="11:38">
      <c r="K355" s="22">
        <v>44337</v>
      </c>
      <c r="L355" s="37">
        <f t="shared" si="52"/>
        <v>-1.487722303697063E-2</v>
      </c>
      <c r="M355" s="38">
        <f t="shared" si="53"/>
        <v>-5.759539396076092E-4</v>
      </c>
      <c r="N355" s="38">
        <f t="shared" si="54"/>
        <v>4.5454546237155157E-4</v>
      </c>
      <c r="O355" s="38">
        <f t="shared" si="55"/>
        <v>-2.3177656842658046E-4</v>
      </c>
      <c r="P355" s="38">
        <f t="shared" si="56"/>
        <v>-5.3290068143913806E-3</v>
      </c>
      <c r="Q355" s="39">
        <f t="shared" si="57"/>
        <v>-1.0105767453073615E-2</v>
      </c>
      <c r="T355" s="22">
        <v>44342</v>
      </c>
      <c r="U355" s="13">
        <v>126.85</v>
      </c>
      <c r="V355" s="13">
        <v>0</v>
      </c>
      <c r="W355" s="19">
        <v>1</v>
      </c>
      <c r="X355" s="13">
        <v>420.63</v>
      </c>
      <c r="Y355" s="13">
        <v>0</v>
      </c>
      <c r="Z355" s="19">
        <v>1</v>
      </c>
      <c r="AA355" s="13">
        <v>177.64</v>
      </c>
      <c r="AB355" s="13">
        <v>0</v>
      </c>
      <c r="AC355" s="19">
        <v>1</v>
      </c>
      <c r="AD355" s="13">
        <v>86.32</v>
      </c>
      <c r="AE355" s="13">
        <v>0</v>
      </c>
      <c r="AF355" s="19">
        <v>1</v>
      </c>
      <c r="AG355" s="13">
        <v>251.49</v>
      </c>
      <c r="AH355" s="13">
        <v>0</v>
      </c>
      <c r="AI355" s="19">
        <v>1</v>
      </c>
      <c r="AJ355" s="13">
        <v>619.13</v>
      </c>
      <c r="AK355" s="13">
        <v>0</v>
      </c>
      <c r="AL355" s="19">
        <v>1</v>
      </c>
    </row>
    <row r="356" spans="11:38">
      <c r="K356" s="22">
        <v>44340</v>
      </c>
      <c r="L356" s="37">
        <f t="shared" si="52"/>
        <v>1.322634415882497E-2</v>
      </c>
      <c r="M356" s="38">
        <f t="shared" si="53"/>
        <v>1.0007846113146901E-2</v>
      </c>
      <c r="N356" s="38">
        <f t="shared" si="54"/>
        <v>1.7594147391703765E-3</v>
      </c>
      <c r="O356" s="38">
        <f t="shared" si="55"/>
        <v>2.317765684265922E-4</v>
      </c>
      <c r="P356" s="38">
        <f t="shared" si="56"/>
        <v>2.2624213288370842E-2</v>
      </c>
      <c r="Q356" s="39">
        <f t="shared" si="57"/>
        <v>4.3061600141389704E-2</v>
      </c>
      <c r="T356" s="22">
        <v>44343</v>
      </c>
      <c r="U356" s="13">
        <v>125.28</v>
      </c>
      <c r="V356" s="13">
        <v>0</v>
      </c>
      <c r="W356" s="19">
        <v>1</v>
      </c>
      <c r="X356" s="13">
        <v>420.85</v>
      </c>
      <c r="Y356" s="13">
        <v>0</v>
      </c>
      <c r="Z356" s="19">
        <v>1</v>
      </c>
      <c r="AA356" s="13">
        <v>177.71</v>
      </c>
      <c r="AB356" s="13">
        <v>0</v>
      </c>
      <c r="AC356" s="19">
        <v>1</v>
      </c>
      <c r="AD356" s="13">
        <v>86.32</v>
      </c>
      <c r="AE356" s="13">
        <v>0</v>
      </c>
      <c r="AF356" s="19">
        <v>1</v>
      </c>
      <c r="AG356" s="13">
        <v>249.31</v>
      </c>
      <c r="AH356" s="13">
        <v>0</v>
      </c>
      <c r="AI356" s="19">
        <v>1</v>
      </c>
      <c r="AJ356" s="13">
        <v>630.85</v>
      </c>
      <c r="AK356" s="13">
        <v>0</v>
      </c>
      <c r="AL356" s="19">
        <v>1</v>
      </c>
    </row>
    <row r="357" spans="11:38">
      <c r="K357" s="22">
        <v>44341</v>
      </c>
      <c r="L357" s="37">
        <f t="shared" si="52"/>
        <v>-1.5748034750662897E-3</v>
      </c>
      <c r="M357" s="38">
        <f t="shared" si="53"/>
        <v>-2.1650437302076163E-3</v>
      </c>
      <c r="N357" s="38">
        <f t="shared" si="54"/>
        <v>9.0319552741405917E-3</v>
      </c>
      <c r="O357" s="38">
        <f t="shared" si="55"/>
        <v>0</v>
      </c>
      <c r="P357" s="38">
        <f t="shared" si="56"/>
        <v>3.741297896340983E-3</v>
      </c>
      <c r="Q357" s="39">
        <f t="shared" si="57"/>
        <v>-2.8898651968009498E-3</v>
      </c>
      <c r="T357" s="22">
        <v>44344</v>
      </c>
      <c r="U357" s="13">
        <v>124.61</v>
      </c>
      <c r="V357" s="13">
        <v>0</v>
      </c>
      <c r="W357" s="19">
        <v>1</v>
      </c>
      <c r="X357" s="13">
        <v>421.65</v>
      </c>
      <c r="Y357" s="13">
        <v>0</v>
      </c>
      <c r="Z357" s="19">
        <v>1</v>
      </c>
      <c r="AA357" s="13">
        <v>178.38</v>
      </c>
      <c r="AB357" s="13">
        <v>0</v>
      </c>
      <c r="AC357" s="19">
        <v>1</v>
      </c>
      <c r="AD357" s="13">
        <v>86.32</v>
      </c>
      <c r="AE357" s="13">
        <v>0</v>
      </c>
      <c r="AF357" s="19">
        <v>1</v>
      </c>
      <c r="AG357" s="13">
        <v>249.68</v>
      </c>
      <c r="AH357" s="13">
        <v>0</v>
      </c>
      <c r="AI357" s="19">
        <v>1</v>
      </c>
      <c r="AJ357" s="13">
        <v>625.22</v>
      </c>
      <c r="AK357" s="13">
        <v>0</v>
      </c>
      <c r="AL357" s="19">
        <v>1</v>
      </c>
    </row>
    <row r="358" spans="11:38">
      <c r="K358" s="22">
        <v>44342</v>
      </c>
      <c r="L358" s="37">
        <f t="shared" si="52"/>
        <v>-3.9408867505115241E-4</v>
      </c>
      <c r="M358" s="38">
        <f t="shared" si="53"/>
        <v>1.8322650249735432E-3</v>
      </c>
      <c r="N358" s="38">
        <f t="shared" si="54"/>
        <v>-1.7435815323001453E-3</v>
      </c>
      <c r="O358" s="38">
        <f t="shared" si="55"/>
        <v>2.3172286049690812E-4</v>
      </c>
      <c r="P358" s="38">
        <f t="shared" si="56"/>
        <v>-9.1413134085714361E-4</v>
      </c>
      <c r="Q358" s="39">
        <f t="shared" si="57"/>
        <v>2.3599336772799448E-2</v>
      </c>
      <c r="T358" s="22">
        <v>44348</v>
      </c>
      <c r="U358" s="13">
        <v>124.28</v>
      </c>
      <c r="V358" s="13">
        <v>0</v>
      </c>
      <c r="W358" s="19">
        <v>1</v>
      </c>
      <c r="X358" s="13">
        <v>421.32</v>
      </c>
      <c r="Y358" s="13">
        <v>0</v>
      </c>
      <c r="Z358" s="19">
        <v>1</v>
      </c>
      <c r="AA358" s="13">
        <v>177.9</v>
      </c>
      <c r="AB358" s="13">
        <v>0</v>
      </c>
      <c r="AC358" s="19">
        <v>1</v>
      </c>
      <c r="AD358" s="13">
        <v>86.29</v>
      </c>
      <c r="AE358" s="13">
        <v>1.2074E-2</v>
      </c>
      <c r="AF358" s="19">
        <v>1</v>
      </c>
      <c r="AG358" s="13">
        <v>247.4</v>
      </c>
      <c r="AH358" s="13">
        <v>0</v>
      </c>
      <c r="AI358" s="19">
        <v>1</v>
      </c>
      <c r="AJ358" s="13">
        <v>623.9</v>
      </c>
      <c r="AK358" s="13">
        <v>0</v>
      </c>
      <c r="AL358" s="19">
        <v>1</v>
      </c>
    </row>
    <row r="359" spans="11:38">
      <c r="K359" s="22">
        <v>44343</v>
      </c>
      <c r="L359" s="37">
        <f t="shared" si="52"/>
        <v>-1.2454053802797845E-2</v>
      </c>
      <c r="M359" s="38">
        <f t="shared" si="53"/>
        <v>5.2288825643536133E-4</v>
      </c>
      <c r="N359" s="38">
        <f t="shared" si="54"/>
        <v>3.9397777349346904E-4</v>
      </c>
      <c r="O359" s="38">
        <f t="shared" si="55"/>
        <v>0</v>
      </c>
      <c r="P359" s="38">
        <f t="shared" si="56"/>
        <v>-8.7061252783603871E-3</v>
      </c>
      <c r="Q359" s="39">
        <f t="shared" si="57"/>
        <v>1.875284958437087E-2</v>
      </c>
      <c r="T359" s="22">
        <v>44349</v>
      </c>
      <c r="U359" s="13">
        <v>125.06</v>
      </c>
      <c r="V359" s="13">
        <v>0</v>
      </c>
      <c r="W359" s="19">
        <v>1</v>
      </c>
      <c r="X359" s="13">
        <v>422.02</v>
      </c>
      <c r="Y359" s="13">
        <v>0</v>
      </c>
      <c r="Z359" s="19">
        <v>1</v>
      </c>
      <c r="AA359" s="13">
        <v>178.77</v>
      </c>
      <c r="AB359" s="13">
        <v>0</v>
      </c>
      <c r="AC359" s="19">
        <v>1</v>
      </c>
      <c r="AD359" s="13">
        <v>86.3</v>
      </c>
      <c r="AE359" s="13">
        <v>0</v>
      </c>
      <c r="AF359" s="19">
        <v>1</v>
      </c>
      <c r="AG359" s="13">
        <v>247.3</v>
      </c>
      <c r="AH359" s="13">
        <v>0</v>
      </c>
      <c r="AI359" s="19">
        <v>1</v>
      </c>
      <c r="AJ359" s="13">
        <v>605.12</v>
      </c>
      <c r="AK359" s="13">
        <v>0</v>
      </c>
      <c r="AL359" s="19">
        <v>1</v>
      </c>
    </row>
    <row r="360" spans="11:38">
      <c r="K360" s="22">
        <v>44344</v>
      </c>
      <c r="L360" s="37">
        <f t="shared" si="52"/>
        <v>-5.3623722877167651E-3</v>
      </c>
      <c r="M360" s="38">
        <f t="shared" si="53"/>
        <v>1.8991103630653042E-3</v>
      </c>
      <c r="N360" s="38">
        <f t="shared" si="54"/>
        <v>3.7630980406662302E-3</v>
      </c>
      <c r="O360" s="38">
        <f t="shared" si="55"/>
        <v>0</v>
      </c>
      <c r="P360" s="38">
        <f t="shared" si="56"/>
        <v>1.4829959230085934E-3</v>
      </c>
      <c r="Q360" s="39">
        <f t="shared" si="57"/>
        <v>-8.9645285748144732E-3</v>
      </c>
      <c r="T360" s="22">
        <v>44350</v>
      </c>
      <c r="U360" s="13">
        <v>123.54</v>
      </c>
      <c r="V360" s="13">
        <v>0</v>
      </c>
      <c r="W360" s="19">
        <v>1</v>
      </c>
      <c r="X360" s="13">
        <v>420.41</v>
      </c>
      <c r="Y360" s="13">
        <v>0</v>
      </c>
      <c r="Z360" s="19">
        <v>1</v>
      </c>
      <c r="AA360" s="13">
        <v>175.27</v>
      </c>
      <c r="AB360" s="13">
        <v>0</v>
      </c>
      <c r="AC360" s="19">
        <v>1</v>
      </c>
      <c r="AD360" s="13">
        <v>86.27</v>
      </c>
      <c r="AE360" s="13">
        <v>0</v>
      </c>
      <c r="AF360" s="19">
        <v>1</v>
      </c>
      <c r="AG360" s="13">
        <v>245.71</v>
      </c>
      <c r="AH360" s="13">
        <v>0</v>
      </c>
      <c r="AI360" s="19">
        <v>1</v>
      </c>
      <c r="AJ360" s="13">
        <v>572.84</v>
      </c>
      <c r="AK360" s="13">
        <v>0</v>
      </c>
      <c r="AL360" s="19">
        <v>1</v>
      </c>
    </row>
    <row r="361" spans="11:38">
      <c r="K361" s="22">
        <v>44348</v>
      </c>
      <c r="L361" s="37">
        <f t="shared" si="52"/>
        <v>-2.6517754299295172E-3</v>
      </c>
      <c r="M361" s="38">
        <f t="shared" si="53"/>
        <v>-7.8294605230938498E-4</v>
      </c>
      <c r="N361" s="38">
        <f t="shared" si="54"/>
        <v>-2.6945115662717479E-3</v>
      </c>
      <c r="O361" s="38">
        <f t="shared" si="55"/>
        <v>-2.0769070431193984E-4</v>
      </c>
      <c r="P361" s="38">
        <f t="shared" si="56"/>
        <v>-9.173638004136524E-3</v>
      </c>
      <c r="Q361" s="39">
        <f t="shared" si="57"/>
        <v>-2.1134886821951742E-3</v>
      </c>
      <c r="T361" s="22">
        <v>44351</v>
      </c>
      <c r="U361" s="13">
        <v>125.89</v>
      </c>
      <c r="V361" s="13">
        <v>0</v>
      </c>
      <c r="W361" s="19">
        <v>1</v>
      </c>
      <c r="X361" s="13">
        <v>424.24</v>
      </c>
      <c r="Y361" s="13">
        <v>0</v>
      </c>
      <c r="Z361" s="19">
        <v>1</v>
      </c>
      <c r="AA361" s="13">
        <v>177.16</v>
      </c>
      <c r="AB361" s="13">
        <v>0</v>
      </c>
      <c r="AC361" s="19">
        <v>1</v>
      </c>
      <c r="AD361" s="13">
        <v>86.3</v>
      </c>
      <c r="AE361" s="13">
        <v>0</v>
      </c>
      <c r="AF361" s="19">
        <v>1</v>
      </c>
      <c r="AG361" s="13">
        <v>250.79</v>
      </c>
      <c r="AH361" s="13">
        <v>0</v>
      </c>
      <c r="AI361" s="19">
        <v>1</v>
      </c>
      <c r="AJ361" s="13">
        <v>599.04999999999995</v>
      </c>
      <c r="AK361" s="13">
        <v>0</v>
      </c>
      <c r="AL361" s="19">
        <v>1</v>
      </c>
    </row>
    <row r="362" spans="11:38">
      <c r="K362" s="22">
        <v>44349</v>
      </c>
      <c r="L362" s="37">
        <f t="shared" si="52"/>
        <v>6.2565376143051375E-3</v>
      </c>
      <c r="M362" s="38">
        <f t="shared" si="53"/>
        <v>1.6600663095694844E-3</v>
      </c>
      <c r="N362" s="38">
        <f t="shared" si="54"/>
        <v>4.8784687552078784E-3</v>
      </c>
      <c r="O362" s="38">
        <f t="shared" si="55"/>
        <v>1.158815691660682E-4</v>
      </c>
      <c r="P362" s="38">
        <f t="shared" si="56"/>
        <v>-4.0428543101701521E-4</v>
      </c>
      <c r="Q362" s="39">
        <f t="shared" si="57"/>
        <v>-3.0563313646647973E-2</v>
      </c>
      <c r="T362" s="22">
        <v>44354</v>
      </c>
      <c r="U362" s="13">
        <v>125.9</v>
      </c>
      <c r="V362" s="13">
        <v>0</v>
      </c>
      <c r="W362" s="19">
        <v>1</v>
      </c>
      <c r="X362" s="13">
        <v>423.88</v>
      </c>
      <c r="Y362" s="13">
        <v>0</v>
      </c>
      <c r="Z362" s="19">
        <v>1</v>
      </c>
      <c r="AA362" s="13">
        <v>177.87</v>
      </c>
      <c r="AB362" s="13">
        <v>0</v>
      </c>
      <c r="AC362" s="19">
        <v>1</v>
      </c>
      <c r="AD362" s="13">
        <v>86.29</v>
      </c>
      <c r="AE362" s="13">
        <v>0</v>
      </c>
      <c r="AF362" s="19">
        <v>1</v>
      </c>
      <c r="AG362" s="13">
        <v>253.81</v>
      </c>
      <c r="AH362" s="13">
        <v>0</v>
      </c>
      <c r="AI362" s="19">
        <v>1</v>
      </c>
      <c r="AJ362" s="13">
        <v>605.13</v>
      </c>
      <c r="AK362" s="13">
        <v>0</v>
      </c>
      <c r="AL362" s="19">
        <v>1</v>
      </c>
    </row>
    <row r="363" spans="11:38">
      <c r="K363" s="22">
        <v>44350</v>
      </c>
      <c r="L363" s="37">
        <f t="shared" si="52"/>
        <v>-1.2228631871398752E-2</v>
      </c>
      <c r="M363" s="38">
        <f t="shared" si="53"/>
        <v>-3.8222806883696655E-3</v>
      </c>
      <c r="N363" s="38">
        <f t="shared" si="54"/>
        <v>-1.9772421341912559E-2</v>
      </c>
      <c r="O363" s="38">
        <f t="shared" si="55"/>
        <v>-3.4768500089488592E-4</v>
      </c>
      <c r="P363" s="38">
        <f t="shared" si="56"/>
        <v>-6.4501957877612448E-3</v>
      </c>
      <c r="Q363" s="39">
        <f t="shared" si="57"/>
        <v>-5.4820339859590825E-2</v>
      </c>
      <c r="T363" s="22">
        <v>44355</v>
      </c>
      <c r="U363" s="13">
        <v>126.74</v>
      </c>
      <c r="V363" s="13">
        <v>0</v>
      </c>
      <c r="W363" s="19">
        <v>1</v>
      </c>
      <c r="X363" s="13">
        <v>423.9</v>
      </c>
      <c r="Y363" s="13">
        <v>0</v>
      </c>
      <c r="Z363" s="19">
        <v>1</v>
      </c>
      <c r="AA363" s="13">
        <v>177.32</v>
      </c>
      <c r="AB363" s="13">
        <v>0</v>
      </c>
      <c r="AC363" s="19">
        <v>1</v>
      </c>
      <c r="AD363" s="13">
        <v>86.31</v>
      </c>
      <c r="AE363" s="13">
        <v>0</v>
      </c>
      <c r="AF363" s="19">
        <v>1</v>
      </c>
      <c r="AG363" s="13">
        <v>252.57</v>
      </c>
      <c r="AH363" s="13">
        <v>0</v>
      </c>
      <c r="AI363" s="19">
        <v>1</v>
      </c>
      <c r="AJ363" s="13">
        <v>603.59</v>
      </c>
      <c r="AK363" s="13">
        <v>0</v>
      </c>
      <c r="AL363" s="19">
        <v>1</v>
      </c>
    </row>
    <row r="364" spans="11:38">
      <c r="K364" s="22">
        <v>44351</v>
      </c>
      <c r="L364" s="37">
        <f t="shared" si="52"/>
        <v>1.8843519510414825E-2</v>
      </c>
      <c r="M364" s="38">
        <f t="shared" si="53"/>
        <v>9.0689072393336963E-3</v>
      </c>
      <c r="N364" s="38">
        <f t="shared" si="54"/>
        <v>1.0725636969912834E-2</v>
      </c>
      <c r="O364" s="38">
        <f t="shared" si="55"/>
        <v>3.4768500089494197E-4</v>
      </c>
      <c r="P364" s="38">
        <f t="shared" si="56"/>
        <v>2.0463956815937118E-2</v>
      </c>
      <c r="Q364" s="39">
        <f t="shared" si="57"/>
        <v>4.4738621475406033E-2</v>
      </c>
      <c r="T364" s="22">
        <v>44356</v>
      </c>
      <c r="U364" s="13">
        <v>127.13</v>
      </c>
      <c r="V364" s="13">
        <v>0</v>
      </c>
      <c r="W364" s="19">
        <v>1</v>
      </c>
      <c r="X364" s="13">
        <v>423.22</v>
      </c>
      <c r="Y364" s="13">
        <v>0</v>
      </c>
      <c r="Z364" s="19">
        <v>1</v>
      </c>
      <c r="AA364" s="13">
        <v>176.98</v>
      </c>
      <c r="AB364" s="13">
        <v>0</v>
      </c>
      <c r="AC364" s="19">
        <v>1</v>
      </c>
      <c r="AD364" s="13">
        <v>86.29</v>
      </c>
      <c r="AE364" s="13">
        <v>0</v>
      </c>
      <c r="AF364" s="19">
        <v>1</v>
      </c>
      <c r="AG364" s="13">
        <v>253.59</v>
      </c>
      <c r="AH364" s="13">
        <v>0</v>
      </c>
      <c r="AI364" s="19">
        <v>1</v>
      </c>
      <c r="AJ364" s="13">
        <v>598.78</v>
      </c>
      <c r="AK364" s="13">
        <v>0</v>
      </c>
      <c r="AL364" s="19">
        <v>1</v>
      </c>
    </row>
    <row r="365" spans="11:38">
      <c r="K365" s="22">
        <v>44354</v>
      </c>
      <c r="L365" s="37">
        <f t="shared" si="52"/>
        <v>7.9431272133606942E-5</v>
      </c>
      <c r="M365" s="38">
        <f t="shared" si="53"/>
        <v>-8.4893652223929554E-4</v>
      </c>
      <c r="N365" s="38">
        <f t="shared" si="54"/>
        <v>3.9996673323886549E-3</v>
      </c>
      <c r="O365" s="38">
        <f t="shared" si="55"/>
        <v>-1.1588156916598528E-4</v>
      </c>
      <c r="P365" s="38">
        <f t="shared" si="56"/>
        <v>1.1970020051768568E-2</v>
      </c>
      <c r="Q365" s="39">
        <f t="shared" si="57"/>
        <v>1.0098243895443133E-2</v>
      </c>
      <c r="T365" s="22">
        <v>44357</v>
      </c>
      <c r="U365" s="13">
        <v>126.11</v>
      </c>
      <c r="V365" s="13">
        <v>0</v>
      </c>
      <c r="W365" s="19">
        <v>1</v>
      </c>
      <c r="X365" s="13">
        <v>424.04</v>
      </c>
      <c r="Y365" s="13">
        <v>1.224874</v>
      </c>
      <c r="Z365" s="19">
        <v>1</v>
      </c>
      <c r="AA365" s="13">
        <v>177.74</v>
      </c>
      <c r="AB365" s="13">
        <v>0</v>
      </c>
      <c r="AC365" s="19">
        <v>1</v>
      </c>
      <c r="AD365" s="13">
        <v>86.32</v>
      </c>
      <c r="AE365" s="13">
        <v>0</v>
      </c>
      <c r="AF365" s="19">
        <v>1</v>
      </c>
      <c r="AG365" s="13">
        <v>257.24</v>
      </c>
      <c r="AH365" s="13">
        <v>0</v>
      </c>
      <c r="AI365" s="19">
        <v>1</v>
      </c>
      <c r="AJ365" s="13">
        <v>610.12</v>
      </c>
      <c r="AK365" s="13">
        <v>0</v>
      </c>
      <c r="AL365" s="19">
        <v>1</v>
      </c>
    </row>
    <row r="366" spans="11:38">
      <c r="K366" s="22">
        <v>44355</v>
      </c>
      <c r="L366" s="37">
        <f t="shared" si="52"/>
        <v>6.6498028450693285E-3</v>
      </c>
      <c r="M366" s="38">
        <f t="shared" si="53"/>
        <v>4.7182051956074408E-5</v>
      </c>
      <c r="N366" s="38">
        <f t="shared" si="54"/>
        <v>-3.096936510533299E-3</v>
      </c>
      <c r="O366" s="38">
        <f t="shared" si="55"/>
        <v>2.3174971134998874E-4</v>
      </c>
      <c r="P366" s="38">
        <f t="shared" si="56"/>
        <v>-4.8975175896327919E-3</v>
      </c>
      <c r="Q366" s="39">
        <f t="shared" si="57"/>
        <v>-2.5481514879839456E-3</v>
      </c>
      <c r="T366" s="22">
        <v>44358</v>
      </c>
      <c r="U366" s="13">
        <v>127.35</v>
      </c>
      <c r="V366" s="13">
        <v>0</v>
      </c>
      <c r="W366" s="19">
        <v>1</v>
      </c>
      <c r="X366" s="13">
        <v>424.74</v>
      </c>
      <c r="Y366" s="13">
        <v>0</v>
      </c>
      <c r="Z366" s="19">
        <v>1</v>
      </c>
      <c r="AA366" s="13">
        <v>175.74</v>
      </c>
      <c r="AB366" s="13">
        <v>0</v>
      </c>
      <c r="AC366" s="19">
        <v>1</v>
      </c>
      <c r="AD366" s="13">
        <v>86.3</v>
      </c>
      <c r="AE366" s="13">
        <v>0</v>
      </c>
      <c r="AF366" s="19">
        <v>1</v>
      </c>
      <c r="AG366" s="13">
        <v>257.89</v>
      </c>
      <c r="AH366" s="13">
        <v>0</v>
      </c>
      <c r="AI366" s="19">
        <v>1</v>
      </c>
      <c r="AJ366" s="13">
        <v>609.89</v>
      </c>
      <c r="AK366" s="13">
        <v>0</v>
      </c>
      <c r="AL366" s="19">
        <v>1</v>
      </c>
    </row>
    <row r="367" spans="11:38">
      <c r="K367" s="22">
        <v>44356</v>
      </c>
      <c r="L367" s="37">
        <f t="shared" si="52"/>
        <v>3.0724410666602801E-3</v>
      </c>
      <c r="M367" s="38">
        <f t="shared" si="53"/>
        <v>-1.6054399519659754E-3</v>
      </c>
      <c r="N367" s="38">
        <f t="shared" si="54"/>
        <v>-1.9192780376486255E-3</v>
      </c>
      <c r="O367" s="38">
        <f t="shared" si="55"/>
        <v>-2.3174971135005788E-4</v>
      </c>
      <c r="P367" s="38">
        <f t="shared" si="56"/>
        <v>4.030351591263779E-3</v>
      </c>
      <c r="Q367" s="39">
        <f t="shared" si="57"/>
        <v>-8.000907639291269E-3</v>
      </c>
      <c r="T367" s="22">
        <v>44361</v>
      </c>
      <c r="U367" s="13">
        <v>130.47999999999999</v>
      </c>
      <c r="V367" s="13">
        <v>0</v>
      </c>
      <c r="W367" s="19">
        <v>1</v>
      </c>
      <c r="X367" s="13">
        <v>425.76</v>
      </c>
      <c r="Y367" s="13">
        <v>0</v>
      </c>
      <c r="Z367" s="19">
        <v>1</v>
      </c>
      <c r="AA367" s="13">
        <v>174.71</v>
      </c>
      <c r="AB367" s="13">
        <v>0</v>
      </c>
      <c r="AC367" s="19">
        <v>1</v>
      </c>
      <c r="AD367" s="13">
        <v>86.27</v>
      </c>
      <c r="AE367" s="13">
        <v>0</v>
      </c>
      <c r="AF367" s="19">
        <v>1</v>
      </c>
      <c r="AG367" s="13">
        <v>259.89</v>
      </c>
      <c r="AH367" s="13">
        <v>0</v>
      </c>
      <c r="AI367" s="19">
        <v>1</v>
      </c>
      <c r="AJ367" s="13">
        <v>617.69000000000005</v>
      </c>
      <c r="AK367" s="13">
        <v>0</v>
      </c>
      <c r="AL367" s="19">
        <v>1</v>
      </c>
    </row>
    <row r="368" spans="11:38">
      <c r="K368" s="22">
        <v>44357</v>
      </c>
      <c r="L368" s="37">
        <f t="shared" si="52"/>
        <v>-8.0556429942479305E-3</v>
      </c>
      <c r="M368" s="38">
        <f t="shared" si="53"/>
        <v>4.8200693299726895E-3</v>
      </c>
      <c r="N368" s="38">
        <f t="shared" si="54"/>
        <v>4.2850764711251368E-3</v>
      </c>
      <c r="O368" s="38">
        <f t="shared" si="55"/>
        <v>3.476044296629201E-4</v>
      </c>
      <c r="P368" s="38">
        <f t="shared" si="56"/>
        <v>1.4290711657716349E-2</v>
      </c>
      <c r="Q368" s="39">
        <f t="shared" si="57"/>
        <v>1.8761407277656617E-2</v>
      </c>
      <c r="T368" s="22">
        <v>44362</v>
      </c>
      <c r="U368" s="13">
        <v>129.63999999999999</v>
      </c>
      <c r="V368" s="13">
        <v>0</v>
      </c>
      <c r="W368" s="19">
        <v>1</v>
      </c>
      <c r="X368" s="13">
        <v>424.93</v>
      </c>
      <c r="Y368" s="13">
        <v>0</v>
      </c>
      <c r="Z368" s="19">
        <v>1</v>
      </c>
      <c r="AA368" s="13">
        <v>174.05</v>
      </c>
      <c r="AB368" s="13">
        <v>0</v>
      </c>
      <c r="AC368" s="19">
        <v>1</v>
      </c>
      <c r="AD368" s="13">
        <v>86.26</v>
      </c>
      <c r="AE368" s="13">
        <v>0</v>
      </c>
      <c r="AF368" s="19">
        <v>1</v>
      </c>
      <c r="AG368" s="13">
        <v>258.36</v>
      </c>
      <c r="AH368" s="13">
        <v>0</v>
      </c>
      <c r="AI368" s="19">
        <v>1</v>
      </c>
      <c r="AJ368" s="13">
        <v>599.36</v>
      </c>
      <c r="AK368" s="13">
        <v>0</v>
      </c>
      <c r="AL368" s="19">
        <v>1</v>
      </c>
    </row>
    <row r="369" spans="11:38">
      <c r="K369" s="22">
        <v>44358</v>
      </c>
      <c r="L369" s="37">
        <f t="shared" si="52"/>
        <v>9.7846594576829551E-3</v>
      </c>
      <c r="M369" s="38">
        <f t="shared" si="53"/>
        <v>1.6494266092558431E-3</v>
      </c>
      <c r="N369" s="38">
        <f t="shared" si="54"/>
        <v>-1.1316178242632072E-2</v>
      </c>
      <c r="O369" s="38">
        <f t="shared" si="55"/>
        <v>-2.3172286049694411E-4</v>
      </c>
      <c r="P369" s="38">
        <f t="shared" si="56"/>
        <v>2.5236361499944788E-3</v>
      </c>
      <c r="Q369" s="39">
        <f t="shared" si="57"/>
        <v>-3.7704609425301373E-4</v>
      </c>
      <c r="T369" s="22">
        <v>44363</v>
      </c>
      <c r="U369" s="13">
        <v>130.15</v>
      </c>
      <c r="V369" s="13">
        <v>0</v>
      </c>
      <c r="W369" s="19">
        <v>1</v>
      </c>
      <c r="X369" s="13">
        <v>422.58</v>
      </c>
      <c r="Y369" s="13">
        <v>0</v>
      </c>
      <c r="Z369" s="19">
        <v>1</v>
      </c>
      <c r="AA369" s="13">
        <v>171.11</v>
      </c>
      <c r="AB369" s="13">
        <v>0</v>
      </c>
      <c r="AC369" s="19">
        <v>1</v>
      </c>
      <c r="AD369" s="13">
        <v>86.18</v>
      </c>
      <c r="AE369" s="13">
        <v>0</v>
      </c>
      <c r="AF369" s="19">
        <v>1</v>
      </c>
      <c r="AG369" s="13">
        <v>257.38</v>
      </c>
      <c r="AH369" s="13">
        <v>0</v>
      </c>
      <c r="AI369" s="19">
        <v>1</v>
      </c>
      <c r="AJ369" s="13">
        <v>604.87</v>
      </c>
      <c r="AK369" s="13">
        <v>0</v>
      </c>
      <c r="AL369" s="19">
        <v>1</v>
      </c>
    </row>
    <row r="370" spans="11:38">
      <c r="K370" s="22">
        <v>44361</v>
      </c>
      <c r="L370" s="37">
        <f t="shared" si="52"/>
        <v>2.4280756887292355E-2</v>
      </c>
      <c r="M370" s="38">
        <f t="shared" si="53"/>
        <v>2.3985902152260548E-3</v>
      </c>
      <c r="N370" s="38">
        <f t="shared" si="54"/>
        <v>-5.8781735813439604E-3</v>
      </c>
      <c r="O370" s="38">
        <f t="shared" si="55"/>
        <v>-3.4768500089488592E-4</v>
      </c>
      <c r="P370" s="38">
        <f t="shared" si="56"/>
        <v>7.7253271535015671E-3</v>
      </c>
      <c r="Q370" s="39">
        <f t="shared" si="57"/>
        <v>1.270810044477506E-2</v>
      </c>
      <c r="T370" s="22">
        <v>44364</v>
      </c>
      <c r="U370" s="13">
        <v>131.79</v>
      </c>
      <c r="V370" s="13">
        <v>0</v>
      </c>
      <c r="W370" s="19">
        <v>1</v>
      </c>
      <c r="X370" s="13">
        <v>422.45</v>
      </c>
      <c r="Y370" s="13">
        <v>0</v>
      </c>
      <c r="Z370" s="19">
        <v>1</v>
      </c>
      <c r="AA370" s="13">
        <v>165.85</v>
      </c>
      <c r="AB370" s="13">
        <v>0</v>
      </c>
      <c r="AC370" s="19">
        <v>1</v>
      </c>
      <c r="AD370" s="13">
        <v>86.174999999999997</v>
      </c>
      <c r="AE370" s="13">
        <v>0</v>
      </c>
      <c r="AF370" s="19">
        <v>1</v>
      </c>
      <c r="AG370" s="13">
        <v>260.89999999999998</v>
      </c>
      <c r="AH370" s="13">
        <v>0</v>
      </c>
      <c r="AI370" s="19">
        <v>1</v>
      </c>
      <c r="AJ370" s="13">
        <v>616.6</v>
      </c>
      <c r="AK370" s="13">
        <v>0</v>
      </c>
      <c r="AL370" s="19">
        <v>1</v>
      </c>
    </row>
    <row r="371" spans="11:38">
      <c r="K371" s="22">
        <v>44362</v>
      </c>
      <c r="L371" s="37">
        <f t="shared" si="52"/>
        <v>-6.4585800394118195E-3</v>
      </c>
      <c r="M371" s="38">
        <f t="shared" si="53"/>
        <v>-1.9513577528184817E-3</v>
      </c>
      <c r="N371" s="38">
        <f t="shared" si="54"/>
        <v>-3.7848422289052355E-3</v>
      </c>
      <c r="O371" s="38">
        <f t="shared" si="55"/>
        <v>-1.1592186879021738E-4</v>
      </c>
      <c r="P371" s="38">
        <f t="shared" si="56"/>
        <v>-5.9045034058865563E-3</v>
      </c>
      <c r="Q371" s="39">
        <f t="shared" si="57"/>
        <v>-3.0124294226530828E-2</v>
      </c>
      <c r="T371" s="22">
        <v>44365</v>
      </c>
      <c r="U371" s="13">
        <v>130.46</v>
      </c>
      <c r="V371" s="13">
        <v>0</v>
      </c>
      <c r="W371" s="19">
        <v>1</v>
      </c>
      <c r="X371" s="13">
        <v>416.77</v>
      </c>
      <c r="Y371" s="13">
        <v>0</v>
      </c>
      <c r="Z371" s="19">
        <v>1</v>
      </c>
      <c r="AA371" s="13">
        <v>164.93</v>
      </c>
      <c r="AB371" s="13">
        <v>0</v>
      </c>
      <c r="AC371" s="19">
        <v>1</v>
      </c>
      <c r="AD371" s="13">
        <v>86.11</v>
      </c>
      <c r="AE371" s="13">
        <v>0</v>
      </c>
      <c r="AF371" s="19">
        <v>1</v>
      </c>
      <c r="AG371" s="13">
        <v>259.43</v>
      </c>
      <c r="AH371" s="13">
        <v>0</v>
      </c>
      <c r="AI371" s="19">
        <v>1</v>
      </c>
      <c r="AJ371" s="13">
        <v>623.30999999999995</v>
      </c>
      <c r="AK371" s="13">
        <v>0</v>
      </c>
      <c r="AL371" s="19">
        <v>1</v>
      </c>
    </row>
    <row r="372" spans="11:38">
      <c r="K372" s="22">
        <v>44363</v>
      </c>
      <c r="L372" s="37">
        <f t="shared" si="52"/>
        <v>3.9262531672279609E-3</v>
      </c>
      <c r="M372" s="38">
        <f t="shared" si="53"/>
        <v>-5.5456714911865925E-3</v>
      </c>
      <c r="N372" s="38">
        <f t="shared" si="54"/>
        <v>-1.7035989713568834E-2</v>
      </c>
      <c r="O372" s="38">
        <f t="shared" si="55"/>
        <v>-9.278590320051216E-4</v>
      </c>
      <c r="P372" s="38">
        <f t="shared" si="56"/>
        <v>-3.8003690987532071E-3</v>
      </c>
      <c r="Q372" s="39">
        <f t="shared" si="57"/>
        <v>9.151139652897617E-3</v>
      </c>
      <c r="T372" s="22">
        <v>44368</v>
      </c>
      <c r="U372" s="13">
        <v>132.30000000000001</v>
      </c>
      <c r="V372" s="13">
        <v>0</v>
      </c>
      <c r="W372" s="19">
        <v>1</v>
      </c>
      <c r="X372" s="13">
        <v>422.65</v>
      </c>
      <c r="Y372" s="13">
        <v>0</v>
      </c>
      <c r="Z372" s="19">
        <v>1</v>
      </c>
      <c r="AA372" s="13">
        <v>166.95</v>
      </c>
      <c r="AB372" s="13">
        <v>0</v>
      </c>
      <c r="AC372" s="19">
        <v>1</v>
      </c>
      <c r="AD372" s="13">
        <v>86.13</v>
      </c>
      <c r="AE372" s="13">
        <v>0</v>
      </c>
      <c r="AF372" s="19">
        <v>1</v>
      </c>
      <c r="AG372" s="13">
        <v>262.63</v>
      </c>
      <c r="AH372" s="13">
        <v>0</v>
      </c>
      <c r="AI372" s="19">
        <v>1</v>
      </c>
      <c r="AJ372" s="13">
        <v>620.83000000000004</v>
      </c>
      <c r="AK372" s="13">
        <v>0</v>
      </c>
      <c r="AL372" s="19">
        <v>1</v>
      </c>
    </row>
    <row r="373" spans="11:38">
      <c r="K373" s="22">
        <v>44364</v>
      </c>
      <c r="L373" s="37">
        <f t="shared" si="52"/>
        <v>1.2522115215223385E-2</v>
      </c>
      <c r="M373" s="38">
        <f t="shared" si="53"/>
        <v>-3.0768138652018649E-4</v>
      </c>
      <c r="N373" s="38">
        <f t="shared" si="54"/>
        <v>-3.122285915081769E-2</v>
      </c>
      <c r="O373" s="38">
        <f t="shared" si="55"/>
        <v>-5.8019784763010307E-5</v>
      </c>
      <c r="P373" s="38">
        <f t="shared" si="56"/>
        <v>1.3583600077163881E-2</v>
      </c>
      <c r="Q373" s="39">
        <f t="shared" si="57"/>
        <v>1.9206956543428719E-2</v>
      </c>
      <c r="T373" s="22">
        <v>44369</v>
      </c>
      <c r="U373" s="13">
        <v>133.97999999999999</v>
      </c>
      <c r="V373" s="13">
        <v>0</v>
      </c>
      <c r="W373" s="19">
        <v>1</v>
      </c>
      <c r="X373" s="13">
        <v>424.66</v>
      </c>
      <c r="Y373" s="13">
        <v>0</v>
      </c>
      <c r="Z373" s="19">
        <v>1</v>
      </c>
      <c r="AA373" s="13">
        <v>166.25</v>
      </c>
      <c r="AB373" s="13">
        <v>0</v>
      </c>
      <c r="AC373" s="19">
        <v>1</v>
      </c>
      <c r="AD373" s="13">
        <v>86.18</v>
      </c>
      <c r="AE373" s="13">
        <v>0</v>
      </c>
      <c r="AF373" s="19">
        <v>1</v>
      </c>
      <c r="AG373" s="13">
        <v>265.51</v>
      </c>
      <c r="AH373" s="13">
        <v>0</v>
      </c>
      <c r="AI373" s="19">
        <v>1</v>
      </c>
      <c r="AJ373" s="13">
        <v>623.71</v>
      </c>
      <c r="AK373" s="13">
        <v>0</v>
      </c>
      <c r="AL373" s="19">
        <v>1</v>
      </c>
    </row>
    <row r="374" spans="11:38">
      <c r="K374" s="22">
        <v>44365</v>
      </c>
      <c r="L374" s="37">
        <f t="shared" si="52"/>
        <v>-1.0143080287847817E-2</v>
      </c>
      <c r="M374" s="38">
        <f t="shared" si="53"/>
        <v>-1.3536585717533375E-2</v>
      </c>
      <c r="N374" s="38">
        <f t="shared" si="54"/>
        <v>-5.5626239330005042E-3</v>
      </c>
      <c r="O374" s="38">
        <f t="shared" si="55"/>
        <v>-7.5456369485519289E-4</v>
      </c>
      <c r="P374" s="38">
        <f t="shared" si="56"/>
        <v>-5.6502754439891863E-3</v>
      </c>
      <c r="Q374" s="39">
        <f t="shared" si="57"/>
        <v>1.0823471872754198E-2</v>
      </c>
      <c r="T374" s="22">
        <v>44370</v>
      </c>
      <c r="U374" s="13">
        <v>133.69999999999999</v>
      </c>
      <c r="V374" s="13">
        <v>0</v>
      </c>
      <c r="W374" s="19">
        <v>1</v>
      </c>
      <c r="X374" s="13">
        <v>424.41</v>
      </c>
      <c r="Y374" s="13">
        <v>0</v>
      </c>
      <c r="Z374" s="19">
        <v>1</v>
      </c>
      <c r="AA374" s="13">
        <v>166.14</v>
      </c>
      <c r="AB374" s="13">
        <v>0</v>
      </c>
      <c r="AC374" s="19">
        <v>1</v>
      </c>
      <c r="AD374" s="13">
        <v>86.12</v>
      </c>
      <c r="AE374" s="13">
        <v>0</v>
      </c>
      <c r="AF374" s="19">
        <v>1</v>
      </c>
      <c r="AG374" s="13">
        <v>265.27499999999998</v>
      </c>
      <c r="AH374" s="13">
        <v>0</v>
      </c>
      <c r="AI374" s="19">
        <v>1</v>
      </c>
      <c r="AJ374" s="13">
        <v>656.57</v>
      </c>
      <c r="AK374" s="13">
        <v>0</v>
      </c>
      <c r="AL374" s="19">
        <v>1</v>
      </c>
    </row>
    <row r="375" spans="11:38">
      <c r="K375" s="22">
        <v>44368</v>
      </c>
      <c r="L375" s="37">
        <f t="shared" si="52"/>
        <v>1.4005404752960197E-2</v>
      </c>
      <c r="M375" s="38">
        <f t="shared" si="53"/>
        <v>1.4009902493616153E-2</v>
      </c>
      <c r="N375" s="38">
        <f t="shared" si="54"/>
        <v>1.2173224929602634E-2</v>
      </c>
      <c r="O375" s="38">
        <f t="shared" si="55"/>
        <v>2.3223409300832584E-4</v>
      </c>
      <c r="P375" s="38">
        <f t="shared" si="56"/>
        <v>1.2259280838310032E-2</v>
      </c>
      <c r="Q375" s="39">
        <f t="shared" si="57"/>
        <v>-3.986694881129964E-3</v>
      </c>
      <c r="T375" s="22">
        <v>44371</v>
      </c>
      <c r="U375" s="13">
        <v>133.41</v>
      </c>
      <c r="V375" s="13">
        <v>0</v>
      </c>
      <c r="W375" s="19">
        <v>1</v>
      </c>
      <c r="X375" s="13">
        <v>426.87</v>
      </c>
      <c r="Y375" s="13">
        <v>0</v>
      </c>
      <c r="Z375" s="19">
        <v>1</v>
      </c>
      <c r="AA375" s="13">
        <v>166.04</v>
      </c>
      <c r="AB375" s="13">
        <v>0</v>
      </c>
      <c r="AC375" s="19">
        <v>1</v>
      </c>
      <c r="AD375" s="13">
        <v>86.13</v>
      </c>
      <c r="AE375" s="13">
        <v>0</v>
      </c>
      <c r="AF375" s="19">
        <v>1</v>
      </c>
      <c r="AG375" s="13">
        <v>266.69</v>
      </c>
      <c r="AH375" s="13">
        <v>0</v>
      </c>
      <c r="AI375" s="19">
        <v>1</v>
      </c>
      <c r="AJ375" s="13">
        <v>679.82</v>
      </c>
      <c r="AK375" s="13">
        <v>0</v>
      </c>
      <c r="AL375" s="19">
        <v>1</v>
      </c>
    </row>
    <row r="376" spans="11:38">
      <c r="K376" s="22">
        <v>44369</v>
      </c>
      <c r="L376" s="37">
        <f t="shared" si="52"/>
        <v>1.2618463959211245E-2</v>
      </c>
      <c r="M376" s="38">
        <f t="shared" si="53"/>
        <v>4.7444353787111327E-3</v>
      </c>
      <c r="N376" s="38">
        <f t="shared" si="54"/>
        <v>-4.2016868536999697E-3</v>
      </c>
      <c r="O376" s="38">
        <f t="shared" si="55"/>
        <v>5.8034938660969887E-4</v>
      </c>
      <c r="P376" s="38">
        <f t="shared" si="56"/>
        <v>1.0906307219117407E-2</v>
      </c>
      <c r="Q376" s="39">
        <f t="shared" si="57"/>
        <v>4.6282243092364951E-3</v>
      </c>
      <c r="T376" s="22">
        <v>44372</v>
      </c>
      <c r="U376" s="13">
        <v>133.11000000000001</v>
      </c>
      <c r="V376" s="13">
        <v>0</v>
      </c>
      <c r="W376" s="19">
        <v>1</v>
      </c>
      <c r="X376" s="13">
        <v>428.44</v>
      </c>
      <c r="Y376" s="13">
        <v>0</v>
      </c>
      <c r="Z376" s="19">
        <v>1</v>
      </c>
      <c r="AA376" s="13">
        <v>166.59</v>
      </c>
      <c r="AB376" s="13">
        <v>0</v>
      </c>
      <c r="AC376" s="19">
        <v>1</v>
      </c>
      <c r="AD376" s="13">
        <v>86.12</v>
      </c>
      <c r="AE376" s="13">
        <v>0</v>
      </c>
      <c r="AF376" s="19">
        <v>1</v>
      </c>
      <c r="AG376" s="13">
        <v>265.02</v>
      </c>
      <c r="AH376" s="13">
        <v>0</v>
      </c>
      <c r="AI376" s="19">
        <v>1</v>
      </c>
      <c r="AJ376" s="13">
        <v>671.87</v>
      </c>
      <c r="AK376" s="13">
        <v>0</v>
      </c>
      <c r="AL376" s="19">
        <v>1</v>
      </c>
    </row>
    <row r="377" spans="11:38">
      <c r="K377" s="22">
        <v>44370</v>
      </c>
      <c r="L377" s="37">
        <f t="shared" si="52"/>
        <v>-2.0920509722240632E-3</v>
      </c>
      <c r="M377" s="38">
        <f t="shared" si="53"/>
        <v>-5.8887961469510509E-4</v>
      </c>
      <c r="N377" s="38">
        <f t="shared" si="54"/>
        <v>-6.6187312503816775E-4</v>
      </c>
      <c r="O377" s="38">
        <f t="shared" si="55"/>
        <v>-6.9645969152973774E-4</v>
      </c>
      <c r="P377" s="38">
        <f t="shared" si="56"/>
        <v>-8.8548099646687886E-4</v>
      </c>
      <c r="Q377" s="39">
        <f t="shared" si="57"/>
        <v>5.1343797353007342E-2</v>
      </c>
      <c r="T377" s="22">
        <v>44375</v>
      </c>
      <c r="U377" s="13">
        <v>134.78</v>
      </c>
      <c r="V377" s="13">
        <v>0</v>
      </c>
      <c r="W377" s="19">
        <v>1</v>
      </c>
      <c r="X377" s="13">
        <v>429.35</v>
      </c>
      <c r="Y377" s="13">
        <v>0</v>
      </c>
      <c r="Z377" s="19">
        <v>1</v>
      </c>
      <c r="AA377" s="13">
        <v>166.58</v>
      </c>
      <c r="AB377" s="13">
        <v>0</v>
      </c>
      <c r="AC377" s="19">
        <v>1</v>
      </c>
      <c r="AD377" s="13">
        <v>86.15</v>
      </c>
      <c r="AE377" s="13">
        <v>0</v>
      </c>
      <c r="AF377" s="19">
        <v>1</v>
      </c>
      <c r="AG377" s="13">
        <v>268.72000000000003</v>
      </c>
      <c r="AH377" s="13">
        <v>0</v>
      </c>
      <c r="AI377" s="19">
        <v>1</v>
      </c>
      <c r="AJ377" s="13">
        <v>688.72</v>
      </c>
      <c r="AK377" s="13">
        <v>0</v>
      </c>
      <c r="AL377" s="19">
        <v>1</v>
      </c>
    </row>
    <row r="378" spans="11:38">
      <c r="K378" s="22">
        <v>44371</v>
      </c>
      <c r="L378" s="37">
        <f t="shared" si="52"/>
        <v>-2.1713909171827113E-3</v>
      </c>
      <c r="M378" s="38">
        <f t="shared" si="53"/>
        <v>5.7795480867569816E-3</v>
      </c>
      <c r="N378" s="38">
        <f t="shared" si="54"/>
        <v>-6.0208322608746472E-4</v>
      </c>
      <c r="O378" s="38">
        <f t="shared" si="55"/>
        <v>1.1611030491989066E-4</v>
      </c>
      <c r="P378" s="38">
        <f t="shared" si="56"/>
        <v>5.3199114122618827E-3</v>
      </c>
      <c r="Q378" s="39">
        <f t="shared" si="57"/>
        <v>3.4798743141095406E-2</v>
      </c>
      <c r="T378" s="22">
        <v>44376</v>
      </c>
      <c r="U378" s="13">
        <v>136.33000000000001</v>
      </c>
      <c r="V378" s="13">
        <v>0</v>
      </c>
      <c r="W378" s="19">
        <v>1</v>
      </c>
      <c r="X378" s="13">
        <v>429.54</v>
      </c>
      <c r="Y378" s="13">
        <v>0</v>
      </c>
      <c r="Z378" s="19">
        <v>1</v>
      </c>
      <c r="AA378" s="13">
        <v>164.83</v>
      </c>
      <c r="AB378" s="13">
        <v>0</v>
      </c>
      <c r="AC378" s="19">
        <v>1</v>
      </c>
      <c r="AD378" s="13">
        <v>86.14</v>
      </c>
      <c r="AE378" s="13">
        <v>0</v>
      </c>
      <c r="AF378" s="19">
        <v>1</v>
      </c>
      <c r="AG378" s="13">
        <v>271.39999999999998</v>
      </c>
      <c r="AH378" s="13">
        <v>0</v>
      </c>
      <c r="AI378" s="19">
        <v>1</v>
      </c>
      <c r="AJ378" s="13">
        <v>680.76</v>
      </c>
      <c r="AK378" s="13">
        <v>0</v>
      </c>
      <c r="AL378" s="19">
        <v>1</v>
      </c>
    </row>
    <row r="379" spans="11:38">
      <c r="K379" s="22">
        <v>44372</v>
      </c>
      <c r="L379" s="37">
        <f t="shared" si="52"/>
        <v>-2.2512391317868856E-3</v>
      </c>
      <c r="M379" s="38">
        <f t="shared" si="53"/>
        <v>3.671187670719135E-3</v>
      </c>
      <c r="N379" s="38">
        <f t="shared" si="54"/>
        <v>3.3069807367876198E-3</v>
      </c>
      <c r="O379" s="38">
        <f t="shared" si="55"/>
        <v>-1.1611030491986927E-4</v>
      </c>
      <c r="P379" s="38">
        <f t="shared" si="56"/>
        <v>-6.281640335425844E-3</v>
      </c>
      <c r="Q379" s="39">
        <f t="shared" si="57"/>
        <v>-1.1763187819141955E-2</v>
      </c>
      <c r="T379" s="22">
        <v>44377</v>
      </c>
      <c r="U379" s="13">
        <v>136.96</v>
      </c>
      <c r="V379" s="13">
        <v>0</v>
      </c>
      <c r="W379" s="19">
        <v>1</v>
      </c>
      <c r="X379" s="13">
        <v>429.92</v>
      </c>
      <c r="Y379" s="13">
        <v>0</v>
      </c>
      <c r="Z379" s="19">
        <v>1</v>
      </c>
      <c r="AA379" s="13">
        <v>165.63</v>
      </c>
      <c r="AB379" s="13">
        <v>0</v>
      </c>
      <c r="AC379" s="19">
        <v>1</v>
      </c>
      <c r="AD379" s="13">
        <v>86.16</v>
      </c>
      <c r="AE379" s="13">
        <v>0</v>
      </c>
      <c r="AF379" s="19">
        <v>1</v>
      </c>
      <c r="AG379" s="13">
        <v>270.89999999999998</v>
      </c>
      <c r="AH379" s="13">
        <v>0</v>
      </c>
      <c r="AI379" s="19">
        <v>1</v>
      </c>
      <c r="AJ379" s="13">
        <v>679.7</v>
      </c>
      <c r="AK379" s="13">
        <v>0</v>
      </c>
      <c r="AL379" s="19">
        <v>1</v>
      </c>
    </row>
    <row r="380" spans="11:38">
      <c r="K380" s="22">
        <v>44375</v>
      </c>
      <c r="L380" s="37">
        <f t="shared" si="52"/>
        <v>1.2467965459143053E-2</v>
      </c>
      <c r="M380" s="38">
        <f t="shared" si="53"/>
        <v>2.1217322220648343E-3</v>
      </c>
      <c r="N380" s="38">
        <f t="shared" si="54"/>
        <v>-6.0029414430986759E-5</v>
      </c>
      <c r="O380" s="38">
        <f t="shared" si="55"/>
        <v>3.4829047777625249E-4</v>
      </c>
      <c r="P380" s="38">
        <f t="shared" si="56"/>
        <v>1.3864650467547403E-2</v>
      </c>
      <c r="Q380" s="39">
        <f t="shared" si="57"/>
        <v>2.4769932921827397E-2</v>
      </c>
      <c r="T380" s="22">
        <v>44378</v>
      </c>
      <c r="U380" s="13">
        <v>137.27000000000001</v>
      </c>
      <c r="V380" s="13">
        <v>0</v>
      </c>
      <c r="W380" s="19">
        <v>1</v>
      </c>
      <c r="X380" s="13">
        <v>432.35</v>
      </c>
      <c r="Y380" s="13">
        <v>0</v>
      </c>
      <c r="Z380" s="19">
        <v>1</v>
      </c>
      <c r="AA380" s="13">
        <v>166.2</v>
      </c>
      <c r="AB380" s="13">
        <v>0</v>
      </c>
      <c r="AC380" s="19">
        <v>1</v>
      </c>
      <c r="AD380" s="13">
        <v>86.13</v>
      </c>
      <c r="AE380" s="13">
        <v>1.3188999999999999E-2</v>
      </c>
      <c r="AF380" s="19">
        <v>1</v>
      </c>
      <c r="AG380" s="13">
        <v>271.60000000000002</v>
      </c>
      <c r="AH380" s="13">
        <v>0</v>
      </c>
      <c r="AI380" s="19">
        <v>1</v>
      </c>
      <c r="AJ380" s="13">
        <v>677.92</v>
      </c>
      <c r="AK380" s="13">
        <v>0</v>
      </c>
      <c r="AL380" s="19">
        <v>1</v>
      </c>
    </row>
    <row r="381" spans="11:38">
      <c r="K381" s="22">
        <v>44376</v>
      </c>
      <c r="L381" s="37">
        <f t="shared" si="52"/>
        <v>1.1434597679967537E-2</v>
      </c>
      <c r="M381" s="38">
        <f t="shared" si="53"/>
        <v>4.4243151765489342E-4</v>
      </c>
      <c r="N381" s="38">
        <f t="shared" si="54"/>
        <v>-1.0561034763929783E-2</v>
      </c>
      <c r="O381" s="38">
        <f t="shared" si="55"/>
        <v>-1.1608334797414506E-4</v>
      </c>
      <c r="P381" s="38">
        <f t="shared" si="56"/>
        <v>9.9238020967312331E-3</v>
      </c>
      <c r="Q381" s="39">
        <f t="shared" si="57"/>
        <v>-1.1624981223223113E-2</v>
      </c>
      <c r="T381" s="22">
        <v>44379</v>
      </c>
      <c r="U381" s="13">
        <v>139.96</v>
      </c>
      <c r="V381" s="13">
        <v>0</v>
      </c>
      <c r="W381" s="19">
        <v>1</v>
      </c>
      <c r="X381" s="13">
        <v>435.64</v>
      </c>
      <c r="Y381" s="13">
        <v>0</v>
      </c>
      <c r="Z381" s="19">
        <v>1</v>
      </c>
      <c r="AA381" s="13">
        <v>167.29</v>
      </c>
      <c r="AB381" s="13">
        <v>0</v>
      </c>
      <c r="AC381" s="19">
        <v>1</v>
      </c>
      <c r="AD381" s="13">
        <v>86.17</v>
      </c>
      <c r="AE381" s="13">
        <v>0</v>
      </c>
      <c r="AF381" s="19">
        <v>1</v>
      </c>
      <c r="AG381" s="13">
        <v>277.64999999999998</v>
      </c>
      <c r="AH381" s="13">
        <v>0</v>
      </c>
      <c r="AI381" s="19">
        <v>1</v>
      </c>
      <c r="AJ381" s="13">
        <v>678.9</v>
      </c>
      <c r="AK381" s="13">
        <v>0</v>
      </c>
      <c r="AL381" s="19">
        <v>1</v>
      </c>
    </row>
    <row r="382" spans="11:38">
      <c r="K382" s="22">
        <v>44377</v>
      </c>
      <c r="L382" s="37">
        <f t="shared" si="52"/>
        <v>4.6104951953936059E-3</v>
      </c>
      <c r="M382" s="38">
        <f t="shared" si="53"/>
        <v>8.8427623103241838E-4</v>
      </c>
      <c r="N382" s="38">
        <f t="shared" si="54"/>
        <v>4.8417452207983333E-3</v>
      </c>
      <c r="O382" s="38">
        <f t="shared" si="55"/>
        <v>2.32153222168533E-4</v>
      </c>
      <c r="P382" s="38">
        <f t="shared" si="56"/>
        <v>-1.8439983097193683E-3</v>
      </c>
      <c r="Q382" s="39">
        <f t="shared" si="57"/>
        <v>-1.5582967738834912E-3</v>
      </c>
      <c r="T382" s="22">
        <v>44383</v>
      </c>
      <c r="U382" s="13">
        <v>142.02000000000001</v>
      </c>
      <c r="V382" s="13">
        <v>0</v>
      </c>
      <c r="W382" s="19">
        <v>1</v>
      </c>
      <c r="X382" s="13">
        <v>434.53</v>
      </c>
      <c r="Y382" s="13">
        <v>0</v>
      </c>
      <c r="Z382" s="19">
        <v>1</v>
      </c>
      <c r="AA382" s="13">
        <v>168.12</v>
      </c>
      <c r="AB382" s="13">
        <v>0</v>
      </c>
      <c r="AC382" s="19">
        <v>1</v>
      </c>
      <c r="AD382" s="13">
        <v>86.2</v>
      </c>
      <c r="AE382" s="13">
        <v>0</v>
      </c>
      <c r="AF382" s="19">
        <v>1</v>
      </c>
      <c r="AG382" s="13">
        <v>277.66000000000003</v>
      </c>
      <c r="AH382" s="13">
        <v>0</v>
      </c>
      <c r="AI382" s="19">
        <v>1</v>
      </c>
      <c r="AJ382" s="13">
        <v>659.58</v>
      </c>
      <c r="AK382" s="13">
        <v>0</v>
      </c>
      <c r="AL382" s="19">
        <v>1</v>
      </c>
    </row>
    <row r="383" spans="11:38">
      <c r="K383" s="22">
        <v>44378</v>
      </c>
      <c r="L383" s="37">
        <f t="shared" si="52"/>
        <v>2.2608768701362194E-3</v>
      </c>
      <c r="M383" s="38">
        <f t="shared" si="53"/>
        <v>5.6363005392581662E-3</v>
      </c>
      <c r="N383" s="38">
        <f t="shared" si="54"/>
        <v>3.4354974572847704E-3</v>
      </c>
      <c r="O383" s="38">
        <f t="shared" si="55"/>
        <v>-1.9513277903809029E-4</v>
      </c>
      <c r="P383" s="38">
        <f t="shared" si="56"/>
        <v>2.580646593491713E-3</v>
      </c>
      <c r="Q383" s="39">
        <f t="shared" si="57"/>
        <v>-2.622237474343557E-3</v>
      </c>
      <c r="T383" s="22">
        <v>44384</v>
      </c>
      <c r="U383" s="13">
        <v>144.57</v>
      </c>
      <c r="V383" s="13">
        <v>0</v>
      </c>
      <c r="W383" s="19">
        <v>1</v>
      </c>
      <c r="X383" s="13">
        <v>436.31</v>
      </c>
      <c r="Y383" s="13">
        <v>0</v>
      </c>
      <c r="Z383" s="19">
        <v>1</v>
      </c>
      <c r="AA383" s="13">
        <v>168.76</v>
      </c>
      <c r="AB383" s="13">
        <v>0</v>
      </c>
      <c r="AC383" s="19">
        <v>1</v>
      </c>
      <c r="AD383" s="13">
        <v>86.21</v>
      </c>
      <c r="AE383" s="13">
        <v>0</v>
      </c>
      <c r="AF383" s="19">
        <v>1</v>
      </c>
      <c r="AG383" s="13">
        <v>279.93</v>
      </c>
      <c r="AH383" s="13">
        <v>0</v>
      </c>
      <c r="AI383" s="19">
        <v>1</v>
      </c>
      <c r="AJ383" s="13">
        <v>644.65</v>
      </c>
      <c r="AK383" s="13">
        <v>0</v>
      </c>
      <c r="AL383" s="19">
        <v>1</v>
      </c>
    </row>
    <row r="384" spans="11:38">
      <c r="K384" s="22">
        <v>44379</v>
      </c>
      <c r="L384" s="37">
        <f t="shared" si="52"/>
        <v>1.9406878235919148E-2</v>
      </c>
      <c r="M384" s="38">
        <f t="shared" si="53"/>
        <v>7.5807688010464365E-3</v>
      </c>
      <c r="N384" s="38">
        <f t="shared" si="54"/>
        <v>6.5369509218415759E-3</v>
      </c>
      <c r="O384" s="38">
        <f t="shared" si="55"/>
        <v>4.6430645059332865E-4</v>
      </c>
      <c r="P384" s="38">
        <f t="shared" si="56"/>
        <v>2.2030932003075064E-2</v>
      </c>
      <c r="Q384" s="39">
        <f t="shared" si="57"/>
        <v>1.4445544293523172E-3</v>
      </c>
      <c r="T384" s="22">
        <v>44385</v>
      </c>
      <c r="U384" s="13">
        <v>143.24</v>
      </c>
      <c r="V384" s="13">
        <v>0</v>
      </c>
      <c r="W384" s="19">
        <v>1</v>
      </c>
      <c r="X384" s="13">
        <v>432.81</v>
      </c>
      <c r="Y384" s="13">
        <v>0</v>
      </c>
      <c r="Z384" s="19">
        <v>1</v>
      </c>
      <c r="AA384" s="13">
        <v>168.65</v>
      </c>
      <c r="AB384" s="13">
        <v>0</v>
      </c>
      <c r="AC384" s="19">
        <v>1</v>
      </c>
      <c r="AD384" s="13">
        <v>86.25</v>
      </c>
      <c r="AE384" s="13">
        <v>0</v>
      </c>
      <c r="AF384" s="19">
        <v>1</v>
      </c>
      <c r="AG384" s="13">
        <v>277.42</v>
      </c>
      <c r="AH384" s="13">
        <v>0</v>
      </c>
      <c r="AI384" s="19">
        <v>1</v>
      </c>
      <c r="AJ384" s="13">
        <v>652.80999999999995</v>
      </c>
      <c r="AK384" s="13">
        <v>0</v>
      </c>
      <c r="AL384" s="19">
        <v>1</v>
      </c>
    </row>
    <row r="385" spans="11:38">
      <c r="K385" s="22">
        <v>44383</v>
      </c>
      <c r="L385" s="37">
        <f t="shared" si="52"/>
        <v>1.4611225254460288E-2</v>
      </c>
      <c r="M385" s="38">
        <f t="shared" si="53"/>
        <v>-2.5512270063554549E-3</v>
      </c>
      <c r="N385" s="38">
        <f t="shared" si="54"/>
        <v>4.9491767937266274E-3</v>
      </c>
      <c r="O385" s="38">
        <f t="shared" si="55"/>
        <v>3.4808841797188261E-4</v>
      </c>
      <c r="P385" s="38">
        <f t="shared" si="56"/>
        <v>3.6015919040201323E-5</v>
      </c>
      <c r="Q385" s="39">
        <f t="shared" si="57"/>
        <v>-2.8870572488773852E-2</v>
      </c>
      <c r="T385" s="22">
        <v>44386</v>
      </c>
      <c r="U385" s="13">
        <v>145.11000000000001</v>
      </c>
      <c r="V385" s="13">
        <v>0</v>
      </c>
      <c r="W385" s="19">
        <v>1</v>
      </c>
      <c r="X385" s="13">
        <v>437.41</v>
      </c>
      <c r="Y385" s="13">
        <v>0</v>
      </c>
      <c r="Z385" s="19">
        <v>1</v>
      </c>
      <c r="AA385" s="13">
        <v>169.21</v>
      </c>
      <c r="AB385" s="13">
        <v>0</v>
      </c>
      <c r="AC385" s="19">
        <v>1</v>
      </c>
      <c r="AD385" s="13">
        <v>86.22</v>
      </c>
      <c r="AE385" s="13">
        <v>0</v>
      </c>
      <c r="AF385" s="19">
        <v>1</v>
      </c>
      <c r="AG385" s="13">
        <v>277.94</v>
      </c>
      <c r="AH385" s="13">
        <v>0</v>
      </c>
      <c r="AI385" s="19">
        <v>1</v>
      </c>
      <c r="AJ385" s="13">
        <v>656.95</v>
      </c>
      <c r="AK385" s="13">
        <v>0</v>
      </c>
      <c r="AL385" s="19">
        <v>1</v>
      </c>
    </row>
    <row r="386" spans="11:38">
      <c r="K386" s="22">
        <v>44384</v>
      </c>
      <c r="L386" s="37">
        <f t="shared" si="52"/>
        <v>1.7795926566403365E-2</v>
      </c>
      <c r="M386" s="38">
        <f t="shared" si="53"/>
        <v>4.0880126749423115E-3</v>
      </c>
      <c r="N386" s="38">
        <f t="shared" si="54"/>
        <v>3.7995771192219818E-3</v>
      </c>
      <c r="O386" s="38">
        <f t="shared" si="55"/>
        <v>1.160025521861709E-4</v>
      </c>
      <c r="P386" s="38">
        <f t="shared" si="56"/>
        <v>8.1422283073840241E-3</v>
      </c>
      <c r="Q386" s="39">
        <f t="shared" si="57"/>
        <v>-2.2895734961980881E-2</v>
      </c>
      <c r="T386" s="22">
        <v>44389</v>
      </c>
      <c r="U386" s="13">
        <v>144.5</v>
      </c>
      <c r="V386" s="13">
        <v>0</v>
      </c>
      <c r="W386" s="19">
        <v>1</v>
      </c>
      <c r="X386" s="13">
        <v>439.03</v>
      </c>
      <c r="Y386" s="13">
        <v>0</v>
      </c>
      <c r="Z386" s="19">
        <v>1</v>
      </c>
      <c r="AA386" s="13">
        <v>169</v>
      </c>
      <c r="AB386" s="13">
        <v>0</v>
      </c>
      <c r="AC386" s="19">
        <v>1</v>
      </c>
      <c r="AD386" s="13">
        <v>86.2</v>
      </c>
      <c r="AE386" s="13">
        <v>0</v>
      </c>
      <c r="AF386" s="19">
        <v>1</v>
      </c>
      <c r="AG386" s="13">
        <v>277.32</v>
      </c>
      <c r="AH386" s="13">
        <v>0</v>
      </c>
      <c r="AI386" s="19">
        <v>1</v>
      </c>
      <c r="AJ386" s="13">
        <v>685.7</v>
      </c>
      <c r="AK386" s="13">
        <v>0</v>
      </c>
      <c r="AL386" s="19">
        <v>1</v>
      </c>
    </row>
    <row r="387" spans="11:38">
      <c r="K387" s="22">
        <v>44385</v>
      </c>
      <c r="L387" s="37">
        <f t="shared" si="52"/>
        <v>-9.2422741901189587E-3</v>
      </c>
      <c r="M387" s="38">
        <f t="shared" si="53"/>
        <v>-8.0541672502818223E-3</v>
      </c>
      <c r="N387" s="38">
        <f t="shared" si="54"/>
        <v>-6.5202574847857521E-4</v>
      </c>
      <c r="O387" s="38">
        <f t="shared" si="55"/>
        <v>4.6387568963552971E-4</v>
      </c>
      <c r="P387" s="38">
        <f t="shared" si="56"/>
        <v>-9.0069685788962527E-3</v>
      </c>
      <c r="Q387" s="39">
        <f t="shared" si="57"/>
        <v>1.2578588303172683E-2</v>
      </c>
      <c r="T387" s="22">
        <v>44390</v>
      </c>
      <c r="U387" s="13">
        <v>145.63999999999999</v>
      </c>
      <c r="V387" s="13">
        <v>0</v>
      </c>
      <c r="W387" s="19">
        <v>1</v>
      </c>
      <c r="X387" s="13">
        <v>437.49</v>
      </c>
      <c r="Y387" s="13">
        <v>0</v>
      </c>
      <c r="Z387" s="19">
        <v>1</v>
      </c>
      <c r="AA387" s="13">
        <v>169.22</v>
      </c>
      <c r="AB387" s="13">
        <v>0</v>
      </c>
      <c r="AC387" s="19">
        <v>1</v>
      </c>
      <c r="AD387" s="13">
        <v>86.13</v>
      </c>
      <c r="AE387" s="13">
        <v>0</v>
      </c>
      <c r="AF387" s="19">
        <v>1</v>
      </c>
      <c r="AG387" s="13">
        <v>280.98</v>
      </c>
      <c r="AH387" s="13">
        <v>0</v>
      </c>
      <c r="AI387" s="19">
        <v>1</v>
      </c>
      <c r="AJ387" s="13">
        <v>668.54</v>
      </c>
      <c r="AK387" s="13">
        <v>0</v>
      </c>
      <c r="AL387" s="19">
        <v>1</v>
      </c>
    </row>
    <row r="388" spans="11:38">
      <c r="K388" s="22">
        <v>44386</v>
      </c>
      <c r="L388" s="37">
        <f t="shared" si="52"/>
        <v>1.2970530372769561E-2</v>
      </c>
      <c r="M388" s="38">
        <f t="shared" si="53"/>
        <v>1.057213772407835E-2</v>
      </c>
      <c r="N388" s="38">
        <f t="shared" si="54"/>
        <v>3.3149855728760126E-3</v>
      </c>
      <c r="O388" s="38">
        <f t="shared" si="55"/>
        <v>-3.4788659248055002E-4</v>
      </c>
      <c r="P388" s="38">
        <f t="shared" si="56"/>
        <v>1.8726597232918325E-3</v>
      </c>
      <c r="Q388" s="39">
        <f t="shared" si="57"/>
        <v>6.3217899278120698E-3</v>
      </c>
      <c r="T388" s="22">
        <v>44391</v>
      </c>
      <c r="U388" s="13">
        <v>149.15</v>
      </c>
      <c r="V388" s="13">
        <v>0</v>
      </c>
      <c r="W388" s="19">
        <v>1</v>
      </c>
      <c r="X388" s="13">
        <v>438.07</v>
      </c>
      <c r="Y388" s="13">
        <v>0</v>
      </c>
      <c r="Z388" s="19">
        <v>1</v>
      </c>
      <c r="AA388" s="13">
        <v>171.04</v>
      </c>
      <c r="AB388" s="13">
        <v>0</v>
      </c>
      <c r="AC388" s="19">
        <v>1</v>
      </c>
      <c r="AD388" s="13">
        <v>86.19</v>
      </c>
      <c r="AE388" s="13">
        <v>0</v>
      </c>
      <c r="AF388" s="19">
        <v>1</v>
      </c>
      <c r="AG388" s="13">
        <v>282.51</v>
      </c>
      <c r="AH388" s="13">
        <v>0</v>
      </c>
      <c r="AI388" s="19">
        <v>1</v>
      </c>
      <c r="AJ388" s="13">
        <v>653.38</v>
      </c>
      <c r="AK388" s="13">
        <v>0</v>
      </c>
      <c r="AL388" s="19">
        <v>1</v>
      </c>
    </row>
    <row r="389" spans="11:38">
      <c r="K389" s="22">
        <v>44389</v>
      </c>
      <c r="L389" s="37">
        <f t="shared" si="52"/>
        <v>-4.212567950514729E-3</v>
      </c>
      <c r="M389" s="38">
        <f t="shared" si="53"/>
        <v>3.6967775202676758E-3</v>
      </c>
      <c r="N389" s="38">
        <f t="shared" si="54"/>
        <v>-1.2418321574618159E-3</v>
      </c>
      <c r="O389" s="38">
        <f t="shared" si="55"/>
        <v>-2.3199164934105792E-4</v>
      </c>
      <c r="P389" s="38">
        <f t="shared" si="56"/>
        <v>-2.233188984146226E-3</v>
      </c>
      <c r="Q389" s="39">
        <f t="shared" si="57"/>
        <v>4.2832302202487696E-2</v>
      </c>
      <c r="T389" s="22">
        <v>44392</v>
      </c>
      <c r="U389" s="13">
        <v>148.47999999999999</v>
      </c>
      <c r="V389" s="13">
        <v>0</v>
      </c>
      <c r="W389" s="19">
        <v>1</v>
      </c>
      <c r="X389" s="13">
        <v>436.57</v>
      </c>
      <c r="Y389" s="13">
        <v>0</v>
      </c>
      <c r="Z389" s="19">
        <v>1</v>
      </c>
      <c r="AA389" s="13">
        <v>171.07</v>
      </c>
      <c r="AB389" s="13">
        <v>0</v>
      </c>
      <c r="AC389" s="19">
        <v>1</v>
      </c>
      <c r="AD389" s="13">
        <v>86.2</v>
      </c>
      <c r="AE389" s="13">
        <v>0</v>
      </c>
      <c r="AF389" s="19">
        <v>1</v>
      </c>
      <c r="AG389" s="13">
        <v>281.02999999999997</v>
      </c>
      <c r="AH389" s="13">
        <v>0</v>
      </c>
      <c r="AI389" s="19">
        <v>1</v>
      </c>
      <c r="AJ389" s="13">
        <v>650.6</v>
      </c>
      <c r="AK389" s="13">
        <v>0</v>
      </c>
      <c r="AL389" s="19">
        <v>1</v>
      </c>
    </row>
    <row r="390" spans="11:38">
      <c r="K390" s="22">
        <v>44390</v>
      </c>
      <c r="L390" s="37">
        <f t="shared" si="52"/>
        <v>7.8583157547457878E-3</v>
      </c>
      <c r="M390" s="38">
        <f t="shared" si="53"/>
        <v>-3.513899476552998E-3</v>
      </c>
      <c r="N390" s="38">
        <f t="shared" si="54"/>
        <v>1.3009285732813148E-3</v>
      </c>
      <c r="O390" s="38">
        <f t="shared" si="55"/>
        <v>-8.1239486856517673E-4</v>
      </c>
      <c r="P390" s="38">
        <f t="shared" si="56"/>
        <v>1.3111418349215869E-2</v>
      </c>
      <c r="Q390" s="39">
        <f t="shared" si="57"/>
        <v>-2.5343984085884681E-2</v>
      </c>
      <c r="T390" s="22">
        <v>44393</v>
      </c>
      <c r="U390" s="13">
        <v>146.38999999999999</v>
      </c>
      <c r="V390" s="13">
        <v>0</v>
      </c>
      <c r="W390" s="19">
        <v>1</v>
      </c>
      <c r="X390" s="13">
        <v>433.27</v>
      </c>
      <c r="Y390" s="13">
        <v>0</v>
      </c>
      <c r="Z390" s="19">
        <v>1</v>
      </c>
      <c r="AA390" s="13">
        <v>169.41</v>
      </c>
      <c r="AB390" s="13">
        <v>0</v>
      </c>
      <c r="AC390" s="19">
        <v>1</v>
      </c>
      <c r="AD390" s="13">
        <v>86.19</v>
      </c>
      <c r="AE390" s="13">
        <v>0</v>
      </c>
      <c r="AF390" s="19">
        <v>1</v>
      </c>
      <c r="AG390" s="13">
        <v>280.75</v>
      </c>
      <c r="AH390" s="13">
        <v>0</v>
      </c>
      <c r="AI390" s="19">
        <v>1</v>
      </c>
      <c r="AJ390" s="13">
        <v>644.22</v>
      </c>
      <c r="AK390" s="13">
        <v>0</v>
      </c>
      <c r="AL390" s="19">
        <v>1</v>
      </c>
    </row>
    <row r="391" spans="11:38">
      <c r="K391" s="22">
        <v>44391</v>
      </c>
      <c r="L391" s="37">
        <f t="shared" si="52"/>
        <v>2.3814687653525065E-2</v>
      </c>
      <c r="M391" s="38">
        <f t="shared" si="53"/>
        <v>1.3248665650284332E-3</v>
      </c>
      <c r="N391" s="38">
        <f t="shared" si="54"/>
        <v>1.0697803780380225E-2</v>
      </c>
      <c r="O391" s="38">
        <f t="shared" si="55"/>
        <v>6.9637885822572518E-4</v>
      </c>
      <c r="P391" s="38">
        <f t="shared" si="56"/>
        <v>5.4304557665760212E-3</v>
      </c>
      <c r="Q391" s="39">
        <f t="shared" si="57"/>
        <v>-2.29373406274513E-2</v>
      </c>
      <c r="T391" s="22">
        <v>44396</v>
      </c>
      <c r="U391" s="13">
        <v>142.44999999999999</v>
      </c>
      <c r="V391" s="13">
        <v>0</v>
      </c>
      <c r="W391" s="19">
        <v>1</v>
      </c>
      <c r="X391" s="13">
        <v>426.8</v>
      </c>
      <c r="Y391" s="13">
        <v>0</v>
      </c>
      <c r="Z391" s="19">
        <v>1</v>
      </c>
      <c r="AA391" s="13">
        <v>169.61</v>
      </c>
      <c r="AB391" s="13">
        <v>0</v>
      </c>
      <c r="AC391" s="19">
        <v>1</v>
      </c>
      <c r="AD391" s="13">
        <v>86.23</v>
      </c>
      <c r="AE391" s="13">
        <v>0</v>
      </c>
      <c r="AF391" s="19">
        <v>1</v>
      </c>
      <c r="AG391" s="13">
        <v>277.01</v>
      </c>
      <c r="AH391" s="13">
        <v>0</v>
      </c>
      <c r="AI391" s="19">
        <v>1</v>
      </c>
      <c r="AJ391" s="13">
        <v>646.22</v>
      </c>
      <c r="AK391" s="13">
        <v>0</v>
      </c>
      <c r="AL391" s="19">
        <v>1</v>
      </c>
    </row>
    <row r="392" spans="11:38">
      <c r="K392" s="22">
        <v>44392</v>
      </c>
      <c r="L392" s="37">
        <f t="shared" si="52"/>
        <v>-4.5022419228671496E-3</v>
      </c>
      <c r="M392" s="38">
        <f t="shared" si="53"/>
        <v>-3.4299859841767709E-3</v>
      </c>
      <c r="N392" s="38">
        <f t="shared" si="54"/>
        <v>1.7538218746550516E-4</v>
      </c>
      <c r="O392" s="38">
        <f t="shared" si="55"/>
        <v>1.1601601033948579E-4</v>
      </c>
      <c r="P392" s="38">
        <f t="shared" si="56"/>
        <v>-5.2525229891099076E-3</v>
      </c>
      <c r="Q392" s="39">
        <f t="shared" si="57"/>
        <v>-4.2638755377317579E-3</v>
      </c>
      <c r="T392" s="22">
        <v>44397</v>
      </c>
      <c r="U392" s="13">
        <v>146.15</v>
      </c>
      <c r="V392" s="13">
        <v>0</v>
      </c>
      <c r="W392" s="19">
        <v>1</v>
      </c>
      <c r="X392" s="13">
        <v>432.99</v>
      </c>
      <c r="Y392" s="13">
        <v>0</v>
      </c>
      <c r="Z392" s="19">
        <v>1</v>
      </c>
      <c r="AA392" s="13">
        <v>169.39</v>
      </c>
      <c r="AB392" s="13">
        <v>0</v>
      </c>
      <c r="AC392" s="19">
        <v>1</v>
      </c>
      <c r="AD392" s="13">
        <v>86.27</v>
      </c>
      <c r="AE392" s="13">
        <v>0</v>
      </c>
      <c r="AF392" s="19">
        <v>1</v>
      </c>
      <c r="AG392" s="13">
        <v>279.32</v>
      </c>
      <c r="AH392" s="13">
        <v>0</v>
      </c>
      <c r="AI392" s="19">
        <v>1</v>
      </c>
      <c r="AJ392" s="13">
        <v>660.5</v>
      </c>
      <c r="AK392" s="13">
        <v>0</v>
      </c>
      <c r="AL392" s="19">
        <v>1</v>
      </c>
    </row>
    <row r="393" spans="11:38">
      <c r="K393" s="22">
        <v>44393</v>
      </c>
      <c r="L393" s="37">
        <f t="shared" si="52"/>
        <v>-1.4175975854570004E-2</v>
      </c>
      <c r="M393" s="38">
        <f t="shared" si="53"/>
        <v>-7.5876387205846751E-3</v>
      </c>
      <c r="N393" s="38">
        <f t="shared" si="54"/>
        <v>-9.7510171113454804E-3</v>
      </c>
      <c r="O393" s="38">
        <f t="shared" si="55"/>
        <v>-1.1601601033959086E-4</v>
      </c>
      <c r="P393" s="38">
        <f t="shared" si="56"/>
        <v>-9.9683158241899834E-4</v>
      </c>
      <c r="Q393" s="39">
        <f t="shared" si="57"/>
        <v>-9.8547313651519124E-3</v>
      </c>
      <c r="T393" s="22">
        <v>44398</v>
      </c>
      <c r="U393" s="13">
        <v>145.4</v>
      </c>
      <c r="V393" s="13">
        <v>0</v>
      </c>
      <c r="W393" s="19">
        <v>1</v>
      </c>
      <c r="X393" s="13">
        <v>436.5</v>
      </c>
      <c r="Y393" s="13">
        <v>0</v>
      </c>
      <c r="Z393" s="19">
        <v>1</v>
      </c>
      <c r="AA393" s="13">
        <v>168.76</v>
      </c>
      <c r="AB393" s="13">
        <v>0</v>
      </c>
      <c r="AC393" s="19">
        <v>1</v>
      </c>
      <c r="AD393" s="13">
        <v>86.24</v>
      </c>
      <c r="AE393" s="13">
        <v>0</v>
      </c>
      <c r="AF393" s="19">
        <v>1</v>
      </c>
      <c r="AG393" s="13">
        <v>281.39999999999998</v>
      </c>
      <c r="AH393" s="13">
        <v>0</v>
      </c>
      <c r="AI393" s="19">
        <v>1</v>
      </c>
      <c r="AJ393" s="13">
        <v>655.29</v>
      </c>
      <c r="AK393" s="13">
        <v>0</v>
      </c>
      <c r="AL393" s="19">
        <v>1</v>
      </c>
    </row>
    <row r="394" spans="11:38">
      <c r="K394" s="22">
        <v>44396</v>
      </c>
      <c r="L394" s="37">
        <f t="shared" si="52"/>
        <v>-2.7283232239403096E-2</v>
      </c>
      <c r="M394" s="38">
        <f t="shared" si="53"/>
        <v>-1.5045570826252038E-2</v>
      </c>
      <c r="N394" s="38">
        <f t="shared" si="54"/>
        <v>1.1798715308926518E-3</v>
      </c>
      <c r="O394" s="38">
        <f t="shared" si="55"/>
        <v>4.6398330492521768E-4</v>
      </c>
      <c r="P394" s="38">
        <f t="shared" si="56"/>
        <v>-1.3410986999810052E-2</v>
      </c>
      <c r="Q394" s="39">
        <f t="shared" si="57"/>
        <v>3.0997204075780735E-3</v>
      </c>
      <c r="T394" s="22">
        <v>44399</v>
      </c>
      <c r="U394" s="13">
        <v>146.80000000000001</v>
      </c>
      <c r="V394" s="13">
        <v>0</v>
      </c>
      <c r="W394" s="19">
        <v>1</v>
      </c>
      <c r="X394" s="13">
        <v>437.45</v>
      </c>
      <c r="Y394" s="13">
        <v>0</v>
      </c>
      <c r="Z394" s="19">
        <v>1</v>
      </c>
      <c r="AA394" s="13">
        <v>169.09</v>
      </c>
      <c r="AB394" s="13">
        <v>0</v>
      </c>
      <c r="AC394" s="19">
        <v>1</v>
      </c>
      <c r="AD394" s="13">
        <v>86.25</v>
      </c>
      <c r="AE394" s="13">
        <v>0</v>
      </c>
      <c r="AF394" s="19">
        <v>1</v>
      </c>
      <c r="AG394" s="13">
        <v>286.14</v>
      </c>
      <c r="AH394" s="13">
        <v>0</v>
      </c>
      <c r="AI394" s="19">
        <v>1</v>
      </c>
      <c r="AJ394" s="13">
        <v>649.26</v>
      </c>
      <c r="AK394" s="13">
        <v>0</v>
      </c>
      <c r="AL394" s="19">
        <v>1</v>
      </c>
    </row>
    <row r="395" spans="11:38">
      <c r="K395" s="22">
        <v>44397</v>
      </c>
      <c r="L395" s="37">
        <f t="shared" si="52"/>
        <v>2.5642430613337871E-2</v>
      </c>
      <c r="M395" s="38">
        <f t="shared" si="53"/>
        <v>1.4399113619983347E-2</v>
      </c>
      <c r="N395" s="38">
        <f t="shared" si="54"/>
        <v>-1.2979352854573965E-3</v>
      </c>
      <c r="O395" s="38">
        <f t="shared" si="55"/>
        <v>4.6376812425426468E-4</v>
      </c>
      <c r="P395" s="38">
        <f t="shared" si="56"/>
        <v>8.3044713590919531E-3</v>
      </c>
      <c r="Q395" s="39">
        <f t="shared" si="57"/>
        <v>2.1857120880702786E-2</v>
      </c>
      <c r="T395" s="22">
        <v>44400</v>
      </c>
      <c r="U395" s="13">
        <v>148.56</v>
      </c>
      <c r="V395" s="13">
        <v>0</v>
      </c>
      <c r="W395" s="19">
        <v>1</v>
      </c>
      <c r="X395" s="13">
        <v>441.76</v>
      </c>
      <c r="Y395" s="13">
        <v>0</v>
      </c>
      <c r="Z395" s="19">
        <v>1</v>
      </c>
      <c r="AA395" s="13">
        <v>168.56</v>
      </c>
      <c r="AB395" s="13">
        <v>0</v>
      </c>
      <c r="AC395" s="19">
        <v>1</v>
      </c>
      <c r="AD395" s="13">
        <v>86.26</v>
      </c>
      <c r="AE395" s="13">
        <v>0</v>
      </c>
      <c r="AF395" s="19">
        <v>1</v>
      </c>
      <c r="AG395" s="13">
        <v>289.67</v>
      </c>
      <c r="AH395" s="13">
        <v>0</v>
      </c>
      <c r="AI395" s="19">
        <v>1</v>
      </c>
      <c r="AJ395" s="13">
        <v>643.38</v>
      </c>
      <c r="AK395" s="13">
        <v>0</v>
      </c>
      <c r="AL395" s="19">
        <v>1</v>
      </c>
    </row>
    <row r="396" spans="11:38">
      <c r="K396" s="22">
        <v>44398</v>
      </c>
      <c r="L396" s="37">
        <f t="shared" si="52"/>
        <v>-5.1449264578359421E-3</v>
      </c>
      <c r="M396" s="38">
        <f t="shared" si="53"/>
        <v>8.0737422320750901E-3</v>
      </c>
      <c r="N396" s="38">
        <f t="shared" si="54"/>
        <v>-3.7261613421524916E-3</v>
      </c>
      <c r="O396" s="38">
        <f t="shared" si="55"/>
        <v>-3.4780592780036813E-4</v>
      </c>
      <c r="P396" s="38">
        <f t="shared" si="56"/>
        <v>7.4190667024540387E-3</v>
      </c>
      <c r="Q396" s="39">
        <f t="shared" si="57"/>
        <v>-7.9192382195409257E-3</v>
      </c>
      <c r="T396" s="22">
        <v>44403</v>
      </c>
      <c r="U396" s="13">
        <v>148.99</v>
      </c>
      <c r="V396" s="13">
        <v>0</v>
      </c>
      <c r="W396" s="19">
        <v>1</v>
      </c>
      <c r="X396" s="13">
        <v>442.94</v>
      </c>
      <c r="Y396" s="13">
        <v>0</v>
      </c>
      <c r="Z396" s="19">
        <v>1</v>
      </c>
      <c r="AA396" s="13">
        <v>168.16</v>
      </c>
      <c r="AB396" s="13">
        <v>0</v>
      </c>
      <c r="AC396" s="19">
        <v>1</v>
      </c>
      <c r="AD396" s="13">
        <v>86.24</v>
      </c>
      <c r="AE396" s="13">
        <v>0</v>
      </c>
      <c r="AF396" s="19">
        <v>1</v>
      </c>
      <c r="AG396" s="13">
        <v>289.05</v>
      </c>
      <c r="AH396" s="13">
        <v>0</v>
      </c>
      <c r="AI396" s="19">
        <v>1</v>
      </c>
      <c r="AJ396" s="13">
        <v>657.62</v>
      </c>
      <c r="AK396" s="13">
        <v>0</v>
      </c>
      <c r="AL396" s="19">
        <v>1</v>
      </c>
    </row>
    <row r="397" spans="11:38">
      <c r="K397" s="22">
        <v>44399</v>
      </c>
      <c r="L397" s="37">
        <f t="shared" si="52"/>
        <v>9.5825510809961559E-3</v>
      </c>
      <c r="M397" s="38">
        <f t="shared" si="53"/>
        <v>2.1740382726166442E-3</v>
      </c>
      <c r="N397" s="38">
        <f t="shared" si="54"/>
        <v>1.9535302942000053E-3</v>
      </c>
      <c r="O397" s="38">
        <f t="shared" si="55"/>
        <v>1.1594875078206752E-4</v>
      </c>
      <c r="P397" s="38">
        <f t="shared" si="56"/>
        <v>1.6704056857899399E-2</v>
      </c>
      <c r="Q397" s="39">
        <f t="shared" si="57"/>
        <v>-9.2446329312267685E-3</v>
      </c>
      <c r="T397" s="22">
        <v>44404</v>
      </c>
      <c r="U397" s="13">
        <v>146.77000000000001</v>
      </c>
      <c r="V397" s="13">
        <v>0</v>
      </c>
      <c r="W397" s="19">
        <v>1</v>
      </c>
      <c r="X397" s="13">
        <v>440.92</v>
      </c>
      <c r="Y397" s="13">
        <v>0</v>
      </c>
      <c r="Z397" s="19">
        <v>1</v>
      </c>
      <c r="AA397" s="13">
        <v>168.44</v>
      </c>
      <c r="AB397" s="13">
        <v>0</v>
      </c>
      <c r="AC397" s="19">
        <v>1</v>
      </c>
      <c r="AD397" s="13">
        <v>86.26</v>
      </c>
      <c r="AE397" s="13">
        <v>0</v>
      </c>
      <c r="AF397" s="19">
        <v>1</v>
      </c>
      <c r="AG397" s="13">
        <v>286.54000000000002</v>
      </c>
      <c r="AH397" s="13">
        <v>0</v>
      </c>
      <c r="AI397" s="19">
        <v>1</v>
      </c>
      <c r="AJ397" s="13">
        <v>644.78</v>
      </c>
      <c r="AK397" s="13">
        <v>0</v>
      </c>
      <c r="AL397" s="19">
        <v>1</v>
      </c>
    </row>
    <row r="398" spans="11:38">
      <c r="K398" s="22">
        <v>44400</v>
      </c>
      <c r="L398" s="37">
        <f t="shared" si="52"/>
        <v>1.1917800864035103E-2</v>
      </c>
      <c r="M398" s="38">
        <f t="shared" si="53"/>
        <v>9.8043346295707181E-3</v>
      </c>
      <c r="N398" s="38">
        <f t="shared" si="54"/>
        <v>-3.1393480544041944E-3</v>
      </c>
      <c r="O398" s="38">
        <f t="shared" si="55"/>
        <v>1.1593530822800289E-4</v>
      </c>
      <c r="P398" s="38">
        <f t="shared" si="56"/>
        <v>1.2261142472745878E-2</v>
      </c>
      <c r="Q398" s="39">
        <f t="shared" si="57"/>
        <v>-9.097723351503011E-3</v>
      </c>
      <c r="T398" s="22">
        <v>44405</v>
      </c>
      <c r="U398" s="13">
        <v>144.97999999999999</v>
      </c>
      <c r="V398" s="13">
        <v>0</v>
      </c>
      <c r="W398" s="19">
        <v>1</v>
      </c>
      <c r="X398" s="13">
        <v>440.68</v>
      </c>
      <c r="Y398" s="13">
        <v>0</v>
      </c>
      <c r="Z398" s="19">
        <v>1</v>
      </c>
      <c r="AA398" s="13">
        <v>169.29</v>
      </c>
      <c r="AB398" s="13">
        <v>0</v>
      </c>
      <c r="AC398" s="19">
        <v>1</v>
      </c>
      <c r="AD398" s="13">
        <v>86.27</v>
      </c>
      <c r="AE398" s="13">
        <v>0</v>
      </c>
      <c r="AF398" s="19">
        <v>1</v>
      </c>
      <c r="AG398" s="13">
        <v>286.22000000000003</v>
      </c>
      <c r="AH398" s="13">
        <v>0</v>
      </c>
      <c r="AI398" s="19">
        <v>1</v>
      </c>
      <c r="AJ398" s="13">
        <v>646.98</v>
      </c>
      <c r="AK398" s="13">
        <v>0</v>
      </c>
      <c r="AL398" s="19">
        <v>1</v>
      </c>
    </row>
    <row r="399" spans="11:38">
      <c r="K399" s="22">
        <v>44403</v>
      </c>
      <c r="L399" s="37">
        <f t="shared" si="52"/>
        <v>2.8902725547975748E-3</v>
      </c>
      <c r="M399" s="38">
        <f t="shared" si="53"/>
        <v>2.6675725098550228E-3</v>
      </c>
      <c r="N399" s="38">
        <f t="shared" si="54"/>
        <v>-2.3758623672926141E-3</v>
      </c>
      <c r="O399" s="38">
        <f t="shared" si="55"/>
        <v>-2.3188405901018873E-4</v>
      </c>
      <c r="P399" s="38">
        <f t="shared" si="56"/>
        <v>-2.1426604824486004E-3</v>
      </c>
      <c r="Q399" s="39">
        <f t="shared" si="57"/>
        <v>2.1891727444680209E-2</v>
      </c>
      <c r="T399" s="22">
        <v>44406</v>
      </c>
      <c r="U399" s="13">
        <v>145.63999999999999</v>
      </c>
      <c r="V399" s="13">
        <v>0</v>
      </c>
      <c r="W399" s="19">
        <v>1</v>
      </c>
      <c r="X399" s="13">
        <v>442.64</v>
      </c>
      <c r="Y399" s="13">
        <v>0</v>
      </c>
      <c r="Z399" s="19">
        <v>1</v>
      </c>
      <c r="AA399" s="13">
        <v>171.17</v>
      </c>
      <c r="AB399" s="13">
        <v>0</v>
      </c>
      <c r="AC399" s="19">
        <v>1</v>
      </c>
      <c r="AD399" s="13">
        <v>86.27</v>
      </c>
      <c r="AE399" s="13">
        <v>0</v>
      </c>
      <c r="AF399" s="19">
        <v>1</v>
      </c>
      <c r="AG399" s="13">
        <v>286.5</v>
      </c>
      <c r="AH399" s="13">
        <v>0</v>
      </c>
      <c r="AI399" s="19">
        <v>1</v>
      </c>
      <c r="AJ399" s="13">
        <v>677.35</v>
      </c>
      <c r="AK399" s="13">
        <v>0</v>
      </c>
      <c r="AL399" s="19">
        <v>1</v>
      </c>
    </row>
    <row r="400" spans="11:38">
      <c r="K400" s="22">
        <v>44404</v>
      </c>
      <c r="L400" s="37">
        <f t="shared" si="52"/>
        <v>-1.5012453976140393E-2</v>
      </c>
      <c r="M400" s="38">
        <f t="shared" si="53"/>
        <v>-4.5708675965844964E-3</v>
      </c>
      <c r="N400" s="38">
        <f t="shared" si="54"/>
        <v>1.6636961650861096E-3</v>
      </c>
      <c r="O400" s="38">
        <f t="shared" si="55"/>
        <v>2.3188405901018142E-4</v>
      </c>
      <c r="P400" s="38">
        <f t="shared" si="56"/>
        <v>-8.721541063258887E-3</v>
      </c>
      <c r="Q400" s="39">
        <f t="shared" si="57"/>
        <v>-1.9718083563146468E-2</v>
      </c>
      <c r="T400" s="22">
        <v>44407</v>
      </c>
      <c r="U400" s="13">
        <v>145.86000000000001</v>
      </c>
      <c r="V400" s="13">
        <v>0</v>
      </c>
      <c r="W400" s="19">
        <v>1</v>
      </c>
      <c r="X400" s="13">
        <v>440.4</v>
      </c>
      <c r="Y400" s="13">
        <v>0</v>
      </c>
      <c r="Z400" s="19">
        <v>1</v>
      </c>
      <c r="AA400" s="13">
        <v>169.82</v>
      </c>
      <c r="AB400" s="13">
        <v>0</v>
      </c>
      <c r="AC400" s="19">
        <v>1</v>
      </c>
      <c r="AD400" s="13">
        <v>86.284999999999997</v>
      </c>
      <c r="AE400" s="13">
        <v>0</v>
      </c>
      <c r="AF400" s="19">
        <v>1</v>
      </c>
      <c r="AG400" s="13">
        <v>284.91000000000003</v>
      </c>
      <c r="AH400" s="13">
        <v>0</v>
      </c>
      <c r="AI400" s="19">
        <v>1</v>
      </c>
      <c r="AJ400" s="13">
        <v>687.2</v>
      </c>
      <c r="AK400" s="13">
        <v>0</v>
      </c>
      <c r="AL400" s="19">
        <v>1</v>
      </c>
    </row>
    <row r="401" spans="11:38">
      <c r="K401" s="22">
        <v>44405</v>
      </c>
      <c r="L401" s="37">
        <f t="shared" si="52"/>
        <v>-1.2270933750375825E-2</v>
      </c>
      <c r="M401" s="38">
        <f t="shared" si="53"/>
        <v>-5.4446462325051645E-4</v>
      </c>
      <c r="N401" s="38">
        <f t="shared" si="54"/>
        <v>5.0336173554314245E-3</v>
      </c>
      <c r="O401" s="38">
        <f t="shared" si="55"/>
        <v>1.159218687902364E-4</v>
      </c>
      <c r="P401" s="38">
        <f t="shared" si="56"/>
        <v>-1.1173965824964702E-3</v>
      </c>
      <c r="Q401" s="39">
        <f t="shared" si="57"/>
        <v>3.4062087803931247E-3</v>
      </c>
      <c r="T401" s="22">
        <v>44410</v>
      </c>
      <c r="U401" s="13">
        <v>145.52000000000001</v>
      </c>
      <c r="V401" s="13">
        <v>0</v>
      </c>
      <c r="W401" s="19">
        <v>1</v>
      </c>
      <c r="X401" s="13">
        <v>439.51</v>
      </c>
      <c r="Y401" s="13">
        <v>0</v>
      </c>
      <c r="Z401" s="19">
        <v>1</v>
      </c>
      <c r="AA401" s="13">
        <v>169.61</v>
      </c>
      <c r="AB401" s="13">
        <v>0</v>
      </c>
      <c r="AC401" s="19">
        <v>1</v>
      </c>
      <c r="AD401" s="13">
        <v>86.31</v>
      </c>
      <c r="AE401" s="13">
        <v>1.2446E-2</v>
      </c>
      <c r="AF401" s="19">
        <v>1</v>
      </c>
      <c r="AG401" s="13">
        <v>284.82</v>
      </c>
      <c r="AH401" s="13">
        <v>0</v>
      </c>
      <c r="AI401" s="19">
        <v>1</v>
      </c>
      <c r="AJ401" s="13">
        <v>709.67</v>
      </c>
      <c r="AK401" s="13">
        <v>0</v>
      </c>
      <c r="AL401" s="19">
        <v>1</v>
      </c>
    </row>
    <row r="402" spans="11:38">
      <c r="K402" s="22">
        <v>44406</v>
      </c>
      <c r="L402" s="37">
        <f t="shared" si="52"/>
        <v>4.5420214345009858E-3</v>
      </c>
      <c r="M402" s="38">
        <f t="shared" si="53"/>
        <v>4.4378101179901371E-3</v>
      </c>
      <c r="N402" s="38">
        <f t="shared" si="54"/>
        <v>1.1043994058414526E-2</v>
      </c>
      <c r="O402" s="38">
        <f t="shared" si="55"/>
        <v>0</v>
      </c>
      <c r="P402" s="38">
        <f t="shared" si="56"/>
        <v>9.7779027206441036E-4</v>
      </c>
      <c r="Q402" s="39">
        <f t="shared" si="57"/>
        <v>4.5872743904709475E-2</v>
      </c>
      <c r="T402" s="22">
        <v>44411</v>
      </c>
      <c r="U402" s="13">
        <v>147.36000000000001</v>
      </c>
      <c r="V402" s="13">
        <v>0</v>
      </c>
      <c r="W402" s="19">
        <v>1</v>
      </c>
      <c r="X402" s="13">
        <v>443.02</v>
      </c>
      <c r="Y402" s="13">
        <v>0</v>
      </c>
      <c r="Z402" s="19">
        <v>1</v>
      </c>
      <c r="AA402" s="13">
        <v>169.49</v>
      </c>
      <c r="AB402" s="13">
        <v>0</v>
      </c>
      <c r="AC402" s="19">
        <v>1</v>
      </c>
      <c r="AD402" s="13">
        <v>86.31</v>
      </c>
      <c r="AE402" s="13">
        <v>0</v>
      </c>
      <c r="AF402" s="19">
        <v>1</v>
      </c>
      <c r="AG402" s="13">
        <v>287.12</v>
      </c>
      <c r="AH402" s="13">
        <v>0</v>
      </c>
      <c r="AI402" s="19">
        <v>1</v>
      </c>
      <c r="AJ402" s="13">
        <v>709.74</v>
      </c>
      <c r="AK402" s="13">
        <v>0</v>
      </c>
      <c r="AL402" s="19">
        <v>1</v>
      </c>
    </row>
    <row r="403" spans="11:38">
      <c r="K403" s="22">
        <v>44407</v>
      </c>
      <c r="L403" s="37">
        <f t="shared" si="52"/>
        <v>1.509434248854562E-3</v>
      </c>
      <c r="M403" s="38">
        <f t="shared" si="53"/>
        <v>-5.0733937413294065E-3</v>
      </c>
      <c r="N403" s="38">
        <f t="shared" si="54"/>
        <v>-7.9181621363555027E-3</v>
      </c>
      <c r="O403" s="38">
        <f t="shared" si="55"/>
        <v>1.7385761105487581E-4</v>
      </c>
      <c r="P403" s="38">
        <f t="shared" si="56"/>
        <v>-5.5651952318233793E-3</v>
      </c>
      <c r="Q403" s="39">
        <f t="shared" si="57"/>
        <v>1.4437244643300219E-2</v>
      </c>
      <c r="T403" s="22">
        <v>44412</v>
      </c>
      <c r="U403" s="13">
        <v>146.94999999999999</v>
      </c>
      <c r="V403" s="13">
        <v>0</v>
      </c>
      <c r="W403" s="19">
        <v>1</v>
      </c>
      <c r="X403" s="13">
        <v>440.91</v>
      </c>
      <c r="Y403" s="13">
        <v>0</v>
      </c>
      <c r="Z403" s="19">
        <v>1</v>
      </c>
      <c r="AA403" s="13">
        <v>169.53</v>
      </c>
      <c r="AB403" s="13">
        <v>0</v>
      </c>
      <c r="AC403" s="19">
        <v>1</v>
      </c>
      <c r="AD403" s="13">
        <v>86.28</v>
      </c>
      <c r="AE403" s="13">
        <v>0</v>
      </c>
      <c r="AF403" s="19">
        <v>1</v>
      </c>
      <c r="AG403" s="13">
        <v>286.51</v>
      </c>
      <c r="AH403" s="13">
        <v>0</v>
      </c>
      <c r="AI403" s="19">
        <v>1</v>
      </c>
      <c r="AJ403" s="13">
        <v>710.92</v>
      </c>
      <c r="AK403" s="13">
        <v>0</v>
      </c>
      <c r="AL403" s="19">
        <v>1</v>
      </c>
    </row>
    <row r="404" spans="11:38">
      <c r="K404" s="22">
        <v>44410</v>
      </c>
      <c r="L404" s="37">
        <f t="shared" si="52"/>
        <v>-2.3337233462202116E-3</v>
      </c>
      <c r="M404" s="38">
        <f t="shared" si="53"/>
        <v>-2.0229348535864972E-3</v>
      </c>
      <c r="N404" s="38">
        <f t="shared" si="54"/>
        <v>-1.2373686874695624E-3</v>
      </c>
      <c r="O404" s="38">
        <f t="shared" si="55"/>
        <v>4.3388627148172883E-4</v>
      </c>
      <c r="P404" s="38">
        <f t="shared" si="56"/>
        <v>-3.1593913168921671E-4</v>
      </c>
      <c r="Q404" s="39">
        <f t="shared" si="57"/>
        <v>3.2174702585157131E-2</v>
      </c>
      <c r="T404" s="22">
        <v>44413</v>
      </c>
      <c r="U404" s="13">
        <v>147.06</v>
      </c>
      <c r="V404" s="13">
        <v>0</v>
      </c>
      <c r="W404" s="19">
        <v>1</v>
      </c>
      <c r="X404" s="13">
        <v>443.65</v>
      </c>
      <c r="Y404" s="13">
        <v>0</v>
      </c>
      <c r="Z404" s="19">
        <v>1</v>
      </c>
      <c r="AA404" s="13">
        <v>168.86</v>
      </c>
      <c r="AB404" s="13">
        <v>0</v>
      </c>
      <c r="AC404" s="19">
        <v>1</v>
      </c>
      <c r="AD404" s="13">
        <v>86.24</v>
      </c>
      <c r="AE404" s="13">
        <v>0</v>
      </c>
      <c r="AF404" s="19">
        <v>1</v>
      </c>
      <c r="AG404" s="13">
        <v>289.52</v>
      </c>
      <c r="AH404" s="13">
        <v>0</v>
      </c>
      <c r="AI404" s="19">
        <v>1</v>
      </c>
      <c r="AJ404" s="13">
        <v>714.63</v>
      </c>
      <c r="AK404" s="13">
        <v>0</v>
      </c>
      <c r="AL404" s="19">
        <v>1</v>
      </c>
    </row>
    <row r="405" spans="11:38">
      <c r="K405" s="22">
        <v>44411</v>
      </c>
      <c r="L405" s="37">
        <f t="shared" si="52"/>
        <v>1.2565038297129844E-2</v>
      </c>
      <c r="M405" s="38">
        <f t="shared" si="53"/>
        <v>7.9544457579766858E-3</v>
      </c>
      <c r="N405" s="38">
        <f t="shared" si="54"/>
        <v>-7.0775585378467221E-4</v>
      </c>
      <c r="O405" s="38">
        <f t="shared" si="55"/>
        <v>0</v>
      </c>
      <c r="P405" s="38">
        <f t="shared" si="56"/>
        <v>8.042845048070138E-3</v>
      </c>
      <c r="Q405" s="39">
        <f t="shared" si="57"/>
        <v>9.8632530497539642E-5</v>
      </c>
      <c r="T405" s="22">
        <v>44414</v>
      </c>
      <c r="U405" s="13">
        <v>146.13999999999999</v>
      </c>
      <c r="V405" s="13">
        <v>0.22</v>
      </c>
      <c r="W405" s="19">
        <v>1</v>
      </c>
      <c r="X405" s="13">
        <v>444.42</v>
      </c>
      <c r="Y405" s="13">
        <v>0</v>
      </c>
      <c r="Z405" s="19">
        <v>1</v>
      </c>
      <c r="AA405" s="13">
        <v>164.64</v>
      </c>
      <c r="AB405" s="13">
        <v>0</v>
      </c>
      <c r="AC405" s="19">
        <v>1</v>
      </c>
      <c r="AD405" s="13">
        <v>86.21</v>
      </c>
      <c r="AE405" s="13">
        <v>0</v>
      </c>
      <c r="AF405" s="19">
        <v>1</v>
      </c>
      <c r="AG405" s="13">
        <v>289.45999999999998</v>
      </c>
      <c r="AH405" s="13">
        <v>0</v>
      </c>
      <c r="AI405" s="19">
        <v>1</v>
      </c>
      <c r="AJ405" s="13">
        <v>699.1</v>
      </c>
      <c r="AK405" s="13">
        <v>0</v>
      </c>
      <c r="AL405" s="19">
        <v>1</v>
      </c>
    </row>
    <row r="406" spans="11:38">
      <c r="K406" s="22">
        <v>44412</v>
      </c>
      <c r="L406" s="37">
        <f t="shared" ref="L406:L469" si="58">LN((U403+V403)/(U402*W402))</f>
        <v>-2.7861796420705514E-3</v>
      </c>
      <c r="M406" s="38">
        <f t="shared" ref="M406:M469" si="59">LN((X403+Y403)/(X402*Z402))</f>
        <v>-4.7741427662122068E-3</v>
      </c>
      <c r="N406" s="38">
        <f t="shared" ref="N406:N469" si="60">LN((AA403+AB403)/(AA402*AC402))</f>
        <v>2.3597427989857653E-4</v>
      </c>
      <c r="O406" s="38">
        <f t="shared" ref="O406:O469" si="61">LN((AD403+AE403)/(AD402*AF402))</f>
        <v>-3.4764471061060403E-4</v>
      </c>
      <c r="P406" s="38">
        <f t="shared" ref="P406:P469" si="62">LN((AG403+AH403)/(AG402*AI402))</f>
        <v>-2.1268072797269821E-3</v>
      </c>
      <c r="Q406" s="39">
        <f t="shared" ref="Q406:Q469" si="63">LN((AJ403+AK403)/(AJ402*AL402))</f>
        <v>1.6612001060904457E-3</v>
      </c>
      <c r="T406" s="22">
        <v>44417</v>
      </c>
      <c r="U406" s="13">
        <v>146.09</v>
      </c>
      <c r="V406" s="13">
        <v>0</v>
      </c>
      <c r="W406" s="19">
        <v>1</v>
      </c>
      <c r="X406" s="13">
        <v>444.11</v>
      </c>
      <c r="Y406" s="13">
        <v>0</v>
      </c>
      <c r="Z406" s="19">
        <v>1</v>
      </c>
      <c r="AA406" s="13">
        <v>161.72</v>
      </c>
      <c r="AB406" s="13">
        <v>0</v>
      </c>
      <c r="AC406" s="19">
        <v>1</v>
      </c>
      <c r="AD406" s="13">
        <v>86.18</v>
      </c>
      <c r="AE406" s="13">
        <v>0</v>
      </c>
      <c r="AF406" s="19">
        <v>1</v>
      </c>
      <c r="AG406" s="13">
        <v>288.33</v>
      </c>
      <c r="AH406" s="13">
        <v>0</v>
      </c>
      <c r="AI406" s="19">
        <v>1</v>
      </c>
      <c r="AJ406" s="13">
        <v>713.76</v>
      </c>
      <c r="AK406" s="13">
        <v>0</v>
      </c>
      <c r="AL406" s="19">
        <v>1</v>
      </c>
    </row>
    <row r="407" spans="11:38">
      <c r="K407" s="22">
        <v>44413</v>
      </c>
      <c r="L407" s="37">
        <f t="shared" si="58"/>
        <v>7.4827390314985182E-4</v>
      </c>
      <c r="M407" s="38">
        <f t="shared" si="59"/>
        <v>6.1951902946438446E-3</v>
      </c>
      <c r="N407" s="38">
        <f t="shared" si="60"/>
        <v>-3.959933068507674E-3</v>
      </c>
      <c r="O407" s="38">
        <f t="shared" si="61"/>
        <v>-4.6371436026864087E-4</v>
      </c>
      <c r="P407" s="38">
        <f t="shared" si="62"/>
        <v>1.0450939695861921E-2</v>
      </c>
      <c r="Q407" s="39">
        <f t="shared" si="63"/>
        <v>5.20502034444643E-3</v>
      </c>
      <c r="T407" s="22">
        <v>44418</v>
      </c>
      <c r="U407" s="13">
        <v>145.6</v>
      </c>
      <c r="V407" s="13">
        <v>0</v>
      </c>
      <c r="W407" s="19">
        <v>1</v>
      </c>
      <c r="X407" s="13">
        <v>444.63</v>
      </c>
      <c r="Y407" s="13">
        <v>0</v>
      </c>
      <c r="Z407" s="19">
        <v>1</v>
      </c>
      <c r="AA407" s="13">
        <v>161.77000000000001</v>
      </c>
      <c r="AB407" s="13">
        <v>0</v>
      </c>
      <c r="AC407" s="19">
        <v>1</v>
      </c>
      <c r="AD407" s="13">
        <v>86.15</v>
      </c>
      <c r="AE407" s="13">
        <v>0</v>
      </c>
      <c r="AF407" s="19">
        <v>1</v>
      </c>
      <c r="AG407" s="13">
        <v>286.44</v>
      </c>
      <c r="AH407" s="13">
        <v>0</v>
      </c>
      <c r="AI407" s="19">
        <v>1</v>
      </c>
      <c r="AJ407" s="13">
        <v>709.99</v>
      </c>
      <c r="AK407" s="13">
        <v>0</v>
      </c>
      <c r="AL407" s="19">
        <v>1</v>
      </c>
    </row>
    <row r="408" spans="11:38">
      <c r="K408" s="22">
        <v>44414</v>
      </c>
      <c r="L408" s="37">
        <f t="shared" si="58"/>
        <v>-4.7713266170702094E-3</v>
      </c>
      <c r="M408" s="38">
        <f t="shared" si="59"/>
        <v>1.7340979719061792E-3</v>
      </c>
      <c r="N408" s="38">
        <f t="shared" si="60"/>
        <v>-2.530869715561453E-2</v>
      </c>
      <c r="O408" s="38">
        <f t="shared" si="61"/>
        <v>-3.4792693885335365E-4</v>
      </c>
      <c r="P408" s="38">
        <f t="shared" si="62"/>
        <v>-2.0726104602853974E-4</v>
      </c>
      <c r="Q408" s="39">
        <f t="shared" si="63"/>
        <v>-2.1971132718297842E-2</v>
      </c>
      <c r="T408" s="22">
        <v>44419</v>
      </c>
      <c r="U408" s="13">
        <v>145.86000000000001</v>
      </c>
      <c r="V408" s="13">
        <v>0</v>
      </c>
      <c r="W408" s="19">
        <v>1</v>
      </c>
      <c r="X408" s="13">
        <v>445.68</v>
      </c>
      <c r="Y408" s="13">
        <v>0</v>
      </c>
      <c r="Z408" s="19">
        <v>1</v>
      </c>
      <c r="AA408" s="13">
        <v>164</v>
      </c>
      <c r="AB408" s="13">
        <v>0</v>
      </c>
      <c r="AC408" s="19">
        <v>1</v>
      </c>
      <c r="AD408" s="13">
        <v>86.19</v>
      </c>
      <c r="AE408" s="13">
        <v>0</v>
      </c>
      <c r="AF408" s="19">
        <v>1</v>
      </c>
      <c r="AG408" s="13">
        <v>286.95</v>
      </c>
      <c r="AH408" s="13">
        <v>0</v>
      </c>
      <c r="AI408" s="19">
        <v>1</v>
      </c>
      <c r="AJ408" s="13">
        <v>707.82</v>
      </c>
      <c r="AK408" s="13">
        <v>0</v>
      </c>
      <c r="AL408" s="19">
        <v>1</v>
      </c>
    </row>
    <row r="409" spans="11:38">
      <c r="K409" s="22">
        <v>44417</v>
      </c>
      <c r="L409" s="37">
        <f t="shared" si="58"/>
        <v>-3.4219621864900799E-4</v>
      </c>
      <c r="M409" s="38">
        <f t="shared" si="59"/>
        <v>-6.9778175768570028E-4</v>
      </c>
      <c r="N409" s="38">
        <f t="shared" si="60"/>
        <v>-1.7894827313169288E-2</v>
      </c>
      <c r="O409" s="38">
        <f t="shared" si="61"/>
        <v>-3.4804803414150006E-4</v>
      </c>
      <c r="P409" s="38">
        <f t="shared" si="62"/>
        <v>-3.9114607061557964E-3</v>
      </c>
      <c r="Q409" s="39">
        <f t="shared" si="63"/>
        <v>2.0752977862015017E-2</v>
      </c>
      <c r="T409" s="22">
        <v>44420</v>
      </c>
      <c r="U409" s="13">
        <v>148.88999999999999</v>
      </c>
      <c r="V409" s="13">
        <v>0</v>
      </c>
      <c r="W409" s="19">
        <v>1</v>
      </c>
      <c r="X409" s="13">
        <v>446.72</v>
      </c>
      <c r="Y409" s="13">
        <v>0</v>
      </c>
      <c r="Z409" s="19">
        <v>1</v>
      </c>
      <c r="AA409" s="13">
        <v>164.04</v>
      </c>
      <c r="AB409" s="13">
        <v>0</v>
      </c>
      <c r="AC409" s="19">
        <v>1</v>
      </c>
      <c r="AD409" s="13">
        <v>86.185000000000002</v>
      </c>
      <c r="AE409" s="13">
        <v>0</v>
      </c>
      <c r="AF409" s="19">
        <v>1</v>
      </c>
      <c r="AG409" s="13">
        <v>289.81</v>
      </c>
      <c r="AH409" s="13">
        <v>0</v>
      </c>
      <c r="AI409" s="19">
        <v>1</v>
      </c>
      <c r="AJ409" s="13">
        <v>722.25</v>
      </c>
      <c r="AK409" s="13">
        <v>0</v>
      </c>
      <c r="AL409" s="19">
        <v>1</v>
      </c>
    </row>
    <row r="410" spans="11:38">
      <c r="K410" s="22">
        <v>44418</v>
      </c>
      <c r="L410" s="37">
        <f t="shared" si="58"/>
        <v>-3.3597343818371384E-3</v>
      </c>
      <c r="M410" s="38">
        <f t="shared" si="59"/>
        <v>1.1701961413661055E-3</v>
      </c>
      <c r="N410" s="38">
        <f t="shared" si="60"/>
        <v>3.0912856903258666E-4</v>
      </c>
      <c r="O410" s="38">
        <f t="shared" si="61"/>
        <v>-3.4816921375335357E-4</v>
      </c>
      <c r="P410" s="38">
        <f t="shared" si="62"/>
        <v>-6.5765673645636017E-3</v>
      </c>
      <c r="Q410" s="39">
        <f t="shared" si="63"/>
        <v>-5.2958859508233057E-3</v>
      </c>
      <c r="T410" s="22">
        <v>44421</v>
      </c>
      <c r="U410" s="13">
        <v>149.1</v>
      </c>
      <c r="V410" s="13">
        <v>0</v>
      </c>
      <c r="W410" s="19">
        <v>1</v>
      </c>
      <c r="X410" s="13">
        <v>447.85</v>
      </c>
      <c r="Y410" s="13">
        <v>0</v>
      </c>
      <c r="Z410" s="19">
        <v>1</v>
      </c>
      <c r="AA410" s="13">
        <v>166.39</v>
      </c>
      <c r="AB410" s="13">
        <v>0</v>
      </c>
      <c r="AC410" s="19">
        <v>1</v>
      </c>
      <c r="AD410" s="13">
        <v>86.2</v>
      </c>
      <c r="AE410" s="13">
        <v>0</v>
      </c>
      <c r="AF410" s="19">
        <v>1</v>
      </c>
      <c r="AG410" s="13">
        <v>292.85000000000002</v>
      </c>
      <c r="AH410" s="13">
        <v>0</v>
      </c>
      <c r="AI410" s="19">
        <v>1</v>
      </c>
      <c r="AJ410" s="13">
        <v>717.17</v>
      </c>
      <c r="AK410" s="13">
        <v>0</v>
      </c>
      <c r="AL410" s="19">
        <v>1</v>
      </c>
    </row>
    <row r="411" spans="11:38">
      <c r="K411" s="22">
        <v>44419</v>
      </c>
      <c r="L411" s="37">
        <f t="shared" si="58"/>
        <v>1.7841217935016136E-3</v>
      </c>
      <c r="M411" s="38">
        <f t="shared" si="59"/>
        <v>2.3587300756268375E-3</v>
      </c>
      <c r="N411" s="38">
        <f t="shared" si="60"/>
        <v>1.3690854482595778E-2</v>
      </c>
      <c r="O411" s="38">
        <f t="shared" si="61"/>
        <v>4.6419868536917751E-4</v>
      </c>
      <c r="P411" s="38">
        <f t="shared" si="62"/>
        <v>1.7788944156325662E-3</v>
      </c>
      <c r="Q411" s="39">
        <f t="shared" si="63"/>
        <v>-3.0610613473251056E-3</v>
      </c>
      <c r="T411" s="22">
        <v>44424</v>
      </c>
      <c r="U411" s="13">
        <v>151.12</v>
      </c>
      <c r="V411" s="13">
        <v>0</v>
      </c>
      <c r="W411" s="19">
        <v>1</v>
      </c>
      <c r="X411" s="13">
        <v>449</v>
      </c>
      <c r="Y411" s="13">
        <v>0</v>
      </c>
      <c r="Z411" s="19">
        <v>1</v>
      </c>
      <c r="AA411" s="13">
        <v>167.22</v>
      </c>
      <c r="AB411" s="13">
        <v>0</v>
      </c>
      <c r="AC411" s="19">
        <v>1</v>
      </c>
      <c r="AD411" s="13">
        <v>86.22</v>
      </c>
      <c r="AE411" s="13">
        <v>0</v>
      </c>
      <c r="AF411" s="19">
        <v>1</v>
      </c>
      <c r="AG411" s="13">
        <v>294.60000000000002</v>
      </c>
      <c r="AH411" s="13">
        <v>0</v>
      </c>
      <c r="AI411" s="19">
        <v>1</v>
      </c>
      <c r="AJ411" s="13">
        <v>686.17</v>
      </c>
      <c r="AK411" s="13">
        <v>0</v>
      </c>
      <c r="AL411" s="19">
        <v>1</v>
      </c>
    </row>
    <row r="412" spans="11:38">
      <c r="K412" s="22">
        <v>44420</v>
      </c>
      <c r="L412" s="37">
        <f t="shared" si="58"/>
        <v>2.0560520711371863E-2</v>
      </c>
      <c r="M412" s="38">
        <f t="shared" si="59"/>
        <v>2.3307944213930326E-3</v>
      </c>
      <c r="N412" s="38">
        <f t="shared" si="60"/>
        <v>2.4387269966008016E-4</v>
      </c>
      <c r="O412" s="38">
        <f t="shared" si="61"/>
        <v>-5.801305295315529E-5</v>
      </c>
      <c r="P412" s="38">
        <f t="shared" si="62"/>
        <v>9.9175512931185383E-3</v>
      </c>
      <c r="Q412" s="39">
        <f t="shared" si="63"/>
        <v>2.0181515264538492E-2</v>
      </c>
      <c r="T412" s="22">
        <v>44425</v>
      </c>
      <c r="U412" s="13">
        <v>150.19</v>
      </c>
      <c r="V412" s="13">
        <v>0</v>
      </c>
      <c r="W412" s="19">
        <v>1</v>
      </c>
      <c r="X412" s="13">
        <v>445.95</v>
      </c>
      <c r="Y412" s="13">
        <v>0</v>
      </c>
      <c r="Z412" s="19">
        <v>1</v>
      </c>
      <c r="AA412" s="13">
        <v>166.97</v>
      </c>
      <c r="AB412" s="13">
        <v>0</v>
      </c>
      <c r="AC412" s="19">
        <v>1</v>
      </c>
      <c r="AD412" s="13">
        <v>86.2</v>
      </c>
      <c r="AE412" s="13">
        <v>0</v>
      </c>
      <c r="AF412" s="19">
        <v>1</v>
      </c>
      <c r="AG412" s="13">
        <v>293.08</v>
      </c>
      <c r="AH412" s="13">
        <v>0</v>
      </c>
      <c r="AI412" s="19">
        <v>1</v>
      </c>
      <c r="AJ412" s="13">
        <v>665.71</v>
      </c>
      <c r="AK412" s="13">
        <v>0</v>
      </c>
      <c r="AL412" s="19">
        <v>1</v>
      </c>
    </row>
    <row r="413" spans="11:38">
      <c r="K413" s="22">
        <v>44421</v>
      </c>
      <c r="L413" s="37">
        <f t="shared" si="58"/>
        <v>1.4094435032336039E-3</v>
      </c>
      <c r="M413" s="38">
        <f t="shared" si="59"/>
        <v>2.5263547872512583E-3</v>
      </c>
      <c r="N413" s="38">
        <f t="shared" si="60"/>
        <v>1.4224129903557302E-2</v>
      </c>
      <c r="O413" s="38">
        <f t="shared" si="61"/>
        <v>1.7402906329274544E-4</v>
      </c>
      <c r="P413" s="38">
        <f t="shared" si="62"/>
        <v>1.0434996688301102E-2</v>
      </c>
      <c r="Q413" s="39">
        <f t="shared" si="63"/>
        <v>-7.058427826545771E-3</v>
      </c>
      <c r="T413" s="22">
        <v>44426</v>
      </c>
      <c r="U413" s="13">
        <v>146.36000000000001</v>
      </c>
      <c r="V413" s="13">
        <v>0</v>
      </c>
      <c r="W413" s="19">
        <v>1</v>
      </c>
      <c r="X413" s="13">
        <v>441.14</v>
      </c>
      <c r="Y413" s="13">
        <v>0</v>
      </c>
      <c r="Z413" s="19">
        <v>1</v>
      </c>
      <c r="AA413" s="13">
        <v>167.1</v>
      </c>
      <c r="AB413" s="13">
        <v>0</v>
      </c>
      <c r="AC413" s="19">
        <v>1</v>
      </c>
      <c r="AD413" s="13">
        <v>86.2</v>
      </c>
      <c r="AE413" s="13">
        <v>0</v>
      </c>
      <c r="AF413" s="19">
        <v>1</v>
      </c>
      <c r="AG413" s="13">
        <v>290.73</v>
      </c>
      <c r="AH413" s="13">
        <v>0.56000000000000005</v>
      </c>
      <c r="AI413" s="19">
        <v>1</v>
      </c>
      <c r="AJ413" s="13">
        <v>688.99</v>
      </c>
      <c r="AK413" s="13">
        <v>0</v>
      </c>
      <c r="AL413" s="19">
        <v>1</v>
      </c>
    </row>
    <row r="414" spans="11:38">
      <c r="K414" s="22">
        <v>44424</v>
      </c>
      <c r="L414" s="37">
        <f t="shared" si="58"/>
        <v>1.3457001422561371E-2</v>
      </c>
      <c r="M414" s="38">
        <f t="shared" si="59"/>
        <v>2.5645328210498514E-3</v>
      </c>
      <c r="N414" s="38">
        <f t="shared" si="60"/>
        <v>4.9758802944961005E-3</v>
      </c>
      <c r="O414" s="38">
        <f t="shared" si="61"/>
        <v>2.3199164934103097E-4</v>
      </c>
      <c r="P414" s="38">
        <f t="shared" si="62"/>
        <v>5.9579714927386141E-3</v>
      </c>
      <c r="Q414" s="39">
        <f t="shared" si="63"/>
        <v>-4.4187501083506352E-2</v>
      </c>
      <c r="T414" s="22">
        <v>44427</v>
      </c>
      <c r="U414" s="13">
        <v>146.69999999999999</v>
      </c>
      <c r="V414" s="13">
        <v>0</v>
      </c>
      <c r="W414" s="19">
        <v>1</v>
      </c>
      <c r="X414" s="13">
        <v>441.79</v>
      </c>
      <c r="Y414" s="13">
        <v>0</v>
      </c>
      <c r="Z414" s="19">
        <v>1</v>
      </c>
      <c r="AA414" s="13">
        <v>166.61</v>
      </c>
      <c r="AB414" s="13">
        <v>0</v>
      </c>
      <c r="AC414" s="19">
        <v>1</v>
      </c>
      <c r="AD414" s="13">
        <v>86.2</v>
      </c>
      <c r="AE414" s="13">
        <v>0</v>
      </c>
      <c r="AF414" s="19">
        <v>1</v>
      </c>
      <c r="AG414" s="13">
        <v>296.77</v>
      </c>
      <c r="AH414" s="13">
        <v>0</v>
      </c>
      <c r="AI414" s="19">
        <v>1</v>
      </c>
      <c r="AJ414" s="13">
        <v>673.47</v>
      </c>
      <c r="AK414" s="13">
        <v>0</v>
      </c>
      <c r="AL414" s="19">
        <v>1</v>
      </c>
    </row>
    <row r="415" spans="11:38">
      <c r="K415" s="22">
        <v>44425</v>
      </c>
      <c r="L415" s="37">
        <f t="shared" si="58"/>
        <v>-6.1730639757648113E-3</v>
      </c>
      <c r="M415" s="38">
        <f t="shared" si="59"/>
        <v>-6.8160496300379717E-3</v>
      </c>
      <c r="N415" s="38">
        <f t="shared" si="60"/>
        <v>-1.4961551610460932E-3</v>
      </c>
      <c r="O415" s="38">
        <f t="shared" si="61"/>
        <v>-2.3199164934105792E-4</v>
      </c>
      <c r="P415" s="38">
        <f t="shared" si="62"/>
        <v>-5.1728947367668966E-3</v>
      </c>
      <c r="Q415" s="39">
        <f t="shared" si="63"/>
        <v>-3.0271270160877044E-2</v>
      </c>
      <c r="T415" s="22">
        <v>44428</v>
      </c>
      <c r="U415" s="13">
        <v>148.19</v>
      </c>
      <c r="V415" s="13">
        <v>0</v>
      </c>
      <c r="W415" s="19">
        <v>1</v>
      </c>
      <c r="X415" s="13">
        <v>445.31</v>
      </c>
      <c r="Y415" s="13">
        <v>0</v>
      </c>
      <c r="Z415" s="19">
        <v>1</v>
      </c>
      <c r="AA415" s="13">
        <v>166.7</v>
      </c>
      <c r="AB415" s="13">
        <v>0</v>
      </c>
      <c r="AC415" s="19">
        <v>1</v>
      </c>
      <c r="AD415" s="13">
        <v>86.2</v>
      </c>
      <c r="AE415" s="13">
        <v>0</v>
      </c>
      <c r="AF415" s="19">
        <v>1</v>
      </c>
      <c r="AG415" s="13">
        <v>304.36</v>
      </c>
      <c r="AH415" s="13">
        <v>0</v>
      </c>
      <c r="AI415" s="19">
        <v>1</v>
      </c>
      <c r="AJ415" s="13">
        <v>680.26</v>
      </c>
      <c r="AK415" s="13">
        <v>0</v>
      </c>
      <c r="AL415" s="19">
        <v>1</v>
      </c>
    </row>
    <row r="416" spans="11:38">
      <c r="K416" s="22">
        <v>44426</v>
      </c>
      <c r="L416" s="37">
        <f t="shared" si="58"/>
        <v>-2.5831819066483262E-2</v>
      </c>
      <c r="M416" s="38">
        <f t="shared" si="59"/>
        <v>-1.0844552727774537E-2</v>
      </c>
      <c r="N416" s="38">
        <f t="shared" si="60"/>
        <v>7.7828004048221102E-4</v>
      </c>
      <c r="O416" s="38">
        <f t="shared" si="61"/>
        <v>0</v>
      </c>
      <c r="P416" s="38">
        <f t="shared" si="62"/>
        <v>-6.1262747862033682E-3</v>
      </c>
      <c r="Q416" s="39">
        <f t="shared" si="63"/>
        <v>3.4372616844818391E-2</v>
      </c>
      <c r="T416" s="22">
        <v>44431</v>
      </c>
      <c r="U416" s="13">
        <v>149.71</v>
      </c>
      <c r="V416" s="13">
        <v>0</v>
      </c>
      <c r="W416" s="19">
        <v>1</v>
      </c>
      <c r="X416" s="13">
        <v>449.19</v>
      </c>
      <c r="Y416" s="13">
        <v>0</v>
      </c>
      <c r="Z416" s="19">
        <v>1</v>
      </c>
      <c r="AA416" s="13">
        <v>168.73</v>
      </c>
      <c r="AB416" s="13">
        <v>0</v>
      </c>
      <c r="AC416" s="19">
        <v>1</v>
      </c>
      <c r="AD416" s="13">
        <v>86.2</v>
      </c>
      <c r="AE416" s="13">
        <v>0</v>
      </c>
      <c r="AF416" s="19">
        <v>1</v>
      </c>
      <c r="AG416" s="13">
        <v>304.64999999999998</v>
      </c>
      <c r="AH416" s="13">
        <v>0</v>
      </c>
      <c r="AI416" s="19">
        <v>1</v>
      </c>
      <c r="AJ416" s="13">
        <v>706.3</v>
      </c>
      <c r="AK416" s="13">
        <v>0</v>
      </c>
      <c r="AL416" s="19">
        <v>1</v>
      </c>
    </row>
    <row r="417" spans="11:38">
      <c r="K417" s="22">
        <v>44427</v>
      </c>
      <c r="L417" s="37">
        <f t="shared" si="58"/>
        <v>2.3203449979298167E-3</v>
      </c>
      <c r="M417" s="38">
        <f t="shared" si="59"/>
        <v>1.4723706690826475E-3</v>
      </c>
      <c r="N417" s="38">
        <f t="shared" si="60"/>
        <v>-2.9366836603705237E-3</v>
      </c>
      <c r="O417" s="38">
        <f t="shared" si="61"/>
        <v>0</v>
      </c>
      <c r="P417" s="38">
        <f t="shared" si="62"/>
        <v>2.0562426602798858E-2</v>
      </c>
      <c r="Q417" s="39">
        <f t="shared" si="63"/>
        <v>-2.2783305691747309E-2</v>
      </c>
      <c r="T417" s="22">
        <v>44432</v>
      </c>
      <c r="U417" s="13">
        <v>149.62</v>
      </c>
      <c r="V417" s="13">
        <v>0</v>
      </c>
      <c r="W417" s="19">
        <v>1</v>
      </c>
      <c r="X417" s="13">
        <v>449.97</v>
      </c>
      <c r="Y417" s="13">
        <v>0</v>
      </c>
      <c r="Z417" s="19">
        <v>1</v>
      </c>
      <c r="AA417" s="13">
        <v>168.65</v>
      </c>
      <c r="AB417" s="13">
        <v>0</v>
      </c>
      <c r="AC417" s="19">
        <v>1</v>
      </c>
      <c r="AD417" s="13">
        <v>86.185000000000002</v>
      </c>
      <c r="AE417" s="13">
        <v>0</v>
      </c>
      <c r="AF417" s="19">
        <v>1</v>
      </c>
      <c r="AG417" s="13">
        <v>302.62</v>
      </c>
      <c r="AH417" s="13">
        <v>0</v>
      </c>
      <c r="AI417" s="19">
        <v>1</v>
      </c>
      <c r="AJ417" s="13">
        <v>708.49</v>
      </c>
      <c r="AK417" s="13">
        <v>0</v>
      </c>
      <c r="AL417" s="19">
        <v>1</v>
      </c>
    </row>
    <row r="418" spans="11:38">
      <c r="K418" s="22">
        <v>44428</v>
      </c>
      <c r="L418" s="37">
        <f t="shared" si="58"/>
        <v>1.0105549053151124E-2</v>
      </c>
      <c r="M418" s="38">
        <f t="shared" si="59"/>
        <v>7.9360127926990688E-3</v>
      </c>
      <c r="N418" s="38">
        <f t="shared" si="60"/>
        <v>5.4003781577072565E-4</v>
      </c>
      <c r="O418" s="38">
        <f t="shared" si="61"/>
        <v>0</v>
      </c>
      <c r="P418" s="38">
        <f t="shared" si="62"/>
        <v>2.5253783290954908E-2</v>
      </c>
      <c r="Q418" s="39">
        <f t="shared" si="63"/>
        <v>1.0031626604583727E-2</v>
      </c>
      <c r="T418" s="22">
        <v>44433</v>
      </c>
      <c r="U418" s="13">
        <v>148.36000000000001</v>
      </c>
      <c r="V418" s="13">
        <v>0</v>
      </c>
      <c r="W418" s="19">
        <v>1</v>
      </c>
      <c r="X418" s="13">
        <v>450.91</v>
      </c>
      <c r="Y418" s="13">
        <v>0</v>
      </c>
      <c r="Z418" s="19">
        <v>1</v>
      </c>
      <c r="AA418" s="13">
        <v>167.48</v>
      </c>
      <c r="AB418" s="13">
        <v>0</v>
      </c>
      <c r="AC418" s="19">
        <v>1</v>
      </c>
      <c r="AD418" s="13">
        <v>86.18</v>
      </c>
      <c r="AE418" s="13">
        <v>0</v>
      </c>
      <c r="AF418" s="19">
        <v>1</v>
      </c>
      <c r="AG418" s="13">
        <v>302.01</v>
      </c>
      <c r="AH418" s="13">
        <v>0</v>
      </c>
      <c r="AI418" s="19">
        <v>1</v>
      </c>
      <c r="AJ418" s="13">
        <v>711.2</v>
      </c>
      <c r="AK418" s="13">
        <v>0</v>
      </c>
      <c r="AL418" s="19">
        <v>1</v>
      </c>
    </row>
    <row r="419" spans="11:38">
      <c r="K419" s="22">
        <v>44431</v>
      </c>
      <c r="L419" s="37">
        <f t="shared" si="58"/>
        <v>1.0204855259658184E-2</v>
      </c>
      <c r="M419" s="38">
        <f t="shared" si="59"/>
        <v>8.6752919715136143E-3</v>
      </c>
      <c r="N419" s="38">
        <f t="shared" si="60"/>
        <v>1.2104014453497694E-2</v>
      </c>
      <c r="O419" s="38">
        <f t="shared" si="61"/>
        <v>0</v>
      </c>
      <c r="P419" s="38">
        <f t="shared" si="62"/>
        <v>9.5236538618125304E-4</v>
      </c>
      <c r="Q419" s="39">
        <f t="shared" si="63"/>
        <v>3.7564998381806311E-2</v>
      </c>
      <c r="T419" s="22">
        <v>44434</v>
      </c>
      <c r="U419" s="13">
        <v>147.54</v>
      </c>
      <c r="V419" s="13">
        <v>0</v>
      </c>
      <c r="W419" s="19">
        <v>1</v>
      </c>
      <c r="X419" s="13">
        <v>448.25</v>
      </c>
      <c r="Y419" s="13">
        <v>0</v>
      </c>
      <c r="Z419" s="19">
        <v>1</v>
      </c>
      <c r="AA419" s="13">
        <v>167.67</v>
      </c>
      <c r="AB419" s="13">
        <v>0</v>
      </c>
      <c r="AC419" s="19">
        <v>1</v>
      </c>
      <c r="AD419" s="13">
        <v>86.18</v>
      </c>
      <c r="AE419" s="13">
        <v>0</v>
      </c>
      <c r="AF419" s="19">
        <v>1</v>
      </c>
      <c r="AG419" s="13">
        <v>299.08999999999997</v>
      </c>
      <c r="AH419" s="13">
        <v>0</v>
      </c>
      <c r="AI419" s="19">
        <v>1</v>
      </c>
      <c r="AJ419" s="13">
        <v>701.16</v>
      </c>
      <c r="AK419" s="13">
        <v>0</v>
      </c>
      <c r="AL419" s="19">
        <v>1</v>
      </c>
    </row>
    <row r="420" spans="11:38">
      <c r="K420" s="22">
        <v>44432</v>
      </c>
      <c r="L420" s="37">
        <f t="shared" si="58"/>
        <v>-6.0134301748640323E-4</v>
      </c>
      <c r="M420" s="38">
        <f t="shared" si="59"/>
        <v>1.7349530576405599E-3</v>
      </c>
      <c r="N420" s="38">
        <f t="shared" si="60"/>
        <v>-4.7424270258672073E-4</v>
      </c>
      <c r="O420" s="38">
        <f t="shared" si="61"/>
        <v>-1.7402906329274317E-4</v>
      </c>
      <c r="P420" s="38">
        <f t="shared" si="62"/>
        <v>-6.6856836710785673E-3</v>
      </c>
      <c r="Q420" s="39">
        <f t="shared" si="63"/>
        <v>3.095868290209755E-3</v>
      </c>
      <c r="T420" s="22">
        <v>44435</v>
      </c>
      <c r="U420" s="13">
        <v>148.6</v>
      </c>
      <c r="V420" s="13">
        <v>0</v>
      </c>
      <c r="W420" s="19">
        <v>1</v>
      </c>
      <c r="X420" s="13">
        <v>452.19</v>
      </c>
      <c r="Y420" s="13">
        <v>0</v>
      </c>
      <c r="Z420" s="19">
        <v>1</v>
      </c>
      <c r="AA420" s="13">
        <v>170.19</v>
      </c>
      <c r="AB420" s="13">
        <v>0</v>
      </c>
      <c r="AC420" s="19">
        <v>1</v>
      </c>
      <c r="AD420" s="13">
        <v>86.24</v>
      </c>
      <c r="AE420" s="13">
        <v>0</v>
      </c>
      <c r="AF420" s="19">
        <v>1</v>
      </c>
      <c r="AG420" s="13">
        <v>299.72000000000003</v>
      </c>
      <c r="AH420" s="13">
        <v>0</v>
      </c>
      <c r="AI420" s="19">
        <v>1</v>
      </c>
      <c r="AJ420" s="13">
        <v>711.92</v>
      </c>
      <c r="AK420" s="13">
        <v>0</v>
      </c>
      <c r="AL420" s="19">
        <v>1</v>
      </c>
    </row>
    <row r="421" spans="11:38">
      <c r="K421" s="22">
        <v>44433</v>
      </c>
      <c r="L421" s="37">
        <f t="shared" si="58"/>
        <v>-8.4569938228687518E-3</v>
      </c>
      <c r="M421" s="38">
        <f t="shared" si="59"/>
        <v>2.0868491722246117E-3</v>
      </c>
      <c r="N421" s="38">
        <f t="shared" si="60"/>
        <v>-6.9616203567167941E-3</v>
      </c>
      <c r="O421" s="38">
        <f t="shared" si="61"/>
        <v>-5.8016418662722059E-5</v>
      </c>
      <c r="P421" s="38">
        <f t="shared" si="62"/>
        <v>-2.0177636139831548E-3</v>
      </c>
      <c r="Q421" s="39">
        <f t="shared" si="63"/>
        <v>3.8177394946087347E-3</v>
      </c>
      <c r="T421" s="22">
        <v>44438</v>
      </c>
      <c r="U421" s="13">
        <v>153.12</v>
      </c>
      <c r="V421" s="13">
        <v>0</v>
      </c>
      <c r="W421" s="19">
        <v>1</v>
      </c>
      <c r="X421" s="13">
        <v>454.2</v>
      </c>
      <c r="Y421" s="13">
        <v>0</v>
      </c>
      <c r="Z421" s="19">
        <v>1</v>
      </c>
      <c r="AA421" s="13">
        <v>169.35</v>
      </c>
      <c r="AB421" s="13">
        <v>0</v>
      </c>
      <c r="AC421" s="19">
        <v>1</v>
      </c>
      <c r="AD421" s="13">
        <v>86.26</v>
      </c>
      <c r="AE421" s="13">
        <v>0</v>
      </c>
      <c r="AF421" s="19">
        <v>1</v>
      </c>
      <c r="AG421" s="13">
        <v>303.58999999999997</v>
      </c>
      <c r="AH421" s="13">
        <v>0</v>
      </c>
      <c r="AI421" s="19">
        <v>1</v>
      </c>
      <c r="AJ421" s="13">
        <v>730.91</v>
      </c>
      <c r="AK421" s="13">
        <v>0</v>
      </c>
      <c r="AL421" s="19">
        <v>1</v>
      </c>
    </row>
    <row r="422" spans="11:38">
      <c r="K422" s="22">
        <v>44434</v>
      </c>
      <c r="L422" s="37">
        <f t="shared" si="58"/>
        <v>-5.5424271652339836E-3</v>
      </c>
      <c r="M422" s="38">
        <f t="shared" si="59"/>
        <v>-5.9166505623603378E-3</v>
      </c>
      <c r="N422" s="38">
        <f t="shared" si="60"/>
        <v>1.1338207987738938E-3</v>
      </c>
      <c r="O422" s="38">
        <f t="shared" si="61"/>
        <v>0</v>
      </c>
      <c r="P422" s="38">
        <f t="shared" si="62"/>
        <v>-9.7155979666918267E-3</v>
      </c>
      <c r="Q422" s="39">
        <f t="shared" si="63"/>
        <v>-1.4217577845348994E-2</v>
      </c>
      <c r="T422" s="22">
        <v>44439</v>
      </c>
      <c r="U422" s="13">
        <v>151.83000000000001</v>
      </c>
      <c r="V422" s="13">
        <v>0</v>
      </c>
      <c r="W422" s="19">
        <v>1</v>
      </c>
      <c r="X422" s="13">
        <v>453.71</v>
      </c>
      <c r="Y422" s="13">
        <v>0</v>
      </c>
      <c r="Z422" s="19">
        <v>1</v>
      </c>
      <c r="AA422" s="13">
        <v>169.69</v>
      </c>
      <c r="AB422" s="13">
        <v>0</v>
      </c>
      <c r="AC422" s="19">
        <v>1</v>
      </c>
      <c r="AD422" s="13">
        <v>86.25</v>
      </c>
      <c r="AE422" s="13">
        <v>0</v>
      </c>
      <c r="AF422" s="19">
        <v>1</v>
      </c>
      <c r="AG422" s="13">
        <v>301.88</v>
      </c>
      <c r="AH422" s="13">
        <v>0</v>
      </c>
      <c r="AI422" s="19">
        <v>1</v>
      </c>
      <c r="AJ422" s="13">
        <v>735.72</v>
      </c>
      <c r="AK422" s="13">
        <v>0</v>
      </c>
      <c r="AL422" s="19">
        <v>1</v>
      </c>
    </row>
    <row r="423" spans="11:38">
      <c r="K423" s="22">
        <v>44435</v>
      </c>
      <c r="L423" s="37">
        <f t="shared" si="58"/>
        <v>7.1588068275025406E-3</v>
      </c>
      <c r="M423" s="38">
        <f t="shared" si="59"/>
        <v>8.751333005305369E-3</v>
      </c>
      <c r="N423" s="38">
        <f t="shared" si="60"/>
        <v>1.4917698056869103E-2</v>
      </c>
      <c r="O423" s="38">
        <f t="shared" si="61"/>
        <v>6.9597497299493194E-4</v>
      </c>
      <c r="P423" s="38">
        <f t="shared" si="62"/>
        <v>2.1041740533601877E-3</v>
      </c>
      <c r="Q423" s="39">
        <f t="shared" si="63"/>
        <v>1.5229439194260888E-2</v>
      </c>
      <c r="T423" s="22">
        <v>44440</v>
      </c>
      <c r="U423" s="13">
        <v>152.51</v>
      </c>
      <c r="V423" s="13">
        <v>0</v>
      </c>
      <c r="W423" s="19">
        <v>1</v>
      </c>
      <c r="X423" s="13">
        <v>453.91</v>
      </c>
      <c r="Y423" s="13">
        <v>0</v>
      </c>
      <c r="Z423" s="19">
        <v>1</v>
      </c>
      <c r="AA423" s="13">
        <v>169.7</v>
      </c>
      <c r="AB423" s="13">
        <v>0</v>
      </c>
      <c r="AC423" s="19">
        <v>1</v>
      </c>
      <c r="AD423" s="13">
        <v>86.23</v>
      </c>
      <c r="AE423" s="13">
        <v>1.2808E-2</v>
      </c>
      <c r="AF423" s="19">
        <v>1</v>
      </c>
      <c r="AG423" s="13">
        <v>301.83</v>
      </c>
      <c r="AH423" s="13">
        <v>0</v>
      </c>
      <c r="AI423" s="19">
        <v>1</v>
      </c>
      <c r="AJ423" s="13">
        <v>734.09</v>
      </c>
      <c r="AK423" s="13">
        <v>0</v>
      </c>
      <c r="AL423" s="19">
        <v>1</v>
      </c>
    </row>
    <row r="424" spans="11:38">
      <c r="K424" s="22">
        <v>44438</v>
      </c>
      <c r="L424" s="37">
        <f t="shared" si="58"/>
        <v>2.9963795420985342E-2</v>
      </c>
      <c r="M424" s="38">
        <f t="shared" si="59"/>
        <v>4.4351841809105374E-3</v>
      </c>
      <c r="N424" s="38">
        <f t="shared" si="60"/>
        <v>-4.9478807428048463E-3</v>
      </c>
      <c r="O424" s="38">
        <f t="shared" si="61"/>
        <v>2.3188405901018142E-4</v>
      </c>
      <c r="P424" s="38">
        <f t="shared" si="62"/>
        <v>1.2829401406478015E-2</v>
      </c>
      <c r="Q424" s="39">
        <f t="shared" si="63"/>
        <v>2.6324787606355763E-2</v>
      </c>
      <c r="T424" s="22">
        <v>44441</v>
      </c>
      <c r="U424" s="13">
        <v>153.65</v>
      </c>
      <c r="V424" s="13">
        <v>0</v>
      </c>
      <c r="W424" s="19">
        <v>1</v>
      </c>
      <c r="X424" s="13">
        <v>455.27</v>
      </c>
      <c r="Y424" s="13">
        <v>0</v>
      </c>
      <c r="Z424" s="19">
        <v>1</v>
      </c>
      <c r="AA424" s="13">
        <v>169.25</v>
      </c>
      <c r="AB424" s="13">
        <v>0</v>
      </c>
      <c r="AC424" s="19">
        <v>1</v>
      </c>
      <c r="AD424" s="13">
        <v>86.23</v>
      </c>
      <c r="AE424" s="13">
        <v>0</v>
      </c>
      <c r="AF424" s="19">
        <v>1</v>
      </c>
      <c r="AG424" s="13">
        <v>301.14999999999998</v>
      </c>
      <c r="AH424" s="13">
        <v>0</v>
      </c>
      <c r="AI424" s="19">
        <v>1</v>
      </c>
      <c r="AJ424" s="13">
        <v>732.39</v>
      </c>
      <c r="AK424" s="13">
        <v>0</v>
      </c>
      <c r="AL424" s="19">
        <v>1</v>
      </c>
    </row>
    <row r="425" spans="11:38">
      <c r="K425" s="22">
        <v>44439</v>
      </c>
      <c r="L425" s="37">
        <f t="shared" si="58"/>
        <v>-8.4604538105477849E-3</v>
      </c>
      <c r="M425" s="38">
        <f t="shared" si="59"/>
        <v>-1.0794022481860756E-3</v>
      </c>
      <c r="N425" s="38">
        <f t="shared" si="60"/>
        <v>2.0056637209540816E-3</v>
      </c>
      <c r="O425" s="38">
        <f t="shared" si="61"/>
        <v>-1.1593530822795102E-4</v>
      </c>
      <c r="P425" s="38">
        <f t="shared" si="62"/>
        <v>-5.6485194859204543E-3</v>
      </c>
      <c r="Q425" s="39">
        <f t="shared" si="63"/>
        <v>6.5592784076344418E-3</v>
      </c>
      <c r="T425" s="22">
        <v>44442</v>
      </c>
      <c r="U425" s="13">
        <v>154.30000000000001</v>
      </c>
      <c r="V425" s="13">
        <v>0</v>
      </c>
      <c r="W425" s="19">
        <v>1</v>
      </c>
      <c r="X425" s="13">
        <v>455.07</v>
      </c>
      <c r="Y425" s="13">
        <v>0</v>
      </c>
      <c r="Z425" s="19">
        <v>1</v>
      </c>
      <c r="AA425" s="13">
        <v>171.06</v>
      </c>
      <c r="AB425" s="13">
        <v>0</v>
      </c>
      <c r="AC425" s="19">
        <v>1</v>
      </c>
      <c r="AD425" s="13">
        <v>86.23</v>
      </c>
      <c r="AE425" s="13">
        <v>0</v>
      </c>
      <c r="AF425" s="19">
        <v>1</v>
      </c>
      <c r="AG425" s="13">
        <v>301.14</v>
      </c>
      <c r="AH425" s="13">
        <v>0</v>
      </c>
      <c r="AI425" s="19">
        <v>1</v>
      </c>
      <c r="AJ425" s="13">
        <v>733.57</v>
      </c>
      <c r="AK425" s="13">
        <v>0</v>
      </c>
      <c r="AL425" s="19">
        <v>1</v>
      </c>
    </row>
    <row r="426" spans="11:38">
      <c r="K426" s="22">
        <v>44440</v>
      </c>
      <c r="L426" s="37">
        <f t="shared" si="58"/>
        <v>4.4686937739958597E-3</v>
      </c>
      <c r="M426" s="38">
        <f t="shared" si="59"/>
        <v>4.407130808867679E-4</v>
      </c>
      <c r="N426" s="38">
        <f t="shared" si="60"/>
        <v>5.8929255445966745E-5</v>
      </c>
      <c r="O426" s="38">
        <f t="shared" si="61"/>
        <v>-8.3388984010977134E-5</v>
      </c>
      <c r="P426" s="38">
        <f t="shared" si="62"/>
        <v>-1.6564244459867376E-4</v>
      </c>
      <c r="Q426" s="39">
        <f t="shared" si="63"/>
        <v>-2.2179746609698298E-3</v>
      </c>
      <c r="T426" s="22">
        <v>44446</v>
      </c>
      <c r="U426" s="13">
        <v>156.69</v>
      </c>
      <c r="V426" s="13">
        <v>0</v>
      </c>
      <c r="W426" s="19">
        <v>1</v>
      </c>
      <c r="X426" s="13">
        <v>453.6</v>
      </c>
      <c r="Y426" s="13">
        <v>0</v>
      </c>
      <c r="Z426" s="19">
        <v>1</v>
      </c>
      <c r="AA426" s="13">
        <v>167.71</v>
      </c>
      <c r="AB426" s="13">
        <v>0</v>
      </c>
      <c r="AC426" s="19">
        <v>1</v>
      </c>
      <c r="AD426" s="13">
        <v>86.2</v>
      </c>
      <c r="AE426" s="13">
        <v>0</v>
      </c>
      <c r="AF426" s="19">
        <v>1</v>
      </c>
      <c r="AG426" s="13">
        <v>300.18</v>
      </c>
      <c r="AH426" s="13">
        <v>0</v>
      </c>
      <c r="AI426" s="19">
        <v>1</v>
      </c>
      <c r="AJ426" s="13">
        <v>752.92</v>
      </c>
      <c r="AK426" s="13">
        <v>0</v>
      </c>
      <c r="AL426" s="19">
        <v>1</v>
      </c>
    </row>
    <row r="427" spans="11:38">
      <c r="K427" s="22">
        <v>44441</v>
      </c>
      <c r="L427" s="37">
        <f t="shared" si="58"/>
        <v>7.4471209084012637E-3</v>
      </c>
      <c r="M427" s="38">
        <f t="shared" si="59"/>
        <v>2.9917090441271875E-3</v>
      </c>
      <c r="N427" s="38">
        <f t="shared" si="60"/>
        <v>-2.6552604477961595E-3</v>
      </c>
      <c r="O427" s="38">
        <f t="shared" si="61"/>
        <v>0</v>
      </c>
      <c r="P427" s="38">
        <f t="shared" si="62"/>
        <v>-2.2554654823390028E-3</v>
      </c>
      <c r="Q427" s="39">
        <f t="shared" si="63"/>
        <v>-2.3184779356097093E-3</v>
      </c>
      <c r="T427" s="22">
        <v>44447</v>
      </c>
      <c r="U427" s="13">
        <v>155.11000000000001</v>
      </c>
      <c r="V427" s="13">
        <v>0</v>
      </c>
      <c r="W427" s="19">
        <v>1</v>
      </c>
      <c r="X427" s="13">
        <v>453</v>
      </c>
      <c r="Y427" s="13">
        <v>0</v>
      </c>
      <c r="Z427" s="19">
        <v>1</v>
      </c>
      <c r="AA427" s="13">
        <v>167.29</v>
      </c>
      <c r="AB427" s="13">
        <v>0</v>
      </c>
      <c r="AC427" s="19">
        <v>1</v>
      </c>
      <c r="AD427" s="13">
        <v>86.22</v>
      </c>
      <c r="AE427" s="13">
        <v>0</v>
      </c>
      <c r="AF427" s="19">
        <v>1</v>
      </c>
      <c r="AG427" s="13">
        <v>300.20999999999998</v>
      </c>
      <c r="AH427" s="13">
        <v>0</v>
      </c>
      <c r="AI427" s="19">
        <v>1</v>
      </c>
      <c r="AJ427" s="13">
        <v>753.87</v>
      </c>
      <c r="AK427" s="13">
        <v>0</v>
      </c>
      <c r="AL427" s="19">
        <v>1</v>
      </c>
    </row>
    <row r="428" spans="11:38">
      <c r="K428" s="22">
        <v>44442</v>
      </c>
      <c r="L428" s="37">
        <f t="shared" si="58"/>
        <v>4.2214707926214734E-3</v>
      </c>
      <c r="M428" s="38">
        <f t="shared" si="59"/>
        <v>-4.393962765951386E-4</v>
      </c>
      <c r="N428" s="38">
        <f t="shared" si="60"/>
        <v>1.0637460360251262E-2</v>
      </c>
      <c r="O428" s="38">
        <f t="shared" si="61"/>
        <v>0</v>
      </c>
      <c r="P428" s="38">
        <f t="shared" si="62"/>
        <v>-3.3206594832745763E-5</v>
      </c>
      <c r="Q428" s="39">
        <f t="shared" si="63"/>
        <v>1.6098669197628552E-3</v>
      </c>
      <c r="T428" s="22">
        <v>44448</v>
      </c>
      <c r="U428" s="13">
        <v>154.07</v>
      </c>
      <c r="V428" s="13">
        <v>0</v>
      </c>
      <c r="W428" s="19">
        <v>1</v>
      </c>
      <c r="X428" s="13">
        <v>450.98</v>
      </c>
      <c r="Y428" s="13">
        <v>0</v>
      </c>
      <c r="Z428" s="19">
        <v>1</v>
      </c>
      <c r="AA428" s="13">
        <v>168.03</v>
      </c>
      <c r="AB428" s="13">
        <v>0</v>
      </c>
      <c r="AC428" s="19">
        <v>1</v>
      </c>
      <c r="AD428" s="13">
        <v>86.24</v>
      </c>
      <c r="AE428" s="13">
        <v>0</v>
      </c>
      <c r="AF428" s="19">
        <v>1</v>
      </c>
      <c r="AG428" s="13">
        <v>297.25</v>
      </c>
      <c r="AH428" s="13">
        <v>0</v>
      </c>
      <c r="AI428" s="19">
        <v>1</v>
      </c>
      <c r="AJ428" s="13">
        <v>754.86</v>
      </c>
      <c r="AK428" s="13">
        <v>0</v>
      </c>
      <c r="AL428" s="19">
        <v>1</v>
      </c>
    </row>
    <row r="429" spans="11:38">
      <c r="K429" s="22">
        <v>44446</v>
      </c>
      <c r="L429" s="37">
        <f t="shared" si="58"/>
        <v>1.537057174720172E-2</v>
      </c>
      <c r="M429" s="38">
        <f t="shared" si="59"/>
        <v>-3.235500858148293E-3</v>
      </c>
      <c r="N429" s="38">
        <f t="shared" si="60"/>
        <v>-1.9778074809099218E-2</v>
      </c>
      <c r="O429" s="38">
        <f t="shared" si="61"/>
        <v>-3.4796729458566893E-4</v>
      </c>
      <c r="P429" s="38">
        <f t="shared" si="62"/>
        <v>-3.1929781667285979E-3</v>
      </c>
      <c r="Q429" s="39">
        <f t="shared" si="63"/>
        <v>2.6035954570196924E-2</v>
      </c>
      <c r="T429" s="22">
        <v>44449</v>
      </c>
      <c r="U429" s="13">
        <v>148.97</v>
      </c>
      <c r="V429" s="13">
        <v>0</v>
      </c>
      <c r="W429" s="19">
        <v>1</v>
      </c>
      <c r="X429" s="13">
        <v>447.54</v>
      </c>
      <c r="Y429" s="13">
        <v>0</v>
      </c>
      <c r="Z429" s="19">
        <v>1</v>
      </c>
      <c r="AA429" s="13">
        <v>167.18</v>
      </c>
      <c r="AB429" s="13">
        <v>0</v>
      </c>
      <c r="AC429" s="19">
        <v>1</v>
      </c>
      <c r="AD429" s="13">
        <v>86.21</v>
      </c>
      <c r="AE429" s="13">
        <v>0</v>
      </c>
      <c r="AF429" s="19">
        <v>1</v>
      </c>
      <c r="AG429" s="13">
        <v>295.70999999999998</v>
      </c>
      <c r="AH429" s="13">
        <v>0</v>
      </c>
      <c r="AI429" s="19">
        <v>1</v>
      </c>
      <c r="AJ429" s="13">
        <v>736.27</v>
      </c>
      <c r="AK429" s="13">
        <v>0</v>
      </c>
      <c r="AL429" s="19">
        <v>1</v>
      </c>
    </row>
    <row r="430" spans="11:38">
      <c r="K430" s="22">
        <v>44447</v>
      </c>
      <c r="L430" s="37">
        <f t="shared" si="58"/>
        <v>-1.0134788479657476E-2</v>
      </c>
      <c r="M430" s="38">
        <f t="shared" si="59"/>
        <v>-1.3236269305083642E-3</v>
      </c>
      <c r="N430" s="38">
        <f t="shared" si="60"/>
        <v>-2.5074640003470796E-3</v>
      </c>
      <c r="O430" s="38">
        <f t="shared" si="61"/>
        <v>2.3199164934103097E-4</v>
      </c>
      <c r="P430" s="38">
        <f t="shared" si="62"/>
        <v>9.9935042305554416E-5</v>
      </c>
      <c r="Q430" s="39">
        <f t="shared" si="63"/>
        <v>1.2609588939088733E-3</v>
      </c>
      <c r="T430" s="22">
        <v>44452</v>
      </c>
      <c r="U430" s="13">
        <v>149.55000000000001</v>
      </c>
      <c r="V430" s="13">
        <v>0</v>
      </c>
      <c r="W430" s="19">
        <v>1</v>
      </c>
      <c r="X430" s="13">
        <v>448.58</v>
      </c>
      <c r="Y430" s="13">
        <v>0</v>
      </c>
      <c r="Z430" s="19">
        <v>1</v>
      </c>
      <c r="AA430" s="13">
        <v>167.74</v>
      </c>
      <c r="AB430" s="13">
        <v>0</v>
      </c>
      <c r="AC430" s="19">
        <v>1</v>
      </c>
      <c r="AD430" s="13">
        <v>86.23</v>
      </c>
      <c r="AE430" s="13">
        <v>0</v>
      </c>
      <c r="AF430" s="19">
        <v>1</v>
      </c>
      <c r="AG430" s="13">
        <v>296.99</v>
      </c>
      <c r="AH430" s="13">
        <v>0</v>
      </c>
      <c r="AI430" s="19">
        <v>1</v>
      </c>
      <c r="AJ430" s="13">
        <v>743</v>
      </c>
      <c r="AK430" s="13">
        <v>0</v>
      </c>
      <c r="AL430" s="19">
        <v>1</v>
      </c>
    </row>
    <row r="431" spans="11:38">
      <c r="K431" s="22">
        <v>44448</v>
      </c>
      <c r="L431" s="37">
        <f t="shared" si="58"/>
        <v>-6.7274980429759485E-3</v>
      </c>
      <c r="M431" s="38">
        <f t="shared" si="59"/>
        <v>-4.4691328616684326E-3</v>
      </c>
      <c r="N431" s="38">
        <f t="shared" si="60"/>
        <v>4.4137015466613021E-3</v>
      </c>
      <c r="O431" s="38">
        <f t="shared" si="61"/>
        <v>2.3193784169848742E-4</v>
      </c>
      <c r="P431" s="38">
        <f t="shared" si="62"/>
        <v>-9.9086941995831217E-3</v>
      </c>
      <c r="Q431" s="39">
        <f t="shared" si="63"/>
        <v>1.3123622412086818E-3</v>
      </c>
      <c r="T431" s="22">
        <v>44453</v>
      </c>
      <c r="U431" s="13">
        <v>148.12</v>
      </c>
      <c r="V431" s="13">
        <v>0</v>
      </c>
      <c r="W431" s="19">
        <v>1</v>
      </c>
      <c r="X431" s="13">
        <v>446.19</v>
      </c>
      <c r="Y431" s="13">
        <v>0</v>
      </c>
      <c r="Z431" s="19">
        <v>1</v>
      </c>
      <c r="AA431" s="13">
        <v>168.82</v>
      </c>
      <c r="AB431" s="13">
        <v>0</v>
      </c>
      <c r="AC431" s="19">
        <v>1</v>
      </c>
      <c r="AD431" s="13">
        <v>86.24</v>
      </c>
      <c r="AE431" s="13">
        <v>0</v>
      </c>
      <c r="AF431" s="19">
        <v>1</v>
      </c>
      <c r="AG431" s="13">
        <v>299.79000000000002</v>
      </c>
      <c r="AH431" s="13">
        <v>0</v>
      </c>
      <c r="AI431" s="19">
        <v>1</v>
      </c>
      <c r="AJ431" s="13">
        <v>744.49</v>
      </c>
      <c r="AK431" s="13">
        <v>0</v>
      </c>
      <c r="AL431" s="19">
        <v>1</v>
      </c>
    </row>
    <row r="432" spans="11:38">
      <c r="K432" s="22">
        <v>44449</v>
      </c>
      <c r="L432" s="37">
        <f t="shared" si="58"/>
        <v>-3.3662101202181986E-2</v>
      </c>
      <c r="M432" s="38">
        <f t="shared" si="59"/>
        <v>-7.6570734262386558E-3</v>
      </c>
      <c r="N432" s="38">
        <f t="shared" si="60"/>
        <v>-5.0714586188405431E-3</v>
      </c>
      <c r="O432" s="38">
        <f t="shared" si="61"/>
        <v>-3.4792693885335365E-4</v>
      </c>
      <c r="P432" s="38">
        <f t="shared" si="62"/>
        <v>-5.1942912254339555E-3</v>
      </c>
      <c r="Q432" s="39">
        <f t="shared" si="63"/>
        <v>-2.4935402308343197E-2</v>
      </c>
      <c r="T432" s="22">
        <v>44454</v>
      </c>
      <c r="U432" s="13">
        <v>149.03</v>
      </c>
      <c r="V432" s="13">
        <v>0</v>
      </c>
      <c r="W432" s="19">
        <v>1</v>
      </c>
      <c r="X432" s="13">
        <v>449.9</v>
      </c>
      <c r="Y432" s="13">
        <v>0</v>
      </c>
      <c r="Z432" s="19">
        <v>1</v>
      </c>
      <c r="AA432" s="13">
        <v>167.83</v>
      </c>
      <c r="AB432" s="13">
        <v>0</v>
      </c>
      <c r="AC432" s="19">
        <v>1</v>
      </c>
      <c r="AD432" s="13">
        <v>86.24</v>
      </c>
      <c r="AE432" s="13">
        <v>0</v>
      </c>
      <c r="AF432" s="19">
        <v>1</v>
      </c>
      <c r="AG432" s="13">
        <v>304.82</v>
      </c>
      <c r="AH432" s="13">
        <v>0</v>
      </c>
      <c r="AI432" s="19">
        <v>1</v>
      </c>
      <c r="AJ432" s="13">
        <v>755.83</v>
      </c>
      <c r="AK432" s="13">
        <v>0</v>
      </c>
      <c r="AL432" s="19">
        <v>1</v>
      </c>
    </row>
    <row r="433" spans="11:38">
      <c r="K433" s="22">
        <v>44452</v>
      </c>
      <c r="L433" s="37">
        <f t="shared" si="58"/>
        <v>3.8858416844554447E-3</v>
      </c>
      <c r="M433" s="38">
        <f t="shared" si="59"/>
        <v>2.3211187495527892E-3</v>
      </c>
      <c r="N433" s="38">
        <f t="shared" si="60"/>
        <v>3.3440852852553702E-3</v>
      </c>
      <c r="O433" s="38">
        <f t="shared" si="61"/>
        <v>2.3196474239945303E-4</v>
      </c>
      <c r="P433" s="38">
        <f t="shared" si="62"/>
        <v>4.3192238567239753E-3</v>
      </c>
      <c r="Q433" s="39">
        <f t="shared" si="63"/>
        <v>9.0991454350078851E-3</v>
      </c>
      <c r="T433" s="22">
        <v>44455</v>
      </c>
      <c r="U433" s="13">
        <v>148.79</v>
      </c>
      <c r="V433" s="13">
        <v>0</v>
      </c>
      <c r="W433" s="19">
        <v>1</v>
      </c>
      <c r="X433" s="13">
        <v>449.06</v>
      </c>
      <c r="Y433" s="13">
        <v>0</v>
      </c>
      <c r="Z433" s="19">
        <v>1</v>
      </c>
      <c r="AA433" s="13">
        <v>164.03</v>
      </c>
      <c r="AB433" s="13">
        <v>0</v>
      </c>
      <c r="AC433" s="19">
        <v>1</v>
      </c>
      <c r="AD433" s="13">
        <v>86.21</v>
      </c>
      <c r="AE433" s="13">
        <v>0</v>
      </c>
      <c r="AF433" s="19">
        <v>1</v>
      </c>
      <c r="AG433" s="13">
        <v>305.22000000000003</v>
      </c>
      <c r="AH433" s="13">
        <v>0</v>
      </c>
      <c r="AI433" s="19">
        <v>1</v>
      </c>
      <c r="AJ433" s="13">
        <v>756.99</v>
      </c>
      <c r="AK433" s="13">
        <v>0</v>
      </c>
      <c r="AL433" s="19">
        <v>1</v>
      </c>
    </row>
    <row r="434" spans="11:38">
      <c r="K434" s="22">
        <v>44453</v>
      </c>
      <c r="L434" s="37">
        <f t="shared" si="58"/>
        <v>-9.6080290305451486E-3</v>
      </c>
      <c r="M434" s="38">
        <f t="shared" si="59"/>
        <v>-5.3421676720633261E-3</v>
      </c>
      <c r="N434" s="38">
        <f t="shared" si="60"/>
        <v>6.4178969993084522E-3</v>
      </c>
      <c r="O434" s="38">
        <f t="shared" si="61"/>
        <v>1.1596219645376226E-4</v>
      </c>
      <c r="P434" s="38">
        <f t="shared" si="62"/>
        <v>9.3837613396264494E-3</v>
      </c>
      <c r="Q434" s="39">
        <f t="shared" si="63"/>
        <v>2.0033754826514526E-3</v>
      </c>
      <c r="T434" s="22">
        <v>44456</v>
      </c>
      <c r="U434" s="13">
        <v>146.06</v>
      </c>
      <c r="V434" s="13">
        <v>0</v>
      </c>
      <c r="W434" s="19">
        <v>1</v>
      </c>
      <c r="X434" s="13">
        <v>444.73</v>
      </c>
      <c r="Y434" s="13">
        <v>0</v>
      </c>
      <c r="Z434" s="19">
        <v>1</v>
      </c>
      <c r="AA434" s="13">
        <v>163.77000000000001</v>
      </c>
      <c r="AB434" s="13">
        <v>0</v>
      </c>
      <c r="AC434" s="19">
        <v>1</v>
      </c>
      <c r="AD434" s="13">
        <v>86.19</v>
      </c>
      <c r="AE434" s="13">
        <v>0</v>
      </c>
      <c r="AF434" s="19">
        <v>1</v>
      </c>
      <c r="AG434" s="13">
        <v>299.87</v>
      </c>
      <c r="AH434" s="13">
        <v>0</v>
      </c>
      <c r="AI434" s="19">
        <v>1</v>
      </c>
      <c r="AJ434" s="13">
        <v>759.49</v>
      </c>
      <c r="AK434" s="13">
        <v>0</v>
      </c>
      <c r="AL434" s="19">
        <v>1</v>
      </c>
    </row>
    <row r="435" spans="11:38">
      <c r="K435" s="22">
        <v>44454</v>
      </c>
      <c r="L435" s="37">
        <f t="shared" si="58"/>
        <v>6.124871915289363E-3</v>
      </c>
      <c r="M435" s="38">
        <f t="shared" si="59"/>
        <v>8.2804655745102144E-3</v>
      </c>
      <c r="N435" s="38">
        <f t="shared" si="60"/>
        <v>-5.8814962354859172E-3</v>
      </c>
      <c r="O435" s="38">
        <f t="shared" si="61"/>
        <v>0</v>
      </c>
      <c r="P435" s="38">
        <f t="shared" si="62"/>
        <v>1.6639208915895796E-2</v>
      </c>
      <c r="Q435" s="39">
        <f t="shared" si="63"/>
        <v>1.5117062967717143E-2</v>
      </c>
      <c r="T435" s="22">
        <v>44459</v>
      </c>
      <c r="U435" s="13">
        <v>142.94</v>
      </c>
      <c r="V435" s="13">
        <v>0</v>
      </c>
      <c r="W435" s="19">
        <v>1</v>
      </c>
      <c r="X435" s="13">
        <v>437.23</v>
      </c>
      <c r="Y435" s="13">
        <v>0</v>
      </c>
      <c r="Z435" s="19">
        <v>1</v>
      </c>
      <c r="AA435" s="13">
        <v>164.94</v>
      </c>
      <c r="AB435" s="13">
        <v>0</v>
      </c>
      <c r="AC435" s="19">
        <v>1</v>
      </c>
      <c r="AD435" s="13">
        <v>86.21</v>
      </c>
      <c r="AE435" s="13">
        <v>0</v>
      </c>
      <c r="AF435" s="19">
        <v>1</v>
      </c>
      <c r="AG435" s="13">
        <v>294.3</v>
      </c>
      <c r="AH435" s="13">
        <v>0</v>
      </c>
      <c r="AI435" s="19">
        <v>1</v>
      </c>
      <c r="AJ435" s="13">
        <v>730.17</v>
      </c>
      <c r="AK435" s="13">
        <v>0</v>
      </c>
      <c r="AL435" s="19">
        <v>1</v>
      </c>
    </row>
    <row r="436" spans="11:38">
      <c r="K436" s="22">
        <v>44455</v>
      </c>
      <c r="L436" s="37">
        <f t="shared" si="58"/>
        <v>-1.611712121095427E-3</v>
      </c>
      <c r="M436" s="38">
        <f t="shared" si="59"/>
        <v>-1.8688267430717659E-3</v>
      </c>
      <c r="N436" s="38">
        <f t="shared" si="60"/>
        <v>-2.2902224395693539E-2</v>
      </c>
      <c r="O436" s="38">
        <f t="shared" si="61"/>
        <v>-3.4792693885335365E-4</v>
      </c>
      <c r="P436" s="38">
        <f t="shared" si="62"/>
        <v>1.3113896050253094E-3</v>
      </c>
      <c r="Q436" s="39">
        <f t="shared" si="63"/>
        <v>1.5335601424377263E-3</v>
      </c>
      <c r="T436" s="22">
        <v>44460</v>
      </c>
      <c r="U436" s="13">
        <v>143.43</v>
      </c>
      <c r="V436" s="13">
        <v>0</v>
      </c>
      <c r="W436" s="19">
        <v>1</v>
      </c>
      <c r="X436" s="13">
        <v>436.98</v>
      </c>
      <c r="Y436" s="13">
        <v>0</v>
      </c>
      <c r="Z436" s="19">
        <v>1</v>
      </c>
      <c r="AA436" s="13">
        <v>166.04</v>
      </c>
      <c r="AB436" s="13">
        <v>0</v>
      </c>
      <c r="AC436" s="19">
        <v>1</v>
      </c>
      <c r="AD436" s="13">
        <v>86.23</v>
      </c>
      <c r="AE436" s="13">
        <v>0</v>
      </c>
      <c r="AF436" s="19">
        <v>1</v>
      </c>
      <c r="AG436" s="13">
        <v>294.8</v>
      </c>
      <c r="AH436" s="13">
        <v>0</v>
      </c>
      <c r="AI436" s="19">
        <v>1</v>
      </c>
      <c r="AJ436" s="13">
        <v>739.38</v>
      </c>
      <c r="AK436" s="13">
        <v>0</v>
      </c>
      <c r="AL436" s="19">
        <v>1</v>
      </c>
    </row>
    <row r="437" spans="11:38">
      <c r="K437" s="22">
        <v>44456</v>
      </c>
      <c r="L437" s="37">
        <f t="shared" si="58"/>
        <v>-1.8518419647642212E-2</v>
      </c>
      <c r="M437" s="38">
        <f t="shared" si="59"/>
        <v>-9.6891526530046932E-3</v>
      </c>
      <c r="N437" s="38">
        <f t="shared" si="60"/>
        <v>-1.5863334626184458E-3</v>
      </c>
      <c r="O437" s="38">
        <f t="shared" si="61"/>
        <v>-2.3201856252567157E-4</v>
      </c>
      <c r="P437" s="38">
        <f t="shared" si="62"/>
        <v>-1.7683780655882171E-2</v>
      </c>
      <c r="Q437" s="39">
        <f t="shared" si="63"/>
        <v>3.2971120816368913E-3</v>
      </c>
      <c r="T437" s="22">
        <v>44461</v>
      </c>
      <c r="U437" s="13">
        <v>145.85</v>
      </c>
      <c r="V437" s="13">
        <v>0</v>
      </c>
      <c r="W437" s="19">
        <v>1</v>
      </c>
      <c r="X437" s="13">
        <v>441.29</v>
      </c>
      <c r="Y437" s="13">
        <v>0</v>
      </c>
      <c r="Z437" s="19">
        <v>1</v>
      </c>
      <c r="AA437" s="13">
        <v>165.42</v>
      </c>
      <c r="AB437" s="13">
        <v>0</v>
      </c>
      <c r="AC437" s="19">
        <v>1</v>
      </c>
      <c r="AD437" s="13">
        <v>86.18</v>
      </c>
      <c r="AE437" s="13">
        <v>0</v>
      </c>
      <c r="AF437" s="19">
        <v>1</v>
      </c>
      <c r="AG437" s="13">
        <v>298.58</v>
      </c>
      <c r="AH437" s="13">
        <v>0</v>
      </c>
      <c r="AI437" s="19">
        <v>1</v>
      </c>
      <c r="AJ437" s="13">
        <v>751.94</v>
      </c>
      <c r="AK437" s="13">
        <v>0</v>
      </c>
      <c r="AL437" s="19">
        <v>1</v>
      </c>
    </row>
    <row r="438" spans="11:38">
      <c r="K438" s="22">
        <v>44459</v>
      </c>
      <c r="L438" s="37">
        <f t="shared" si="58"/>
        <v>-2.1592534400130897E-2</v>
      </c>
      <c r="M438" s="38">
        <f t="shared" si="59"/>
        <v>-1.7007984021562606E-2</v>
      </c>
      <c r="N438" s="38">
        <f t="shared" si="60"/>
        <v>7.1187669434333595E-3</v>
      </c>
      <c r="O438" s="38">
        <f t="shared" si="61"/>
        <v>2.3201856252566265E-4</v>
      </c>
      <c r="P438" s="38">
        <f t="shared" si="62"/>
        <v>-1.8749392167419429E-2</v>
      </c>
      <c r="Q438" s="39">
        <f t="shared" si="63"/>
        <v>-3.9369771649009414E-2</v>
      </c>
      <c r="T438" s="22">
        <v>44462</v>
      </c>
      <c r="U438" s="13">
        <v>146.83000000000001</v>
      </c>
      <c r="V438" s="13">
        <v>0</v>
      </c>
      <c r="W438" s="19">
        <v>1</v>
      </c>
      <c r="X438" s="13">
        <v>446.58</v>
      </c>
      <c r="Y438" s="13">
        <v>0</v>
      </c>
      <c r="Z438" s="19">
        <v>1</v>
      </c>
      <c r="AA438" s="13">
        <v>163.51</v>
      </c>
      <c r="AB438" s="13">
        <v>0</v>
      </c>
      <c r="AC438" s="19">
        <v>1</v>
      </c>
      <c r="AD438" s="13">
        <v>86.13</v>
      </c>
      <c r="AE438" s="13">
        <v>0</v>
      </c>
      <c r="AF438" s="19">
        <v>1</v>
      </c>
      <c r="AG438" s="13">
        <v>299.56</v>
      </c>
      <c r="AH438" s="13">
        <v>0</v>
      </c>
      <c r="AI438" s="19">
        <v>1</v>
      </c>
      <c r="AJ438" s="13">
        <v>753.64</v>
      </c>
      <c r="AK438" s="13">
        <v>0</v>
      </c>
      <c r="AL438" s="19">
        <v>1</v>
      </c>
    </row>
    <row r="439" spans="11:38">
      <c r="K439" s="22">
        <v>44460</v>
      </c>
      <c r="L439" s="37">
        <f t="shared" si="58"/>
        <v>3.4221495142890373E-3</v>
      </c>
      <c r="M439" s="38">
        <f t="shared" si="59"/>
        <v>-5.7194497160874659E-4</v>
      </c>
      <c r="N439" s="38">
        <f t="shared" si="60"/>
        <v>6.6469517796285838E-3</v>
      </c>
      <c r="O439" s="38">
        <f t="shared" si="61"/>
        <v>2.3196474239945303E-4</v>
      </c>
      <c r="P439" s="38">
        <f t="shared" si="62"/>
        <v>1.6975050757543722E-3</v>
      </c>
      <c r="Q439" s="39">
        <f t="shared" si="63"/>
        <v>1.2534613434893765E-2</v>
      </c>
      <c r="T439" s="22">
        <v>44463</v>
      </c>
      <c r="U439" s="13">
        <v>146.91999999999999</v>
      </c>
      <c r="V439" s="13">
        <v>0</v>
      </c>
      <c r="W439" s="19">
        <v>1</v>
      </c>
      <c r="X439" s="13">
        <v>445.74</v>
      </c>
      <c r="Y439" s="13">
        <v>1.69289</v>
      </c>
      <c r="Z439" s="19">
        <v>1</v>
      </c>
      <c r="AA439" s="13">
        <v>163.30000000000001</v>
      </c>
      <c r="AB439" s="13">
        <v>0</v>
      </c>
      <c r="AC439" s="19">
        <v>1</v>
      </c>
      <c r="AD439" s="13">
        <v>86.1</v>
      </c>
      <c r="AE439" s="13">
        <v>0</v>
      </c>
      <c r="AF439" s="19">
        <v>1</v>
      </c>
      <c r="AG439" s="13">
        <v>299.35000000000002</v>
      </c>
      <c r="AH439" s="13">
        <v>0</v>
      </c>
      <c r="AI439" s="19">
        <v>1</v>
      </c>
      <c r="AJ439" s="13">
        <v>774.39</v>
      </c>
      <c r="AK439" s="13">
        <v>0</v>
      </c>
      <c r="AL439" s="19">
        <v>1</v>
      </c>
    </row>
    <row r="440" spans="11:38">
      <c r="K440" s="22">
        <v>44461</v>
      </c>
      <c r="L440" s="37">
        <f t="shared" si="58"/>
        <v>1.6731585007608539E-2</v>
      </c>
      <c r="M440" s="38">
        <f t="shared" si="59"/>
        <v>9.8148282390972136E-3</v>
      </c>
      <c r="N440" s="38">
        <f t="shared" si="60"/>
        <v>-3.7410289210776802E-3</v>
      </c>
      <c r="O440" s="38">
        <f t="shared" si="61"/>
        <v>-5.8001277654110331E-4</v>
      </c>
      <c r="P440" s="38">
        <f t="shared" si="62"/>
        <v>1.2740743310262558E-2</v>
      </c>
      <c r="Q440" s="39">
        <f t="shared" si="63"/>
        <v>1.6844536354539995E-2</v>
      </c>
      <c r="T440" s="22">
        <v>44466</v>
      </c>
      <c r="U440" s="13">
        <v>145.37</v>
      </c>
      <c r="V440" s="13">
        <v>0</v>
      </c>
      <c r="W440" s="19">
        <v>1</v>
      </c>
      <c r="X440" s="13">
        <v>444.34</v>
      </c>
      <c r="Y440" s="13">
        <v>0</v>
      </c>
      <c r="Z440" s="19">
        <v>1</v>
      </c>
      <c r="AA440" s="13">
        <v>163.63999999999999</v>
      </c>
      <c r="AB440" s="13">
        <v>0</v>
      </c>
      <c r="AC440" s="19">
        <v>1</v>
      </c>
      <c r="AD440" s="13">
        <v>86.09</v>
      </c>
      <c r="AE440" s="13">
        <v>0</v>
      </c>
      <c r="AF440" s="19">
        <v>1</v>
      </c>
      <c r="AG440" s="13">
        <v>294.17</v>
      </c>
      <c r="AH440" s="13">
        <v>0</v>
      </c>
      <c r="AI440" s="19">
        <v>1</v>
      </c>
      <c r="AJ440" s="13">
        <v>791.36</v>
      </c>
      <c r="AK440" s="13">
        <v>0</v>
      </c>
      <c r="AL440" s="19">
        <v>1</v>
      </c>
    </row>
    <row r="441" spans="11:38">
      <c r="K441" s="22">
        <v>44462</v>
      </c>
      <c r="L441" s="37">
        <f t="shared" si="58"/>
        <v>6.6967586611159664E-3</v>
      </c>
      <c r="M441" s="38">
        <f t="shared" si="59"/>
        <v>1.191629990289835E-2</v>
      </c>
      <c r="N441" s="38">
        <f t="shared" si="60"/>
        <v>-1.1613543717265329E-2</v>
      </c>
      <c r="O441" s="38">
        <f t="shared" si="61"/>
        <v>-5.8034938660980328E-4</v>
      </c>
      <c r="P441" s="38">
        <f t="shared" si="62"/>
        <v>3.276827755722403E-3</v>
      </c>
      <c r="Q441" s="39">
        <f t="shared" si="63"/>
        <v>2.258266877173204E-3</v>
      </c>
      <c r="T441" s="22">
        <v>44467</v>
      </c>
      <c r="U441" s="13">
        <v>141.91</v>
      </c>
      <c r="V441" s="13">
        <v>0</v>
      </c>
      <c r="W441" s="19">
        <v>1</v>
      </c>
      <c r="X441" s="13">
        <v>435.47</v>
      </c>
      <c r="Y441" s="13">
        <v>0</v>
      </c>
      <c r="Z441" s="19">
        <v>1</v>
      </c>
      <c r="AA441" s="13">
        <v>162.05000000000001</v>
      </c>
      <c r="AB441" s="13">
        <v>0</v>
      </c>
      <c r="AC441" s="19">
        <v>1</v>
      </c>
      <c r="AD441" s="13">
        <v>86.1</v>
      </c>
      <c r="AE441" s="13">
        <v>0</v>
      </c>
      <c r="AF441" s="19">
        <v>1</v>
      </c>
      <c r="AG441" s="13">
        <v>283.52</v>
      </c>
      <c r="AH441" s="13">
        <v>0</v>
      </c>
      <c r="AI441" s="19">
        <v>1</v>
      </c>
      <c r="AJ441" s="13">
        <v>777.56</v>
      </c>
      <c r="AK441" s="13">
        <v>0</v>
      </c>
      <c r="AL441" s="19">
        <v>1</v>
      </c>
    </row>
    <row r="442" spans="11:38">
      <c r="K442" s="22">
        <v>44463</v>
      </c>
      <c r="L442" s="37">
        <f t="shared" si="58"/>
        <v>6.1276597662015847E-4</v>
      </c>
      <c r="M442" s="38">
        <f t="shared" si="59"/>
        <v>1.9080043884918735E-3</v>
      </c>
      <c r="N442" s="38">
        <f t="shared" si="60"/>
        <v>-1.2851505700755214E-3</v>
      </c>
      <c r="O442" s="38">
        <f t="shared" si="61"/>
        <v>-3.4837136739722456E-4</v>
      </c>
      <c r="P442" s="38">
        <f t="shared" si="62"/>
        <v>-7.0127400980523778E-4</v>
      </c>
      <c r="Q442" s="39">
        <f t="shared" si="63"/>
        <v>2.7160822246050469E-2</v>
      </c>
      <c r="T442" s="22">
        <v>44468</v>
      </c>
      <c r="U442" s="13">
        <v>142.83000000000001</v>
      </c>
      <c r="V442" s="13">
        <v>0</v>
      </c>
      <c r="W442" s="19">
        <v>1</v>
      </c>
      <c r="X442" s="13">
        <v>436.22</v>
      </c>
      <c r="Y442" s="13">
        <v>0</v>
      </c>
      <c r="Z442" s="19">
        <v>1</v>
      </c>
      <c r="AA442" s="13">
        <v>161.32</v>
      </c>
      <c r="AB442" s="13">
        <v>0</v>
      </c>
      <c r="AC442" s="19">
        <v>1</v>
      </c>
      <c r="AD442" s="13">
        <v>86.13</v>
      </c>
      <c r="AE442" s="13">
        <v>0</v>
      </c>
      <c r="AF442" s="19">
        <v>1</v>
      </c>
      <c r="AG442" s="13">
        <v>284</v>
      </c>
      <c r="AH442" s="13">
        <v>0</v>
      </c>
      <c r="AI442" s="19">
        <v>1</v>
      </c>
      <c r="AJ442" s="13">
        <v>781.31</v>
      </c>
      <c r="AK442" s="13">
        <v>0</v>
      </c>
      <c r="AL442" s="19">
        <v>1</v>
      </c>
    </row>
    <row r="443" spans="11:38">
      <c r="K443" s="22">
        <v>44466</v>
      </c>
      <c r="L443" s="37">
        <f t="shared" si="58"/>
        <v>-1.0606004513232927E-2</v>
      </c>
      <c r="M443" s="38">
        <f t="shared" si="59"/>
        <v>-3.1457872427883781E-3</v>
      </c>
      <c r="N443" s="38">
        <f t="shared" si="60"/>
        <v>2.0798930847782792E-3</v>
      </c>
      <c r="O443" s="38">
        <f t="shared" si="61"/>
        <v>-1.1615076382176398E-4</v>
      </c>
      <c r="P443" s="38">
        <f t="shared" si="62"/>
        <v>-1.7455625851460106E-2</v>
      </c>
      <c r="Q443" s="39">
        <f t="shared" si="63"/>
        <v>2.1677361677201145E-2</v>
      </c>
      <c r="T443" s="22">
        <v>44469</v>
      </c>
      <c r="U443" s="13">
        <v>141.5</v>
      </c>
      <c r="V443" s="13">
        <v>0</v>
      </c>
      <c r="W443" s="19">
        <v>1</v>
      </c>
      <c r="X443" s="13">
        <v>430.82</v>
      </c>
      <c r="Y443" s="13">
        <v>0</v>
      </c>
      <c r="Z443" s="19">
        <v>1</v>
      </c>
      <c r="AA443" s="13">
        <v>164.22</v>
      </c>
      <c r="AB443" s="13">
        <v>0</v>
      </c>
      <c r="AC443" s="19">
        <v>1</v>
      </c>
      <c r="AD443" s="13">
        <v>86.15</v>
      </c>
      <c r="AE443" s="13">
        <v>0</v>
      </c>
      <c r="AF443" s="19">
        <v>1</v>
      </c>
      <c r="AG443" s="13">
        <v>281.92</v>
      </c>
      <c r="AH443" s="13">
        <v>0</v>
      </c>
      <c r="AI443" s="19">
        <v>1</v>
      </c>
      <c r="AJ443" s="13">
        <v>775.48</v>
      </c>
      <c r="AK443" s="13">
        <v>0</v>
      </c>
      <c r="AL443" s="19">
        <v>1</v>
      </c>
    </row>
    <row r="444" spans="11:38">
      <c r="K444" s="22">
        <v>44467</v>
      </c>
      <c r="L444" s="37">
        <f t="shared" si="58"/>
        <v>-2.4089162591787436E-2</v>
      </c>
      <c r="M444" s="38">
        <f t="shared" si="59"/>
        <v>-2.0164127566739777E-2</v>
      </c>
      <c r="N444" s="38">
        <f t="shared" si="60"/>
        <v>-9.7639634736412812E-3</v>
      </c>
      <c r="O444" s="38">
        <f t="shared" si="61"/>
        <v>1.1615076382179625E-4</v>
      </c>
      <c r="P444" s="38">
        <f t="shared" si="62"/>
        <v>-3.6875164103184997E-2</v>
      </c>
      <c r="Q444" s="39">
        <f t="shared" si="63"/>
        <v>-1.7592172839139348E-2</v>
      </c>
      <c r="T444" s="22">
        <v>44470</v>
      </c>
      <c r="U444" s="13">
        <v>142.65</v>
      </c>
      <c r="V444" s="13">
        <v>0</v>
      </c>
      <c r="W444" s="19">
        <v>1</v>
      </c>
      <c r="X444" s="13">
        <v>435.95</v>
      </c>
      <c r="Y444" s="13">
        <v>0</v>
      </c>
      <c r="Z444" s="19">
        <v>1</v>
      </c>
      <c r="AA444" s="13">
        <v>164.59</v>
      </c>
      <c r="AB444" s="13">
        <v>0</v>
      </c>
      <c r="AC444" s="19">
        <v>1</v>
      </c>
      <c r="AD444" s="13">
        <v>86.18</v>
      </c>
      <c r="AE444" s="13">
        <v>1.0678E-2</v>
      </c>
      <c r="AF444" s="19">
        <v>1</v>
      </c>
      <c r="AG444" s="13">
        <v>289.10000000000002</v>
      </c>
      <c r="AH444" s="13">
        <v>0</v>
      </c>
      <c r="AI444" s="19">
        <v>1</v>
      </c>
      <c r="AJ444" s="13">
        <v>775.22</v>
      </c>
      <c r="AK444" s="13">
        <v>0</v>
      </c>
      <c r="AL444" s="19">
        <v>1</v>
      </c>
    </row>
    <row r="445" spans="11:38">
      <c r="K445" s="22">
        <v>44468</v>
      </c>
      <c r="L445" s="37">
        <f t="shared" si="58"/>
        <v>6.462058028091024E-3</v>
      </c>
      <c r="M445" s="38">
        <f t="shared" si="59"/>
        <v>1.7207956614646671E-3</v>
      </c>
      <c r="N445" s="38">
        <f t="shared" si="60"/>
        <v>-4.5149595823890968E-3</v>
      </c>
      <c r="O445" s="38">
        <f t="shared" si="61"/>
        <v>3.4837136739722477E-4</v>
      </c>
      <c r="P445" s="38">
        <f t="shared" si="62"/>
        <v>1.6915707444900548E-3</v>
      </c>
      <c r="Q445" s="39">
        <f t="shared" si="63"/>
        <v>4.8111866077302293E-3</v>
      </c>
      <c r="T445" s="22">
        <v>44473</v>
      </c>
      <c r="U445" s="13">
        <v>139.13999999999999</v>
      </c>
      <c r="V445" s="13">
        <v>0</v>
      </c>
      <c r="W445" s="19">
        <v>1</v>
      </c>
      <c r="X445" s="13">
        <v>430.29</v>
      </c>
      <c r="Y445" s="13">
        <v>0</v>
      </c>
      <c r="Z445" s="19">
        <v>1</v>
      </c>
      <c r="AA445" s="13">
        <v>165.36</v>
      </c>
      <c r="AB445" s="13">
        <v>0</v>
      </c>
      <c r="AC445" s="19">
        <v>1</v>
      </c>
      <c r="AD445" s="13">
        <v>86.14</v>
      </c>
      <c r="AE445" s="13">
        <v>0</v>
      </c>
      <c r="AF445" s="19">
        <v>1</v>
      </c>
      <c r="AG445" s="13">
        <v>283.11</v>
      </c>
      <c r="AH445" s="13">
        <v>0</v>
      </c>
      <c r="AI445" s="19">
        <v>1</v>
      </c>
      <c r="AJ445" s="13">
        <v>781.53</v>
      </c>
      <c r="AK445" s="13">
        <v>0</v>
      </c>
      <c r="AL445" s="19">
        <v>1</v>
      </c>
    </row>
    <row r="446" spans="11:38">
      <c r="K446" s="22">
        <v>44469</v>
      </c>
      <c r="L446" s="37">
        <f t="shared" si="58"/>
        <v>-9.3553947912448573E-3</v>
      </c>
      <c r="M446" s="38">
        <f t="shared" si="59"/>
        <v>-1.2456333783752931E-2</v>
      </c>
      <c r="N446" s="38">
        <f t="shared" si="60"/>
        <v>1.7817022275475287E-2</v>
      </c>
      <c r="O446" s="38">
        <f t="shared" si="61"/>
        <v>2.3218017285654108E-4</v>
      </c>
      <c r="P446" s="38">
        <f t="shared" si="62"/>
        <v>-7.3508954133912757E-3</v>
      </c>
      <c r="Q446" s="39">
        <f t="shared" si="63"/>
        <v>-7.4898056306353881E-3</v>
      </c>
      <c r="T446" s="22">
        <v>44474</v>
      </c>
      <c r="U446" s="13">
        <v>141.11000000000001</v>
      </c>
      <c r="V446" s="13">
        <v>0</v>
      </c>
      <c r="W446" s="19">
        <v>1</v>
      </c>
      <c r="X446" s="13">
        <v>434.8</v>
      </c>
      <c r="Y446" s="13">
        <v>0</v>
      </c>
      <c r="Z446" s="19">
        <v>1</v>
      </c>
      <c r="AA446" s="13">
        <v>164.59</v>
      </c>
      <c r="AB446" s="13">
        <v>0</v>
      </c>
      <c r="AC446" s="19">
        <v>1</v>
      </c>
      <c r="AD446" s="13">
        <v>86.13</v>
      </c>
      <c r="AE446" s="13">
        <v>0</v>
      </c>
      <c r="AF446" s="19">
        <v>1</v>
      </c>
      <c r="AG446" s="13">
        <v>288.76</v>
      </c>
      <c r="AH446" s="13">
        <v>0</v>
      </c>
      <c r="AI446" s="19">
        <v>1</v>
      </c>
      <c r="AJ446" s="13">
        <v>780.59</v>
      </c>
      <c r="AK446" s="13">
        <v>0</v>
      </c>
      <c r="AL446" s="19">
        <v>1</v>
      </c>
    </row>
    <row r="447" spans="11:38">
      <c r="K447" s="22">
        <v>44470</v>
      </c>
      <c r="L447" s="37">
        <f t="shared" si="58"/>
        <v>8.0943605762167897E-3</v>
      </c>
      <c r="M447" s="38">
        <f t="shared" si="59"/>
        <v>1.1837188413870377E-2</v>
      </c>
      <c r="N447" s="38">
        <f t="shared" si="60"/>
        <v>2.2505407753339248E-3</v>
      </c>
      <c r="O447" s="38">
        <f t="shared" si="61"/>
        <v>4.7206499623282699E-4</v>
      </c>
      <c r="P447" s="38">
        <f t="shared" si="62"/>
        <v>2.5149306274485618E-2</v>
      </c>
      <c r="Q447" s="39">
        <f t="shared" si="63"/>
        <v>-3.3533243365751998E-4</v>
      </c>
      <c r="T447" s="22">
        <v>44475</v>
      </c>
      <c r="U447" s="13">
        <v>142</v>
      </c>
      <c r="V447" s="13">
        <v>0</v>
      </c>
      <c r="W447" s="19">
        <v>1</v>
      </c>
      <c r="X447" s="13">
        <v>436.65</v>
      </c>
      <c r="Y447" s="13">
        <v>0</v>
      </c>
      <c r="Z447" s="19">
        <v>1</v>
      </c>
      <c r="AA447" s="13">
        <v>165.03</v>
      </c>
      <c r="AB447" s="13">
        <v>0</v>
      </c>
      <c r="AC447" s="19">
        <v>1</v>
      </c>
      <c r="AD447" s="13">
        <v>86.12</v>
      </c>
      <c r="AE447" s="13">
        <v>0</v>
      </c>
      <c r="AF447" s="19">
        <v>1</v>
      </c>
      <c r="AG447" s="13">
        <v>293.11</v>
      </c>
      <c r="AH447" s="13">
        <v>0</v>
      </c>
      <c r="AI447" s="19">
        <v>1</v>
      </c>
      <c r="AJ447" s="13">
        <v>782.75</v>
      </c>
      <c r="AK447" s="13">
        <v>0</v>
      </c>
      <c r="AL447" s="19">
        <v>1</v>
      </c>
    </row>
    <row r="448" spans="11:38">
      <c r="K448" s="22">
        <v>44473</v>
      </c>
      <c r="L448" s="37">
        <f t="shared" si="58"/>
        <v>-2.4913457164013858E-2</v>
      </c>
      <c r="M448" s="38">
        <f t="shared" si="59"/>
        <v>-1.3068157899592573E-2</v>
      </c>
      <c r="N448" s="38">
        <f t="shared" si="60"/>
        <v>4.6673823175361461E-3</v>
      </c>
      <c r="O448" s="38">
        <f t="shared" si="61"/>
        <v>-4.6425256172751011E-4</v>
      </c>
      <c r="P448" s="38">
        <f t="shared" si="62"/>
        <v>-2.0937134320949045E-2</v>
      </c>
      <c r="Q448" s="39">
        <f t="shared" si="63"/>
        <v>8.1066768033233576E-3</v>
      </c>
      <c r="T448" s="22">
        <v>44476</v>
      </c>
      <c r="U448" s="13">
        <v>143.29</v>
      </c>
      <c r="V448" s="13">
        <v>0</v>
      </c>
      <c r="W448" s="19">
        <v>1</v>
      </c>
      <c r="X448" s="13">
        <v>440.27</v>
      </c>
      <c r="Y448" s="13">
        <v>0</v>
      </c>
      <c r="Z448" s="19">
        <v>1</v>
      </c>
      <c r="AA448" s="13">
        <v>164.16</v>
      </c>
      <c r="AB448" s="13">
        <v>0</v>
      </c>
      <c r="AC448" s="19">
        <v>1</v>
      </c>
      <c r="AD448" s="13">
        <v>86.09</v>
      </c>
      <c r="AE448" s="13">
        <v>0</v>
      </c>
      <c r="AF448" s="19">
        <v>1</v>
      </c>
      <c r="AG448" s="13">
        <v>294.85000000000002</v>
      </c>
      <c r="AH448" s="13">
        <v>0</v>
      </c>
      <c r="AI448" s="19">
        <v>1</v>
      </c>
      <c r="AJ448" s="13">
        <v>793.61</v>
      </c>
      <c r="AK448" s="13">
        <v>0</v>
      </c>
      <c r="AL448" s="19">
        <v>1</v>
      </c>
    </row>
    <row r="449" spans="11:38">
      <c r="K449" s="22">
        <v>44474</v>
      </c>
      <c r="L449" s="37">
        <f t="shared" si="58"/>
        <v>1.405910757417417E-2</v>
      </c>
      <c r="M449" s="38">
        <f t="shared" si="59"/>
        <v>1.0426755272822887E-2</v>
      </c>
      <c r="N449" s="38">
        <f t="shared" si="60"/>
        <v>-4.6673823175362259E-3</v>
      </c>
      <c r="O449" s="38">
        <f t="shared" si="61"/>
        <v>-1.1609682488231944E-4</v>
      </c>
      <c r="P449" s="38">
        <f t="shared" si="62"/>
        <v>1.9760378569608793E-2</v>
      </c>
      <c r="Q449" s="39">
        <f t="shared" si="63"/>
        <v>-1.2034928346830703E-3</v>
      </c>
      <c r="T449" s="22">
        <v>44477</v>
      </c>
      <c r="U449" s="13">
        <v>142.9</v>
      </c>
      <c r="V449" s="13">
        <v>0</v>
      </c>
      <c r="W449" s="19">
        <v>1</v>
      </c>
      <c r="X449" s="13">
        <v>439.62</v>
      </c>
      <c r="Y449" s="13">
        <v>0</v>
      </c>
      <c r="Z449" s="19">
        <v>1</v>
      </c>
      <c r="AA449" s="13">
        <v>164.23</v>
      </c>
      <c r="AB449" s="13">
        <v>0</v>
      </c>
      <c r="AC449" s="19">
        <v>1</v>
      </c>
      <c r="AD449" s="13">
        <v>86.06</v>
      </c>
      <c r="AE449" s="13">
        <v>0</v>
      </c>
      <c r="AF449" s="19">
        <v>1</v>
      </c>
      <c r="AG449" s="13">
        <v>294.85000000000002</v>
      </c>
      <c r="AH449" s="13">
        <v>0</v>
      </c>
      <c r="AI449" s="19">
        <v>1</v>
      </c>
      <c r="AJ449" s="13">
        <v>785.49</v>
      </c>
      <c r="AK449" s="13">
        <v>0</v>
      </c>
      <c r="AL449" s="19">
        <v>1</v>
      </c>
    </row>
    <row r="450" spans="11:38">
      <c r="K450" s="22">
        <v>44475</v>
      </c>
      <c r="L450" s="37">
        <f t="shared" si="58"/>
        <v>6.2873295315913893E-3</v>
      </c>
      <c r="M450" s="38">
        <f t="shared" si="59"/>
        <v>4.2458036126875095E-3</v>
      </c>
      <c r="N450" s="38">
        <f t="shared" si="60"/>
        <v>2.6697424994996722E-3</v>
      </c>
      <c r="O450" s="38">
        <f t="shared" si="61"/>
        <v>-1.1611030491986927E-4</v>
      </c>
      <c r="P450" s="38">
        <f t="shared" si="62"/>
        <v>1.4952071912326807E-2</v>
      </c>
      <c r="Q450" s="39">
        <f t="shared" si="63"/>
        <v>2.7633162005253672E-3</v>
      </c>
      <c r="T450" s="22">
        <v>44480</v>
      </c>
      <c r="U450" s="13">
        <v>142.81</v>
      </c>
      <c r="V450" s="13">
        <v>0</v>
      </c>
      <c r="W450" s="19">
        <v>1</v>
      </c>
      <c r="X450" s="13">
        <v>436.34</v>
      </c>
      <c r="Y450" s="13">
        <v>0</v>
      </c>
      <c r="Z450" s="19">
        <v>1</v>
      </c>
      <c r="AA450" s="13">
        <v>163.92</v>
      </c>
      <c r="AB450" s="13">
        <v>0</v>
      </c>
      <c r="AC450" s="19">
        <v>1</v>
      </c>
      <c r="AD450" s="13">
        <v>85.99</v>
      </c>
      <c r="AE450" s="13">
        <v>0</v>
      </c>
      <c r="AF450" s="19">
        <v>1</v>
      </c>
      <c r="AG450" s="13">
        <v>294.23</v>
      </c>
      <c r="AH450" s="13">
        <v>0</v>
      </c>
      <c r="AI450" s="19">
        <v>1</v>
      </c>
      <c r="AJ450" s="13">
        <v>791.94</v>
      </c>
      <c r="AK450" s="13">
        <v>0</v>
      </c>
      <c r="AL450" s="19">
        <v>1</v>
      </c>
    </row>
    <row r="451" spans="11:38">
      <c r="K451" s="22">
        <v>44476</v>
      </c>
      <c r="L451" s="37">
        <f t="shared" si="58"/>
        <v>9.0434911272506031E-3</v>
      </c>
      <c r="M451" s="38">
        <f t="shared" si="59"/>
        <v>8.2562162183940462E-3</v>
      </c>
      <c r="N451" s="38">
        <f t="shared" si="60"/>
        <v>-5.2857135730716995E-3</v>
      </c>
      <c r="O451" s="38">
        <f t="shared" si="61"/>
        <v>-3.4841182629903519E-4</v>
      </c>
      <c r="P451" s="38">
        <f t="shared" si="62"/>
        <v>5.918787263226275E-3</v>
      </c>
      <c r="Q451" s="39">
        <f t="shared" si="63"/>
        <v>1.3778796491210055E-2</v>
      </c>
      <c r="T451" s="22">
        <v>44481</v>
      </c>
      <c r="U451" s="13">
        <v>141.51</v>
      </c>
      <c r="V451" s="13">
        <v>0</v>
      </c>
      <c r="W451" s="19">
        <v>1</v>
      </c>
      <c r="X451" s="13">
        <v>435.24</v>
      </c>
      <c r="Y451" s="13">
        <v>0</v>
      </c>
      <c r="Z451" s="19">
        <v>1</v>
      </c>
      <c r="AA451" s="13">
        <v>164.66</v>
      </c>
      <c r="AB451" s="13">
        <v>0</v>
      </c>
      <c r="AC451" s="19">
        <v>1</v>
      </c>
      <c r="AD451" s="13">
        <v>86.03</v>
      </c>
      <c r="AE451" s="13">
        <v>0</v>
      </c>
      <c r="AF451" s="19">
        <v>1</v>
      </c>
      <c r="AG451" s="13">
        <v>292.88</v>
      </c>
      <c r="AH451" s="13">
        <v>0</v>
      </c>
      <c r="AI451" s="19">
        <v>1</v>
      </c>
      <c r="AJ451" s="13">
        <v>805.72</v>
      </c>
      <c r="AK451" s="13">
        <v>0</v>
      </c>
      <c r="AL451" s="19">
        <v>1</v>
      </c>
    </row>
    <row r="452" spans="11:38">
      <c r="K452" s="22">
        <v>44477</v>
      </c>
      <c r="L452" s="37">
        <f t="shared" si="58"/>
        <v>-2.7254637926896362E-3</v>
      </c>
      <c r="M452" s="38">
        <f t="shared" si="59"/>
        <v>-1.4774576782082916E-3</v>
      </c>
      <c r="N452" s="38">
        <f t="shared" si="60"/>
        <v>4.2632236706486042E-4</v>
      </c>
      <c r="O452" s="38">
        <f t="shared" si="61"/>
        <v>-3.4853325940973387E-4</v>
      </c>
      <c r="P452" s="38">
        <f t="shared" si="62"/>
        <v>0</v>
      </c>
      <c r="Q452" s="39">
        <f t="shared" si="63"/>
        <v>-1.0284429827834549E-2</v>
      </c>
      <c r="T452" s="22">
        <v>44482</v>
      </c>
      <c r="U452" s="13">
        <v>140.91</v>
      </c>
      <c r="V452" s="13">
        <v>0</v>
      </c>
      <c r="W452" s="19">
        <v>1</v>
      </c>
      <c r="X452" s="13">
        <v>436.79</v>
      </c>
      <c r="Y452" s="13">
        <v>0</v>
      </c>
      <c r="Z452" s="19">
        <v>1</v>
      </c>
      <c r="AA452" s="13">
        <v>167.59</v>
      </c>
      <c r="AB452" s="13">
        <v>0</v>
      </c>
      <c r="AC452" s="19">
        <v>1</v>
      </c>
      <c r="AD452" s="13">
        <v>86</v>
      </c>
      <c r="AE452" s="13">
        <v>0</v>
      </c>
      <c r="AF452" s="19">
        <v>1</v>
      </c>
      <c r="AG452" s="13">
        <v>296.31</v>
      </c>
      <c r="AH452" s="13">
        <v>0</v>
      </c>
      <c r="AI452" s="19">
        <v>1</v>
      </c>
      <c r="AJ452" s="13">
        <v>811.08</v>
      </c>
      <c r="AK452" s="13">
        <v>0</v>
      </c>
      <c r="AL452" s="19">
        <v>1</v>
      </c>
    </row>
    <row r="453" spans="11:38">
      <c r="K453" s="22">
        <v>44480</v>
      </c>
      <c r="L453" s="37">
        <f t="shared" si="58"/>
        <v>-6.3000947097997329E-4</v>
      </c>
      <c r="M453" s="38">
        <f t="shared" si="59"/>
        <v>-7.4889614360493456E-3</v>
      </c>
      <c r="N453" s="38">
        <f t="shared" si="60"/>
        <v>-1.8893804188252765E-3</v>
      </c>
      <c r="O453" s="38">
        <f t="shared" si="61"/>
        <v>-8.1371698764846044E-4</v>
      </c>
      <c r="P453" s="38">
        <f t="shared" si="62"/>
        <v>-2.1049780299160999E-3</v>
      </c>
      <c r="Q453" s="39">
        <f t="shared" si="63"/>
        <v>8.1779044990275933E-3</v>
      </c>
      <c r="T453" s="22">
        <v>44483</v>
      </c>
      <c r="U453" s="13">
        <v>143.76</v>
      </c>
      <c r="V453" s="13">
        <v>0</v>
      </c>
      <c r="W453" s="19">
        <v>1</v>
      </c>
      <c r="X453" s="13">
        <v>444.27</v>
      </c>
      <c r="Y453" s="13">
        <v>0</v>
      </c>
      <c r="Z453" s="19">
        <v>1</v>
      </c>
      <c r="AA453" s="13">
        <v>168</v>
      </c>
      <c r="AB453" s="13">
        <v>0</v>
      </c>
      <c r="AC453" s="19">
        <v>1</v>
      </c>
      <c r="AD453" s="13">
        <v>86</v>
      </c>
      <c r="AE453" s="13">
        <v>0</v>
      </c>
      <c r="AF453" s="19">
        <v>1</v>
      </c>
      <c r="AG453" s="13">
        <v>302.75</v>
      </c>
      <c r="AH453" s="13">
        <v>0</v>
      </c>
      <c r="AI453" s="19">
        <v>1</v>
      </c>
      <c r="AJ453" s="13">
        <v>818.32</v>
      </c>
      <c r="AK453" s="13">
        <v>0</v>
      </c>
      <c r="AL453" s="19">
        <v>1</v>
      </c>
    </row>
    <row r="454" spans="11:38">
      <c r="K454" s="22">
        <v>44481</v>
      </c>
      <c r="L454" s="37">
        <f t="shared" si="58"/>
        <v>-9.1446895005619002E-3</v>
      </c>
      <c r="M454" s="38">
        <f t="shared" si="59"/>
        <v>-2.5241528810667903E-3</v>
      </c>
      <c r="N454" s="38">
        <f t="shared" si="60"/>
        <v>4.5042379396356162E-3</v>
      </c>
      <c r="O454" s="38">
        <f t="shared" si="61"/>
        <v>4.6506221045166318E-4</v>
      </c>
      <c r="P454" s="38">
        <f t="shared" si="62"/>
        <v>-4.5988056046162911E-3</v>
      </c>
      <c r="Q454" s="39">
        <f t="shared" si="63"/>
        <v>1.7250656241304979E-2</v>
      </c>
      <c r="T454" s="22">
        <v>44484</v>
      </c>
      <c r="U454" s="13">
        <v>144.84</v>
      </c>
      <c r="V454" s="13">
        <v>0</v>
      </c>
      <c r="W454" s="19">
        <v>1</v>
      </c>
      <c r="X454" s="13">
        <v>447.68</v>
      </c>
      <c r="Y454" s="13">
        <v>0</v>
      </c>
      <c r="Z454" s="19">
        <v>1</v>
      </c>
      <c r="AA454" s="13">
        <v>165.33</v>
      </c>
      <c r="AB454" s="13">
        <v>0</v>
      </c>
      <c r="AC454" s="19">
        <v>1</v>
      </c>
      <c r="AD454" s="13">
        <v>85.95</v>
      </c>
      <c r="AE454" s="13">
        <v>0</v>
      </c>
      <c r="AF454" s="19">
        <v>1</v>
      </c>
      <c r="AG454" s="13">
        <v>304.20999999999998</v>
      </c>
      <c r="AH454" s="13">
        <v>0</v>
      </c>
      <c r="AI454" s="19">
        <v>1</v>
      </c>
      <c r="AJ454" s="13">
        <v>843.03</v>
      </c>
      <c r="AK454" s="13">
        <v>0</v>
      </c>
      <c r="AL454" s="19">
        <v>1</v>
      </c>
    </row>
    <row r="455" spans="11:38">
      <c r="K455" s="22">
        <v>44482</v>
      </c>
      <c r="L455" s="37">
        <f t="shared" si="58"/>
        <v>-4.2489972572665197E-3</v>
      </c>
      <c r="M455" s="38">
        <f t="shared" si="59"/>
        <v>3.5549273129239227E-3</v>
      </c>
      <c r="N455" s="38">
        <f t="shared" si="60"/>
        <v>1.7637778526502137E-2</v>
      </c>
      <c r="O455" s="38">
        <f t="shared" si="61"/>
        <v>-3.4877637974902381E-4</v>
      </c>
      <c r="P455" s="38">
        <f t="shared" si="62"/>
        <v>1.1643234776164984E-2</v>
      </c>
      <c r="Q455" s="39">
        <f t="shared" si="63"/>
        <v>6.6304052900397516E-3</v>
      </c>
      <c r="T455" s="22">
        <v>44487</v>
      </c>
      <c r="U455" s="13">
        <v>146.55000000000001</v>
      </c>
      <c r="V455" s="13">
        <v>0</v>
      </c>
      <c r="W455" s="19">
        <v>1</v>
      </c>
      <c r="X455" s="13">
        <v>448.98</v>
      </c>
      <c r="Y455" s="13">
        <v>0</v>
      </c>
      <c r="Z455" s="19">
        <v>1</v>
      </c>
      <c r="AA455" s="13">
        <v>164.92</v>
      </c>
      <c r="AB455" s="13">
        <v>0</v>
      </c>
      <c r="AC455" s="19">
        <v>1</v>
      </c>
      <c r="AD455" s="13">
        <v>85.89</v>
      </c>
      <c r="AE455" s="13">
        <v>0</v>
      </c>
      <c r="AF455" s="19">
        <v>1</v>
      </c>
      <c r="AG455" s="13">
        <v>307.29000000000002</v>
      </c>
      <c r="AH455" s="13">
        <v>0</v>
      </c>
      <c r="AI455" s="19">
        <v>1</v>
      </c>
      <c r="AJ455" s="13">
        <v>870.11</v>
      </c>
      <c r="AK455" s="13">
        <v>0</v>
      </c>
      <c r="AL455" s="19">
        <v>1</v>
      </c>
    </row>
    <row r="456" spans="11:38">
      <c r="K456" s="22">
        <v>44483</v>
      </c>
      <c r="L456" s="37">
        <f t="shared" si="58"/>
        <v>2.0023853768290061E-2</v>
      </c>
      <c r="M456" s="38">
        <f t="shared" si="59"/>
        <v>1.6979955321786463E-2</v>
      </c>
      <c r="N456" s="38">
        <f t="shared" si="60"/>
        <v>2.4434590064768748E-3</v>
      </c>
      <c r="O456" s="38">
        <f t="shared" si="61"/>
        <v>0</v>
      </c>
      <c r="P456" s="38">
        <f t="shared" si="62"/>
        <v>2.1501178845056035E-2</v>
      </c>
      <c r="Q456" s="39">
        <f t="shared" si="63"/>
        <v>8.8867652484888957E-3</v>
      </c>
      <c r="T456" s="22">
        <v>44488</v>
      </c>
      <c r="U456" s="13">
        <v>148.76</v>
      </c>
      <c r="V456" s="13">
        <v>0</v>
      </c>
      <c r="W456" s="19">
        <v>1</v>
      </c>
      <c r="X456" s="13">
        <v>452.51</v>
      </c>
      <c r="Y456" s="13">
        <v>0</v>
      </c>
      <c r="Z456" s="19">
        <v>1</v>
      </c>
      <c r="AA456" s="13">
        <v>165.45</v>
      </c>
      <c r="AB456" s="13">
        <v>0</v>
      </c>
      <c r="AC456" s="19">
        <v>1</v>
      </c>
      <c r="AD456" s="13">
        <v>85.92</v>
      </c>
      <c r="AE456" s="13">
        <v>0</v>
      </c>
      <c r="AF456" s="19">
        <v>1</v>
      </c>
      <c r="AG456" s="13">
        <v>308.23</v>
      </c>
      <c r="AH456" s="13">
        <v>0</v>
      </c>
      <c r="AI456" s="19">
        <v>1</v>
      </c>
      <c r="AJ456" s="13">
        <v>864.27</v>
      </c>
      <c r="AK456" s="13">
        <v>0</v>
      </c>
      <c r="AL456" s="19">
        <v>1</v>
      </c>
    </row>
    <row r="457" spans="11:38">
      <c r="K457" s="22">
        <v>44484</v>
      </c>
      <c r="L457" s="37">
        <f t="shared" si="58"/>
        <v>7.4844424221370337E-3</v>
      </c>
      <c r="M457" s="38">
        <f t="shared" si="59"/>
        <v>7.6462057595946915E-3</v>
      </c>
      <c r="N457" s="38">
        <f t="shared" si="60"/>
        <v>-1.6020502840005155E-2</v>
      </c>
      <c r="O457" s="38">
        <f t="shared" si="61"/>
        <v>-5.8156442464942729E-4</v>
      </c>
      <c r="P457" s="38">
        <f t="shared" si="62"/>
        <v>4.8108699614781512E-3</v>
      </c>
      <c r="Q457" s="39">
        <f t="shared" si="63"/>
        <v>2.9749086408506476E-2</v>
      </c>
      <c r="T457" s="22">
        <v>44489</v>
      </c>
      <c r="U457" s="13">
        <v>149.26</v>
      </c>
      <c r="V457" s="13">
        <v>0</v>
      </c>
      <c r="W457" s="19">
        <v>1</v>
      </c>
      <c r="X457" s="13">
        <v>454.25</v>
      </c>
      <c r="Y457" s="13">
        <v>0</v>
      </c>
      <c r="Z457" s="19">
        <v>1</v>
      </c>
      <c r="AA457" s="13">
        <v>166.9</v>
      </c>
      <c r="AB457" s="13">
        <v>0</v>
      </c>
      <c r="AC457" s="19">
        <v>1</v>
      </c>
      <c r="AD457" s="13">
        <v>85.95</v>
      </c>
      <c r="AE457" s="13">
        <v>0</v>
      </c>
      <c r="AF457" s="19">
        <v>1</v>
      </c>
      <c r="AG457" s="13">
        <v>307.41000000000003</v>
      </c>
      <c r="AH457" s="13">
        <v>0</v>
      </c>
      <c r="AI457" s="19">
        <v>1</v>
      </c>
      <c r="AJ457" s="13">
        <v>865.8</v>
      </c>
      <c r="AK457" s="13">
        <v>0</v>
      </c>
      <c r="AL457" s="19">
        <v>1</v>
      </c>
    </row>
    <row r="458" spans="11:38">
      <c r="K458" s="22">
        <v>44487</v>
      </c>
      <c r="L458" s="37">
        <f t="shared" si="58"/>
        <v>1.1736982259461024E-2</v>
      </c>
      <c r="M458" s="38">
        <f t="shared" si="59"/>
        <v>2.8996518432057622E-3</v>
      </c>
      <c r="N458" s="38">
        <f t="shared" si="60"/>
        <v>-2.4829687245545508E-3</v>
      </c>
      <c r="O458" s="38">
        <f t="shared" si="61"/>
        <v>-6.9832405072490361E-4</v>
      </c>
      <c r="P458" s="38">
        <f t="shared" si="62"/>
        <v>1.0073674721873132E-2</v>
      </c>
      <c r="Q458" s="39">
        <f t="shared" si="63"/>
        <v>3.161709588052386E-2</v>
      </c>
      <c r="T458" s="22">
        <v>44490</v>
      </c>
      <c r="U458" s="13">
        <v>149.47999999999999</v>
      </c>
      <c r="V458" s="13">
        <v>0</v>
      </c>
      <c r="W458" s="19">
        <v>1</v>
      </c>
      <c r="X458" s="13">
        <v>455.43</v>
      </c>
      <c r="Y458" s="13">
        <v>0</v>
      </c>
      <c r="Z458" s="19">
        <v>1</v>
      </c>
      <c r="AA458" s="13">
        <v>166.75</v>
      </c>
      <c r="AB458" s="13">
        <v>0</v>
      </c>
      <c r="AC458" s="19">
        <v>1</v>
      </c>
      <c r="AD458" s="13">
        <v>85.85</v>
      </c>
      <c r="AE458" s="13">
        <v>0</v>
      </c>
      <c r="AF458" s="19">
        <v>1</v>
      </c>
      <c r="AG458" s="13">
        <v>310.76</v>
      </c>
      <c r="AH458" s="13">
        <v>0</v>
      </c>
      <c r="AI458" s="19">
        <v>1</v>
      </c>
      <c r="AJ458" s="13">
        <v>894</v>
      </c>
      <c r="AK458" s="13">
        <v>0</v>
      </c>
      <c r="AL458" s="19">
        <v>1</v>
      </c>
    </row>
    <row r="459" spans="11:38">
      <c r="K459" s="22">
        <v>44488</v>
      </c>
      <c r="L459" s="37">
        <f t="shared" si="58"/>
        <v>1.4967601899967745E-2</v>
      </c>
      <c r="M459" s="38">
        <f t="shared" si="59"/>
        <v>7.8315190229831487E-3</v>
      </c>
      <c r="N459" s="38">
        <f t="shared" si="60"/>
        <v>3.2085265289218856E-3</v>
      </c>
      <c r="O459" s="38">
        <f t="shared" si="61"/>
        <v>3.4922298242112915E-4</v>
      </c>
      <c r="P459" s="38">
        <f t="shared" si="62"/>
        <v>3.0543304222980113E-3</v>
      </c>
      <c r="Q459" s="39">
        <f t="shared" si="63"/>
        <v>-6.7344204516816405E-3</v>
      </c>
      <c r="T459" s="22">
        <v>44491</v>
      </c>
      <c r="U459" s="13">
        <v>148.69</v>
      </c>
      <c r="V459" s="13">
        <v>0</v>
      </c>
      <c r="W459" s="19">
        <v>1</v>
      </c>
      <c r="X459" s="13">
        <v>454.88</v>
      </c>
      <c r="Y459" s="13">
        <v>0</v>
      </c>
      <c r="Z459" s="19">
        <v>1</v>
      </c>
      <c r="AA459" s="13">
        <v>167.77</v>
      </c>
      <c r="AB459" s="13">
        <v>0</v>
      </c>
      <c r="AC459" s="19">
        <v>1</v>
      </c>
      <c r="AD459" s="13">
        <v>85.83</v>
      </c>
      <c r="AE459" s="13">
        <v>0</v>
      </c>
      <c r="AF459" s="19">
        <v>1</v>
      </c>
      <c r="AG459" s="13">
        <v>309.16000000000003</v>
      </c>
      <c r="AH459" s="13">
        <v>0</v>
      </c>
      <c r="AI459" s="19">
        <v>1</v>
      </c>
      <c r="AJ459" s="13">
        <v>909.68</v>
      </c>
      <c r="AK459" s="13">
        <v>0</v>
      </c>
      <c r="AL459" s="19">
        <v>1</v>
      </c>
    </row>
    <row r="460" spans="11:38">
      <c r="K460" s="22">
        <v>44489</v>
      </c>
      <c r="L460" s="37">
        <f t="shared" si="58"/>
        <v>3.3554826463721211E-3</v>
      </c>
      <c r="M460" s="38">
        <f t="shared" si="59"/>
        <v>3.8378449329751563E-3</v>
      </c>
      <c r="N460" s="38">
        <f t="shared" si="60"/>
        <v>8.7257963001683928E-3</v>
      </c>
      <c r="O460" s="38">
        <f t="shared" si="61"/>
        <v>3.4910106830381908E-4</v>
      </c>
      <c r="P460" s="38">
        <f t="shared" si="62"/>
        <v>-2.6638960591145997E-3</v>
      </c>
      <c r="Q460" s="39">
        <f t="shared" si="63"/>
        <v>1.768715021779338E-3</v>
      </c>
      <c r="T460" s="22">
        <v>44494</v>
      </c>
      <c r="U460" s="13">
        <v>148.63999999999999</v>
      </c>
      <c r="V460" s="13">
        <v>0</v>
      </c>
      <c r="W460" s="19">
        <v>1</v>
      </c>
      <c r="X460" s="13">
        <v>457.26</v>
      </c>
      <c r="Y460" s="13">
        <v>0</v>
      </c>
      <c r="Z460" s="19">
        <v>1</v>
      </c>
      <c r="AA460" s="13">
        <v>168.93</v>
      </c>
      <c r="AB460" s="13">
        <v>0</v>
      </c>
      <c r="AC460" s="19">
        <v>1</v>
      </c>
      <c r="AD460" s="13">
        <v>85.87</v>
      </c>
      <c r="AE460" s="13">
        <v>0</v>
      </c>
      <c r="AF460" s="19">
        <v>1</v>
      </c>
      <c r="AG460" s="13">
        <v>308.13</v>
      </c>
      <c r="AH460" s="13">
        <v>0</v>
      </c>
      <c r="AI460" s="19">
        <v>1</v>
      </c>
      <c r="AJ460" s="13">
        <v>1024.8599999999999</v>
      </c>
      <c r="AK460" s="13">
        <v>0</v>
      </c>
      <c r="AL460" s="19">
        <v>1</v>
      </c>
    </row>
    <row r="461" spans="11:38">
      <c r="K461" s="22">
        <v>44490</v>
      </c>
      <c r="L461" s="37">
        <f t="shared" si="58"/>
        <v>1.4728529140418055E-3</v>
      </c>
      <c r="M461" s="38">
        <f t="shared" si="59"/>
        <v>2.5943203364528922E-3</v>
      </c>
      <c r="N461" s="38">
        <f t="shared" si="60"/>
        <v>-8.9914587205636826E-4</v>
      </c>
      <c r="O461" s="38">
        <f t="shared" si="61"/>
        <v>-1.1641444853738245E-3</v>
      </c>
      <c r="P461" s="38">
        <f t="shared" si="62"/>
        <v>1.0838548602483721E-2</v>
      </c>
      <c r="Q461" s="39">
        <f t="shared" si="63"/>
        <v>3.2051840165634046E-2</v>
      </c>
      <c r="T461" s="22">
        <v>44495</v>
      </c>
      <c r="U461" s="13">
        <v>149.32</v>
      </c>
      <c r="V461" s="13">
        <v>0</v>
      </c>
      <c r="W461" s="19">
        <v>1</v>
      </c>
      <c r="X461" s="13">
        <v>457.78</v>
      </c>
      <c r="Y461" s="13">
        <v>0</v>
      </c>
      <c r="Z461" s="19">
        <v>1</v>
      </c>
      <c r="AA461" s="13">
        <v>167.68</v>
      </c>
      <c r="AB461" s="13">
        <v>0</v>
      </c>
      <c r="AC461" s="19">
        <v>1</v>
      </c>
      <c r="AD461" s="13">
        <v>85.85</v>
      </c>
      <c r="AE461" s="13">
        <v>0</v>
      </c>
      <c r="AF461" s="19">
        <v>1</v>
      </c>
      <c r="AG461" s="13">
        <v>310.11</v>
      </c>
      <c r="AH461" s="13">
        <v>0</v>
      </c>
      <c r="AI461" s="19">
        <v>1</v>
      </c>
      <c r="AJ461" s="13">
        <v>1018.43</v>
      </c>
      <c r="AK461" s="13">
        <v>0</v>
      </c>
      <c r="AL461" s="19">
        <v>1</v>
      </c>
    </row>
    <row r="462" spans="11:38">
      <c r="K462" s="22">
        <v>44491</v>
      </c>
      <c r="L462" s="37">
        <f t="shared" si="58"/>
        <v>-5.2990029081512405E-3</v>
      </c>
      <c r="M462" s="38">
        <f t="shared" si="59"/>
        <v>-1.2083797100438459E-3</v>
      </c>
      <c r="N462" s="38">
        <f t="shared" si="60"/>
        <v>6.0983089865760988E-3</v>
      </c>
      <c r="O462" s="38">
        <f t="shared" si="61"/>
        <v>-2.3299161335594838E-4</v>
      </c>
      <c r="P462" s="38">
        <f t="shared" si="62"/>
        <v>-5.1619678435496676E-3</v>
      </c>
      <c r="Q462" s="39">
        <f t="shared" si="63"/>
        <v>1.7387114142953283E-2</v>
      </c>
      <c r="T462" s="22">
        <v>44496</v>
      </c>
      <c r="U462" s="13">
        <v>148.85</v>
      </c>
      <c r="V462" s="13">
        <v>0</v>
      </c>
      <c r="W462" s="19">
        <v>1</v>
      </c>
      <c r="X462" s="13">
        <v>455.74</v>
      </c>
      <c r="Y462" s="13">
        <v>0</v>
      </c>
      <c r="Z462" s="19">
        <v>1</v>
      </c>
      <c r="AA462" s="13">
        <v>168.12</v>
      </c>
      <c r="AB462" s="13">
        <v>0</v>
      </c>
      <c r="AC462" s="19">
        <v>1</v>
      </c>
      <c r="AD462" s="13">
        <v>85.83</v>
      </c>
      <c r="AE462" s="13">
        <v>0</v>
      </c>
      <c r="AF462" s="19">
        <v>1</v>
      </c>
      <c r="AG462" s="13">
        <v>323.17</v>
      </c>
      <c r="AH462" s="13">
        <v>0</v>
      </c>
      <c r="AI462" s="19">
        <v>1</v>
      </c>
      <c r="AJ462" s="13">
        <v>1037.8599999999999</v>
      </c>
      <c r="AK462" s="13">
        <v>0</v>
      </c>
      <c r="AL462" s="19">
        <v>1</v>
      </c>
    </row>
    <row r="463" spans="11:38">
      <c r="K463" s="22">
        <v>44494</v>
      </c>
      <c r="L463" s="37">
        <f t="shared" si="58"/>
        <v>-3.3632664360360196E-4</v>
      </c>
      <c r="M463" s="38">
        <f t="shared" si="59"/>
        <v>5.2185090033915072E-3</v>
      </c>
      <c r="N463" s="38">
        <f t="shared" si="60"/>
        <v>6.8904341523276305E-3</v>
      </c>
      <c r="O463" s="38">
        <f t="shared" si="61"/>
        <v>4.6592895426490088E-4</v>
      </c>
      <c r="P463" s="38">
        <f t="shared" si="62"/>
        <v>-3.3371703928477161E-3</v>
      </c>
      <c r="Q463" s="39">
        <f t="shared" si="63"/>
        <v>0.11921840756155691</v>
      </c>
      <c r="T463" s="22">
        <v>44497</v>
      </c>
      <c r="U463" s="13">
        <v>152.57</v>
      </c>
      <c r="V463" s="13">
        <v>0</v>
      </c>
      <c r="W463" s="19">
        <v>1</v>
      </c>
      <c r="X463" s="13">
        <v>460.12</v>
      </c>
      <c r="Y463" s="13">
        <v>0</v>
      </c>
      <c r="Z463" s="19">
        <v>1</v>
      </c>
      <c r="AA463" s="13">
        <v>168.08</v>
      </c>
      <c r="AB463" s="13">
        <v>0</v>
      </c>
      <c r="AC463" s="19">
        <v>1</v>
      </c>
      <c r="AD463" s="13">
        <v>85.84</v>
      </c>
      <c r="AE463" s="13">
        <v>0</v>
      </c>
      <c r="AF463" s="19">
        <v>1</v>
      </c>
      <c r="AG463" s="13">
        <v>324.35000000000002</v>
      </c>
      <c r="AH463" s="13">
        <v>0</v>
      </c>
      <c r="AI463" s="19">
        <v>1</v>
      </c>
      <c r="AJ463" s="13">
        <v>1077.04</v>
      </c>
      <c r="AK463" s="13">
        <v>0</v>
      </c>
      <c r="AL463" s="19">
        <v>1</v>
      </c>
    </row>
    <row r="464" spans="11:38">
      <c r="K464" s="22">
        <v>44495</v>
      </c>
      <c r="L464" s="37">
        <f t="shared" si="58"/>
        <v>4.5643789808546753E-3</v>
      </c>
      <c r="M464" s="38">
        <f t="shared" si="59"/>
        <v>1.1365624584212502E-3</v>
      </c>
      <c r="N464" s="38">
        <f t="shared" si="60"/>
        <v>-7.4270268019594535E-3</v>
      </c>
      <c r="O464" s="38">
        <f t="shared" si="61"/>
        <v>-2.3293734090899741E-4</v>
      </c>
      <c r="P464" s="38">
        <f t="shared" si="62"/>
        <v>6.4053014026805273E-3</v>
      </c>
      <c r="Q464" s="39">
        <f t="shared" si="63"/>
        <v>-6.293792095413646E-3</v>
      </c>
      <c r="T464" s="22">
        <v>44498</v>
      </c>
      <c r="U464" s="13">
        <v>149.80000000000001</v>
      </c>
      <c r="V464" s="13">
        <v>0</v>
      </c>
      <c r="W464" s="19">
        <v>1</v>
      </c>
      <c r="X464" s="13">
        <v>460.99</v>
      </c>
      <c r="Y464" s="13">
        <v>0</v>
      </c>
      <c r="Z464" s="19">
        <v>1</v>
      </c>
      <c r="AA464" s="13">
        <v>166.65</v>
      </c>
      <c r="AB464" s="13">
        <v>0</v>
      </c>
      <c r="AC464" s="19">
        <v>1</v>
      </c>
      <c r="AD464" s="13">
        <v>85.85</v>
      </c>
      <c r="AE464" s="13">
        <v>0</v>
      </c>
      <c r="AF464" s="19">
        <v>1</v>
      </c>
      <c r="AG464" s="13">
        <v>331.62</v>
      </c>
      <c r="AH464" s="13">
        <v>0</v>
      </c>
      <c r="AI464" s="19">
        <v>1</v>
      </c>
      <c r="AJ464" s="13">
        <v>1114</v>
      </c>
      <c r="AK464" s="13">
        <v>0</v>
      </c>
      <c r="AL464" s="19">
        <v>1</v>
      </c>
    </row>
    <row r="465" spans="11:38">
      <c r="K465" s="22">
        <v>44496</v>
      </c>
      <c r="L465" s="37">
        <f t="shared" si="58"/>
        <v>-3.1525665845976805E-3</v>
      </c>
      <c r="M465" s="38">
        <f t="shared" si="59"/>
        <v>-4.4662479005424839E-3</v>
      </c>
      <c r="N465" s="38">
        <f t="shared" si="60"/>
        <v>2.6206090042386384E-3</v>
      </c>
      <c r="O465" s="38">
        <f t="shared" si="61"/>
        <v>-2.3299161335594838E-4</v>
      </c>
      <c r="P465" s="38">
        <f t="shared" si="62"/>
        <v>4.1251427308050703E-2</v>
      </c>
      <c r="Q465" s="39">
        <f t="shared" si="63"/>
        <v>1.8898675087652781E-2</v>
      </c>
      <c r="T465" s="22">
        <v>44501</v>
      </c>
      <c r="U465" s="13">
        <v>148.96</v>
      </c>
      <c r="V465" s="13">
        <v>0</v>
      </c>
      <c r="W465" s="19">
        <v>1</v>
      </c>
      <c r="X465" s="13">
        <v>461.94</v>
      </c>
      <c r="Y465" s="13">
        <v>0</v>
      </c>
      <c r="Z465" s="19">
        <v>1</v>
      </c>
      <c r="AA465" s="13">
        <v>167.52</v>
      </c>
      <c r="AB465" s="13">
        <v>0</v>
      </c>
      <c r="AC465" s="19">
        <v>1</v>
      </c>
      <c r="AD465" s="13">
        <v>85.8</v>
      </c>
      <c r="AE465" s="13">
        <v>1.0985E-2</v>
      </c>
      <c r="AF465" s="19">
        <v>1</v>
      </c>
      <c r="AG465" s="13">
        <v>329.37</v>
      </c>
      <c r="AH465" s="13">
        <v>0</v>
      </c>
      <c r="AI465" s="19">
        <v>1</v>
      </c>
      <c r="AJ465" s="13">
        <v>1208.5899999999999</v>
      </c>
      <c r="AK465" s="13">
        <v>0</v>
      </c>
      <c r="AL465" s="19">
        <v>1</v>
      </c>
    </row>
    <row r="466" spans="11:38">
      <c r="K466" s="22">
        <v>44497</v>
      </c>
      <c r="L466" s="37">
        <f t="shared" si="58"/>
        <v>2.4684419663325408E-2</v>
      </c>
      <c r="M466" s="38">
        <f t="shared" si="59"/>
        <v>9.5648535638497637E-3</v>
      </c>
      <c r="N466" s="38">
        <f t="shared" si="60"/>
        <v>-2.3795360017087107E-4</v>
      </c>
      <c r="O466" s="38">
        <f t="shared" si="61"/>
        <v>1.1650259231441982E-4</v>
      </c>
      <c r="P466" s="38">
        <f t="shared" si="62"/>
        <v>3.6446791025106506E-3</v>
      </c>
      <c r="Q466" s="39">
        <f t="shared" si="63"/>
        <v>3.7055636800715983E-2</v>
      </c>
      <c r="T466" s="22">
        <v>44502</v>
      </c>
      <c r="U466" s="13">
        <v>150.02000000000001</v>
      </c>
      <c r="V466" s="13">
        <v>0</v>
      </c>
      <c r="W466" s="19">
        <v>1</v>
      </c>
      <c r="X466" s="13">
        <v>463.76</v>
      </c>
      <c r="Y466" s="13">
        <v>0</v>
      </c>
      <c r="Z466" s="19">
        <v>1</v>
      </c>
      <c r="AA466" s="13">
        <v>167.16</v>
      </c>
      <c r="AB466" s="13">
        <v>0</v>
      </c>
      <c r="AC466" s="19">
        <v>1</v>
      </c>
      <c r="AD466" s="13">
        <v>85.89</v>
      </c>
      <c r="AE466" s="13">
        <v>0</v>
      </c>
      <c r="AF466" s="19">
        <v>1</v>
      </c>
      <c r="AG466" s="13">
        <v>333.13</v>
      </c>
      <c r="AH466" s="13">
        <v>0</v>
      </c>
      <c r="AI466" s="19">
        <v>1</v>
      </c>
      <c r="AJ466" s="13">
        <v>1172</v>
      </c>
      <c r="AK466" s="13">
        <v>0</v>
      </c>
      <c r="AL466" s="19">
        <v>1</v>
      </c>
    </row>
    <row r="467" spans="11:38">
      <c r="K467" s="22">
        <v>44498</v>
      </c>
      <c r="L467" s="37">
        <f t="shared" si="58"/>
        <v>-1.8322436041991564E-2</v>
      </c>
      <c r="M467" s="38">
        <f t="shared" si="59"/>
        <v>1.8890257595951306E-3</v>
      </c>
      <c r="N467" s="38">
        <f t="shared" si="60"/>
        <v>-8.5442517829963423E-3</v>
      </c>
      <c r="O467" s="38">
        <f t="shared" si="61"/>
        <v>1.1648902104133439E-4</v>
      </c>
      <c r="P467" s="38">
        <f t="shared" si="62"/>
        <v>2.216655541416216E-2</v>
      </c>
      <c r="Q467" s="39">
        <f t="shared" si="63"/>
        <v>3.3740603816250048E-2</v>
      </c>
      <c r="T467" s="22">
        <v>44503</v>
      </c>
      <c r="U467" s="13">
        <v>151.49</v>
      </c>
      <c r="V467" s="13">
        <v>0</v>
      </c>
      <c r="W467" s="19">
        <v>1</v>
      </c>
      <c r="X467" s="13">
        <v>466.61</v>
      </c>
      <c r="Y467" s="13">
        <v>0</v>
      </c>
      <c r="Z467" s="19">
        <v>1</v>
      </c>
      <c r="AA467" s="13">
        <v>165.77</v>
      </c>
      <c r="AB467" s="13">
        <v>0</v>
      </c>
      <c r="AC467" s="19">
        <v>1</v>
      </c>
      <c r="AD467" s="13">
        <v>85.87</v>
      </c>
      <c r="AE467" s="13">
        <v>0</v>
      </c>
      <c r="AF467" s="19">
        <v>1</v>
      </c>
      <c r="AG467" s="13">
        <v>334</v>
      </c>
      <c r="AH467" s="13">
        <v>0</v>
      </c>
      <c r="AI467" s="19">
        <v>1</v>
      </c>
      <c r="AJ467" s="13">
        <v>1213.8599999999999</v>
      </c>
      <c r="AK467" s="13">
        <v>0</v>
      </c>
      <c r="AL467" s="19">
        <v>1</v>
      </c>
    </row>
    <row r="468" spans="11:38">
      <c r="K468" s="22">
        <v>44501</v>
      </c>
      <c r="L468" s="37">
        <f t="shared" si="58"/>
        <v>-5.6232575543622319E-3</v>
      </c>
      <c r="M468" s="38">
        <f t="shared" si="59"/>
        <v>2.0586617306086559E-3</v>
      </c>
      <c r="N468" s="38">
        <f t="shared" si="60"/>
        <v>5.2069423684780562E-3</v>
      </c>
      <c r="O468" s="38">
        <f t="shared" si="61"/>
        <v>-4.5455874171730512E-4</v>
      </c>
      <c r="P468" s="38">
        <f t="shared" si="62"/>
        <v>-6.8079961584758368E-3</v>
      </c>
      <c r="Q468" s="39">
        <f t="shared" si="63"/>
        <v>8.1497249369923974E-2</v>
      </c>
      <c r="T468" s="22">
        <v>44504</v>
      </c>
      <c r="U468" s="13">
        <v>150.96</v>
      </c>
      <c r="V468" s="13">
        <v>0</v>
      </c>
      <c r="W468" s="19">
        <v>1</v>
      </c>
      <c r="X468" s="13">
        <v>468.75</v>
      </c>
      <c r="Y468" s="13">
        <v>0</v>
      </c>
      <c r="Z468" s="19">
        <v>1</v>
      </c>
      <c r="AA468" s="13">
        <v>167.65</v>
      </c>
      <c r="AB468" s="13">
        <v>0</v>
      </c>
      <c r="AC468" s="19">
        <v>1</v>
      </c>
      <c r="AD468" s="13">
        <v>85.95</v>
      </c>
      <c r="AE468" s="13">
        <v>0</v>
      </c>
      <c r="AF468" s="19">
        <v>1</v>
      </c>
      <c r="AG468" s="13">
        <v>336.44</v>
      </c>
      <c r="AH468" s="13">
        <v>0</v>
      </c>
      <c r="AI468" s="19">
        <v>1</v>
      </c>
      <c r="AJ468" s="13">
        <v>1229.9100000000001</v>
      </c>
      <c r="AK468" s="13">
        <v>0</v>
      </c>
      <c r="AL468" s="19">
        <v>1</v>
      </c>
    </row>
    <row r="469" spans="11:38">
      <c r="K469" s="22">
        <v>44502</v>
      </c>
      <c r="L469" s="37">
        <f t="shared" si="58"/>
        <v>7.0908050127334102E-3</v>
      </c>
      <c r="M469" s="38">
        <f t="shared" si="59"/>
        <v>3.9321645134642253E-3</v>
      </c>
      <c r="N469" s="38">
        <f t="shared" si="60"/>
        <v>-2.151309542512133E-3</v>
      </c>
      <c r="O469" s="38">
        <f t="shared" si="61"/>
        <v>1.0484012842168139E-3</v>
      </c>
      <c r="P469" s="38">
        <f t="shared" si="62"/>
        <v>1.1351065273581687E-2</v>
      </c>
      <c r="Q469" s="39">
        <f t="shared" si="63"/>
        <v>-3.0742699720195287E-2</v>
      </c>
      <c r="T469" s="22">
        <v>44505</v>
      </c>
      <c r="U469" s="13">
        <v>151.28</v>
      </c>
      <c r="V469" s="13">
        <v>0.22</v>
      </c>
      <c r="W469" s="19">
        <v>1</v>
      </c>
      <c r="X469" s="13">
        <v>470.4</v>
      </c>
      <c r="Y469" s="13">
        <v>0</v>
      </c>
      <c r="Z469" s="19">
        <v>1</v>
      </c>
      <c r="AA469" s="13">
        <v>169.84</v>
      </c>
      <c r="AB469" s="13">
        <v>0</v>
      </c>
      <c r="AC469" s="19">
        <v>1</v>
      </c>
      <c r="AD469" s="13">
        <v>85.99</v>
      </c>
      <c r="AE469" s="13">
        <v>0</v>
      </c>
      <c r="AF469" s="19">
        <v>1</v>
      </c>
      <c r="AG469" s="13">
        <v>336.06</v>
      </c>
      <c r="AH469" s="13">
        <v>0</v>
      </c>
      <c r="AI469" s="19">
        <v>1</v>
      </c>
      <c r="AJ469" s="13">
        <v>1222.0899999999999</v>
      </c>
      <c r="AK469" s="13">
        <v>0</v>
      </c>
      <c r="AL469" s="19">
        <v>1</v>
      </c>
    </row>
    <row r="470" spans="11:38">
      <c r="K470" s="22">
        <v>44503</v>
      </c>
      <c r="L470" s="37">
        <f t="shared" ref="L470:L533" si="64">LN((U467+V467)/(U466*W466))</f>
        <v>9.7509976287419326E-3</v>
      </c>
      <c r="M470" s="38">
        <f t="shared" ref="M470:M533" si="65">LN((X467+Y467)/(X466*Z466))</f>
        <v>6.1266139592884E-3</v>
      </c>
      <c r="N470" s="38">
        <f t="shared" ref="N470:N533" si="66">LN((AA467+AB467)/(AA466*AC466))</f>
        <v>-8.3501521429399008E-3</v>
      </c>
      <c r="O470" s="38">
        <f t="shared" ref="O470:O533" si="67">LN((AD467+AE467)/(AD466*AF466))</f>
        <v>-2.3288309373999748E-4</v>
      </c>
      <c r="P470" s="38">
        <f t="shared" ref="P470:P533" si="68">LN((AG467+AH467)/(AG466*AI466))</f>
        <v>2.6081887883680709E-3</v>
      </c>
      <c r="Q470" s="39">
        <f t="shared" ref="Q470:Q533" si="69">LN((AJ467+AK467)/(AJ466*AL466))</f>
        <v>3.5093673580419399E-2</v>
      </c>
      <c r="T470" s="22">
        <v>44508</v>
      </c>
      <c r="U470" s="13">
        <v>150.44</v>
      </c>
      <c r="V470" s="13">
        <v>0</v>
      </c>
      <c r="W470" s="19">
        <v>1</v>
      </c>
      <c r="X470" s="13">
        <v>470.89</v>
      </c>
      <c r="Y470" s="13">
        <v>0</v>
      </c>
      <c r="Z470" s="19">
        <v>1</v>
      </c>
      <c r="AA470" s="13">
        <v>170.45</v>
      </c>
      <c r="AB470" s="13">
        <v>0</v>
      </c>
      <c r="AC470" s="19">
        <v>1</v>
      </c>
      <c r="AD470" s="13">
        <v>85.89</v>
      </c>
      <c r="AE470" s="13">
        <v>0</v>
      </c>
      <c r="AF470" s="19">
        <v>1</v>
      </c>
      <c r="AG470" s="13">
        <v>336.99</v>
      </c>
      <c r="AH470" s="13">
        <v>0</v>
      </c>
      <c r="AI470" s="19">
        <v>1</v>
      </c>
      <c r="AJ470" s="13">
        <v>1162.94</v>
      </c>
      <c r="AK470" s="13">
        <v>0</v>
      </c>
      <c r="AL470" s="19">
        <v>1</v>
      </c>
    </row>
    <row r="471" spans="11:38">
      <c r="K471" s="22">
        <v>44504</v>
      </c>
      <c r="L471" s="37">
        <f t="shared" si="64"/>
        <v>-3.5047151099374682E-3</v>
      </c>
      <c r="M471" s="38">
        <f t="shared" si="65"/>
        <v>4.5757862938546655E-3</v>
      </c>
      <c r="N471" s="38">
        <f t="shared" si="66"/>
        <v>1.1277187475462832E-2</v>
      </c>
      <c r="O471" s="38">
        <f t="shared" si="67"/>
        <v>9.3120714446484761E-4</v>
      </c>
      <c r="P471" s="38">
        <f t="shared" si="68"/>
        <v>7.2788341175361281E-3</v>
      </c>
      <c r="Q471" s="39">
        <f t="shared" si="69"/>
        <v>1.3135631240270045E-2</v>
      </c>
      <c r="T471" s="22">
        <v>44509</v>
      </c>
      <c r="U471" s="13">
        <v>150.81</v>
      </c>
      <c r="V471" s="13">
        <v>0</v>
      </c>
      <c r="W471" s="19">
        <v>1</v>
      </c>
      <c r="X471" s="13">
        <v>469.25</v>
      </c>
      <c r="Y471" s="13">
        <v>0</v>
      </c>
      <c r="Z471" s="19">
        <v>1</v>
      </c>
      <c r="AA471" s="13">
        <v>171.29</v>
      </c>
      <c r="AB471" s="13">
        <v>0</v>
      </c>
      <c r="AC471" s="19">
        <v>1</v>
      </c>
      <c r="AD471" s="13">
        <v>85.94</v>
      </c>
      <c r="AE471" s="13">
        <v>0</v>
      </c>
      <c r="AF471" s="19">
        <v>1</v>
      </c>
      <c r="AG471" s="13">
        <v>335.95</v>
      </c>
      <c r="AH471" s="13">
        <v>0</v>
      </c>
      <c r="AI471" s="19">
        <v>1</v>
      </c>
      <c r="AJ471" s="13">
        <v>1023.5</v>
      </c>
      <c r="AK471" s="13">
        <v>0</v>
      </c>
      <c r="AL471" s="19">
        <v>1</v>
      </c>
    </row>
    <row r="472" spans="11:38">
      <c r="K472" s="22">
        <v>44505</v>
      </c>
      <c r="L472" s="37">
        <f t="shared" si="64"/>
        <v>3.570723889129092E-3</v>
      </c>
      <c r="M472" s="38">
        <f t="shared" si="65"/>
        <v>3.5138192997965613E-3</v>
      </c>
      <c r="N472" s="38">
        <f t="shared" si="66"/>
        <v>1.2978344482763162E-2</v>
      </c>
      <c r="O472" s="38">
        <f t="shared" si="67"/>
        <v>4.6527859394674965E-4</v>
      </c>
      <c r="P472" s="38">
        <f t="shared" si="68"/>
        <v>-1.1301116444406192E-3</v>
      </c>
      <c r="Q472" s="39">
        <f t="shared" si="69"/>
        <v>-6.37848818361596E-3</v>
      </c>
      <c r="T472" s="22">
        <v>44510</v>
      </c>
      <c r="U472" s="13">
        <v>147.91999999999999</v>
      </c>
      <c r="V472" s="13">
        <v>0</v>
      </c>
      <c r="W472" s="19">
        <v>1</v>
      </c>
      <c r="X472" s="13">
        <v>465.54</v>
      </c>
      <c r="Y472" s="13">
        <v>0</v>
      </c>
      <c r="Z472" s="19">
        <v>1</v>
      </c>
      <c r="AA472" s="13">
        <v>173.15</v>
      </c>
      <c r="AB472" s="13">
        <v>0</v>
      </c>
      <c r="AC472" s="19">
        <v>1</v>
      </c>
      <c r="AD472" s="13">
        <v>85.77</v>
      </c>
      <c r="AE472" s="13">
        <v>0</v>
      </c>
      <c r="AF472" s="19">
        <v>1</v>
      </c>
      <c r="AG472" s="13">
        <v>330.8</v>
      </c>
      <c r="AH472" s="13">
        <v>0</v>
      </c>
      <c r="AI472" s="19">
        <v>1</v>
      </c>
      <c r="AJ472" s="13">
        <v>1067.95</v>
      </c>
      <c r="AK472" s="13">
        <v>0</v>
      </c>
      <c r="AL472" s="19">
        <v>1</v>
      </c>
    </row>
    <row r="473" spans="11:38">
      <c r="K473" s="22">
        <v>44508</v>
      </c>
      <c r="L473" s="37">
        <f t="shared" si="64"/>
        <v>-5.5680907480664303E-3</v>
      </c>
      <c r="M473" s="38">
        <f t="shared" si="65"/>
        <v>1.0411245084105101E-3</v>
      </c>
      <c r="N473" s="38">
        <f t="shared" si="66"/>
        <v>3.5851811889112983E-3</v>
      </c>
      <c r="O473" s="38">
        <f t="shared" si="67"/>
        <v>-1.1636026446716894E-3</v>
      </c>
      <c r="P473" s="38">
        <f t="shared" si="68"/>
        <v>2.763540871791554E-3</v>
      </c>
      <c r="Q473" s="39">
        <f t="shared" si="69"/>
        <v>-4.9611226299885042E-2</v>
      </c>
      <c r="T473" s="22">
        <v>44511</v>
      </c>
      <c r="U473" s="13">
        <v>147.87</v>
      </c>
      <c r="V473" s="13">
        <v>0</v>
      </c>
      <c r="W473" s="19">
        <v>1</v>
      </c>
      <c r="X473" s="13">
        <v>465.73</v>
      </c>
      <c r="Y473" s="13">
        <v>0</v>
      </c>
      <c r="Z473" s="19">
        <v>1</v>
      </c>
      <c r="AA473" s="13">
        <v>174.12</v>
      </c>
      <c r="AB473" s="13">
        <v>0</v>
      </c>
      <c r="AC473" s="19">
        <v>1</v>
      </c>
      <c r="AD473" s="13">
        <v>85.71</v>
      </c>
      <c r="AE473" s="13">
        <v>0</v>
      </c>
      <c r="AF473" s="19">
        <v>1</v>
      </c>
      <c r="AG473" s="13">
        <v>332.43</v>
      </c>
      <c r="AH473" s="13">
        <v>0</v>
      </c>
      <c r="AI473" s="19">
        <v>1</v>
      </c>
      <c r="AJ473" s="13">
        <v>1063.51</v>
      </c>
      <c r="AK473" s="13">
        <v>0</v>
      </c>
      <c r="AL473" s="19">
        <v>1</v>
      </c>
    </row>
    <row r="474" spans="11:38">
      <c r="K474" s="22">
        <v>44509</v>
      </c>
      <c r="L474" s="37">
        <f t="shared" si="64"/>
        <v>2.4564327704580274E-3</v>
      </c>
      <c r="M474" s="38">
        <f t="shared" si="65"/>
        <v>-3.4888456262095443E-3</v>
      </c>
      <c r="N474" s="38">
        <f t="shared" si="66"/>
        <v>4.9160279259816142E-3</v>
      </c>
      <c r="O474" s="38">
        <f t="shared" si="67"/>
        <v>5.8197056871573359E-4</v>
      </c>
      <c r="P474" s="38">
        <f t="shared" si="68"/>
        <v>-3.090916955428619E-3</v>
      </c>
      <c r="Q474" s="39">
        <f t="shared" si="69"/>
        <v>-0.12772315537280202</v>
      </c>
      <c r="T474" s="22">
        <v>44512</v>
      </c>
      <c r="U474" s="13">
        <v>149.99</v>
      </c>
      <c r="V474" s="13">
        <v>0</v>
      </c>
      <c r="W474" s="19">
        <v>1</v>
      </c>
      <c r="X474" s="13">
        <v>469.16</v>
      </c>
      <c r="Y474" s="13">
        <v>0</v>
      </c>
      <c r="Z474" s="19">
        <v>1</v>
      </c>
      <c r="AA474" s="13">
        <v>174.45</v>
      </c>
      <c r="AB474" s="13">
        <v>0</v>
      </c>
      <c r="AC474" s="19">
        <v>1</v>
      </c>
      <c r="AD474" s="13">
        <v>85.78</v>
      </c>
      <c r="AE474" s="13">
        <v>0</v>
      </c>
      <c r="AF474" s="19">
        <v>1</v>
      </c>
      <c r="AG474" s="13">
        <v>336.72</v>
      </c>
      <c r="AH474" s="13">
        <v>0</v>
      </c>
      <c r="AI474" s="19">
        <v>1</v>
      </c>
      <c r="AJ474" s="13">
        <v>1033.42</v>
      </c>
      <c r="AK474" s="13">
        <v>0</v>
      </c>
      <c r="AL474" s="19">
        <v>1</v>
      </c>
    </row>
    <row r="475" spans="11:38">
      <c r="K475" s="22">
        <v>44510</v>
      </c>
      <c r="L475" s="37">
        <f t="shared" si="64"/>
        <v>-1.9349179293724272E-2</v>
      </c>
      <c r="M475" s="38">
        <f t="shared" si="65"/>
        <v>-7.9376533327052169E-3</v>
      </c>
      <c r="N475" s="38">
        <f t="shared" si="66"/>
        <v>1.0800244338537383E-2</v>
      </c>
      <c r="O475" s="38">
        <f t="shared" si="67"/>
        <v>-1.9800833445189538E-3</v>
      </c>
      <c r="P475" s="38">
        <f t="shared" si="68"/>
        <v>-1.5448376216622603E-2</v>
      </c>
      <c r="Q475" s="39">
        <f t="shared" si="69"/>
        <v>4.2512796843469577E-2</v>
      </c>
      <c r="T475" s="22">
        <v>44515</v>
      </c>
      <c r="U475" s="13">
        <v>150</v>
      </c>
      <c r="V475" s="13">
        <v>0</v>
      </c>
      <c r="W475" s="19">
        <v>1</v>
      </c>
      <c r="X475" s="13">
        <v>469.28</v>
      </c>
      <c r="Y475" s="13">
        <v>0</v>
      </c>
      <c r="Z475" s="19">
        <v>1</v>
      </c>
      <c r="AA475" s="13">
        <v>174.18</v>
      </c>
      <c r="AB475" s="13">
        <v>0</v>
      </c>
      <c r="AC475" s="19">
        <v>1</v>
      </c>
      <c r="AD475" s="13">
        <v>85.77</v>
      </c>
      <c r="AE475" s="13">
        <v>0</v>
      </c>
      <c r="AF475" s="19">
        <v>1</v>
      </c>
      <c r="AG475" s="13">
        <v>336.07</v>
      </c>
      <c r="AH475" s="13">
        <v>0</v>
      </c>
      <c r="AI475" s="19">
        <v>1</v>
      </c>
      <c r="AJ475" s="13">
        <v>1013.39</v>
      </c>
      <c r="AK475" s="13">
        <v>0</v>
      </c>
      <c r="AL475" s="19">
        <v>1</v>
      </c>
    </row>
    <row r="476" spans="11:38">
      <c r="K476" s="22">
        <v>44511</v>
      </c>
      <c r="L476" s="37">
        <f t="shared" si="64"/>
        <v>-3.3807769347321477E-4</v>
      </c>
      <c r="M476" s="38">
        <f t="shared" si="65"/>
        <v>4.0804493355583793E-4</v>
      </c>
      <c r="N476" s="38">
        <f t="shared" si="66"/>
        <v>5.5864458356658896E-3</v>
      </c>
      <c r="O476" s="38">
        <f t="shared" si="67"/>
        <v>-6.9979009153877932E-4</v>
      </c>
      <c r="P476" s="38">
        <f t="shared" si="68"/>
        <v>4.9153484668075743E-3</v>
      </c>
      <c r="Q476" s="39">
        <f t="shared" si="69"/>
        <v>-4.1661644338254625E-3</v>
      </c>
      <c r="T476" s="22">
        <v>44516</v>
      </c>
      <c r="U476" s="13">
        <v>151</v>
      </c>
      <c r="V476" s="13">
        <v>0</v>
      </c>
      <c r="W476" s="19">
        <v>1</v>
      </c>
      <c r="X476" s="13">
        <v>471.15</v>
      </c>
      <c r="Y476" s="13">
        <v>0</v>
      </c>
      <c r="Z476" s="19">
        <v>1</v>
      </c>
      <c r="AA476" s="13">
        <v>172.92</v>
      </c>
      <c r="AB476" s="13">
        <v>0</v>
      </c>
      <c r="AC476" s="19">
        <v>1</v>
      </c>
      <c r="AD476" s="13">
        <v>85.77</v>
      </c>
      <c r="AE476" s="13">
        <v>0</v>
      </c>
      <c r="AF476" s="19">
        <v>1</v>
      </c>
      <c r="AG476" s="13">
        <v>339.51</v>
      </c>
      <c r="AH476" s="13">
        <v>0</v>
      </c>
      <c r="AI476" s="19">
        <v>1</v>
      </c>
      <c r="AJ476" s="13">
        <v>1054.73</v>
      </c>
      <c r="AK476" s="13">
        <v>0</v>
      </c>
      <c r="AL476" s="19">
        <v>1</v>
      </c>
    </row>
    <row r="477" spans="11:38">
      <c r="K477" s="22">
        <v>44512</v>
      </c>
      <c r="L477" s="37">
        <f t="shared" si="64"/>
        <v>1.4235115821872129E-2</v>
      </c>
      <c r="M477" s="38">
        <f t="shared" si="65"/>
        <v>7.3377945858355701E-3</v>
      </c>
      <c r="N477" s="38">
        <f t="shared" si="66"/>
        <v>1.8934509486861944E-3</v>
      </c>
      <c r="O477" s="38">
        <f t="shared" si="67"/>
        <v>8.1637417794300519E-4</v>
      </c>
      <c r="P477" s="38">
        <f t="shared" si="68"/>
        <v>1.2822412845971506E-2</v>
      </c>
      <c r="Q477" s="39">
        <f t="shared" si="69"/>
        <v>-2.8701068255091392E-2</v>
      </c>
      <c r="T477" s="22">
        <v>44517</v>
      </c>
      <c r="U477" s="13">
        <v>153.49</v>
      </c>
      <c r="V477" s="13">
        <v>0</v>
      </c>
      <c r="W477" s="19">
        <v>1</v>
      </c>
      <c r="X477" s="13">
        <v>470.04</v>
      </c>
      <c r="Y477" s="13">
        <v>0</v>
      </c>
      <c r="Z477" s="19">
        <v>1</v>
      </c>
      <c r="AA477" s="13">
        <v>174.5</v>
      </c>
      <c r="AB477" s="13">
        <v>0</v>
      </c>
      <c r="AC477" s="19">
        <v>1</v>
      </c>
      <c r="AD477" s="13">
        <v>85.8</v>
      </c>
      <c r="AE477" s="13">
        <v>0</v>
      </c>
      <c r="AF477" s="19">
        <v>1</v>
      </c>
      <c r="AG477" s="13">
        <v>339.12</v>
      </c>
      <c r="AH477" s="13">
        <v>0.62</v>
      </c>
      <c r="AI477" s="19">
        <v>1</v>
      </c>
      <c r="AJ477" s="13">
        <v>1089.01</v>
      </c>
      <c r="AK477" s="13">
        <v>0</v>
      </c>
      <c r="AL477" s="19">
        <v>1</v>
      </c>
    </row>
    <row r="478" spans="11:38">
      <c r="K478" s="22">
        <v>44515</v>
      </c>
      <c r="L478" s="37">
        <f t="shared" si="64"/>
        <v>6.6668888987689052E-5</v>
      </c>
      <c r="M478" s="38">
        <f t="shared" si="65"/>
        <v>2.5574357583642082E-4</v>
      </c>
      <c r="N478" s="38">
        <f t="shared" si="66"/>
        <v>-1.548920368189454E-3</v>
      </c>
      <c r="O478" s="38">
        <f t="shared" si="67"/>
        <v>-1.1658408640427917E-4</v>
      </c>
      <c r="P478" s="38">
        <f t="shared" si="68"/>
        <v>-1.9322528641529486E-3</v>
      </c>
      <c r="Q478" s="39">
        <f t="shared" si="69"/>
        <v>-1.9572544034631427E-2</v>
      </c>
      <c r="T478" s="22">
        <v>44518</v>
      </c>
      <c r="U478" s="13">
        <v>157.87</v>
      </c>
      <c r="V478" s="13">
        <v>0</v>
      </c>
      <c r="W478" s="19">
        <v>1</v>
      </c>
      <c r="X478" s="13">
        <v>471.59</v>
      </c>
      <c r="Y478" s="13">
        <v>0</v>
      </c>
      <c r="Z478" s="19">
        <v>1</v>
      </c>
      <c r="AA478" s="13">
        <v>173.94</v>
      </c>
      <c r="AB478" s="13">
        <v>0</v>
      </c>
      <c r="AC478" s="19">
        <v>1</v>
      </c>
      <c r="AD478" s="13">
        <v>85.79</v>
      </c>
      <c r="AE478" s="13">
        <v>0</v>
      </c>
      <c r="AF478" s="19">
        <v>1</v>
      </c>
      <c r="AG478" s="13">
        <v>341.27</v>
      </c>
      <c r="AH478" s="13">
        <v>0</v>
      </c>
      <c r="AI478" s="19">
        <v>1</v>
      </c>
      <c r="AJ478" s="13">
        <v>1096.3800000000001</v>
      </c>
      <c r="AK478" s="13">
        <v>0</v>
      </c>
      <c r="AL478" s="19">
        <v>1</v>
      </c>
    </row>
    <row r="479" spans="11:38">
      <c r="K479" s="22">
        <v>44516</v>
      </c>
      <c r="L479" s="37">
        <f t="shared" si="64"/>
        <v>6.6445427186685108E-3</v>
      </c>
      <c r="M479" s="38">
        <f t="shared" si="65"/>
        <v>3.976909423624244E-3</v>
      </c>
      <c r="N479" s="38">
        <f t="shared" si="66"/>
        <v>-7.2601874651625625E-3</v>
      </c>
      <c r="O479" s="38">
        <f t="shared" si="67"/>
        <v>0</v>
      </c>
      <c r="P479" s="38">
        <f t="shared" si="68"/>
        <v>1.0183930047797688E-2</v>
      </c>
      <c r="Q479" s="39">
        <f t="shared" si="69"/>
        <v>3.9983663764106232E-2</v>
      </c>
      <c r="T479" s="22">
        <v>44519</v>
      </c>
      <c r="U479" s="13">
        <v>160.55000000000001</v>
      </c>
      <c r="V479" s="13">
        <v>0</v>
      </c>
      <c r="W479" s="19">
        <v>1</v>
      </c>
      <c r="X479" s="13">
        <v>470.82</v>
      </c>
      <c r="Y479" s="13">
        <v>0</v>
      </c>
      <c r="Z479" s="19">
        <v>1</v>
      </c>
      <c r="AA479" s="13">
        <v>172.61</v>
      </c>
      <c r="AB479" s="13">
        <v>0</v>
      </c>
      <c r="AC479" s="19">
        <v>1</v>
      </c>
      <c r="AD479" s="13">
        <v>85.77</v>
      </c>
      <c r="AE479" s="13">
        <v>0</v>
      </c>
      <c r="AF479" s="19">
        <v>1</v>
      </c>
      <c r="AG479" s="13">
        <v>343.11</v>
      </c>
      <c r="AH479" s="13">
        <v>0</v>
      </c>
      <c r="AI479" s="19">
        <v>1</v>
      </c>
      <c r="AJ479" s="13">
        <v>1137.06</v>
      </c>
      <c r="AK479" s="13">
        <v>0</v>
      </c>
      <c r="AL479" s="19">
        <v>1</v>
      </c>
    </row>
    <row r="480" spans="11:38">
      <c r="K480" s="22">
        <v>44517</v>
      </c>
      <c r="L480" s="37">
        <f t="shared" si="64"/>
        <v>1.6355581510392483E-2</v>
      </c>
      <c r="M480" s="38">
        <f t="shared" si="65"/>
        <v>-2.3587171870248758E-3</v>
      </c>
      <c r="N480" s="38">
        <f t="shared" si="66"/>
        <v>9.0956818430507867E-3</v>
      </c>
      <c r="O480" s="38">
        <f t="shared" si="67"/>
        <v>3.4971149158654919E-4</v>
      </c>
      <c r="P480" s="38">
        <f t="shared" si="68"/>
        <v>6.7721754520505323E-4</v>
      </c>
      <c r="Q480" s="39">
        <f t="shared" si="69"/>
        <v>3.1984216641883112E-2</v>
      </c>
      <c r="T480" s="22">
        <v>44522</v>
      </c>
      <c r="U480" s="13">
        <v>161.02000000000001</v>
      </c>
      <c r="V480" s="13">
        <v>0</v>
      </c>
      <c r="W480" s="19">
        <v>1</v>
      </c>
      <c r="X480" s="13">
        <v>469.41</v>
      </c>
      <c r="Y480" s="13">
        <v>0</v>
      </c>
      <c r="Z480" s="19">
        <v>1</v>
      </c>
      <c r="AA480" s="13">
        <v>168.74</v>
      </c>
      <c r="AB480" s="13">
        <v>0</v>
      </c>
      <c r="AC480" s="19">
        <v>1</v>
      </c>
      <c r="AD480" s="13">
        <v>85.67</v>
      </c>
      <c r="AE480" s="13">
        <v>0</v>
      </c>
      <c r="AF480" s="19">
        <v>1</v>
      </c>
      <c r="AG480" s="13">
        <v>339.83</v>
      </c>
      <c r="AH480" s="13">
        <v>0</v>
      </c>
      <c r="AI480" s="19">
        <v>1</v>
      </c>
      <c r="AJ480" s="13">
        <v>1156.8699999999999</v>
      </c>
      <c r="AK480" s="13">
        <v>0</v>
      </c>
      <c r="AL480" s="19">
        <v>1</v>
      </c>
    </row>
    <row r="481" spans="11:38">
      <c r="K481" s="22">
        <v>44518</v>
      </c>
      <c r="L481" s="37">
        <f t="shared" si="64"/>
        <v>2.8136491218318724E-2</v>
      </c>
      <c r="M481" s="38">
        <f t="shared" si="65"/>
        <v>3.2921665621415139E-3</v>
      </c>
      <c r="N481" s="38">
        <f t="shared" si="66"/>
        <v>-3.2143294808627066E-3</v>
      </c>
      <c r="O481" s="38">
        <f t="shared" si="67"/>
        <v>-1.1655690904260116E-4</v>
      </c>
      <c r="P481" s="38">
        <f t="shared" si="68"/>
        <v>6.3199257960105931E-3</v>
      </c>
      <c r="Q481" s="39">
        <f t="shared" si="69"/>
        <v>6.744817117303163E-3</v>
      </c>
      <c r="T481" s="22">
        <v>44523</v>
      </c>
      <c r="U481" s="13">
        <v>161.41</v>
      </c>
      <c r="V481" s="13">
        <v>0</v>
      </c>
      <c r="W481" s="19">
        <v>1</v>
      </c>
      <c r="X481" s="13">
        <v>470.06</v>
      </c>
      <c r="Y481" s="13">
        <v>0</v>
      </c>
      <c r="Z481" s="19">
        <v>1</v>
      </c>
      <c r="AA481" s="13">
        <v>167.28</v>
      </c>
      <c r="AB481" s="13">
        <v>0</v>
      </c>
      <c r="AC481" s="19">
        <v>1</v>
      </c>
      <c r="AD481" s="13">
        <v>85.67</v>
      </c>
      <c r="AE481" s="13">
        <v>0</v>
      </c>
      <c r="AF481" s="19">
        <v>1</v>
      </c>
      <c r="AG481" s="13">
        <v>337.68</v>
      </c>
      <c r="AH481" s="13">
        <v>0</v>
      </c>
      <c r="AI481" s="19">
        <v>1</v>
      </c>
      <c r="AJ481" s="13">
        <v>1109.03</v>
      </c>
      <c r="AK481" s="13">
        <v>0</v>
      </c>
      <c r="AL481" s="19">
        <v>1</v>
      </c>
    </row>
    <row r="482" spans="11:38">
      <c r="K482" s="22">
        <v>44519</v>
      </c>
      <c r="L482" s="37">
        <f t="shared" si="64"/>
        <v>1.6833510991887547E-2</v>
      </c>
      <c r="M482" s="38">
        <f t="shared" si="65"/>
        <v>-1.6341086604449223E-3</v>
      </c>
      <c r="N482" s="38">
        <f t="shared" si="66"/>
        <v>-7.6756977630211528E-3</v>
      </c>
      <c r="O482" s="38">
        <f t="shared" si="67"/>
        <v>-2.3315458254389172E-4</v>
      </c>
      <c r="P482" s="38">
        <f t="shared" si="68"/>
        <v>5.3771426208427649E-3</v>
      </c>
      <c r="Q482" s="39">
        <f t="shared" si="69"/>
        <v>3.6432140062215582E-2</v>
      </c>
      <c r="T482" s="22">
        <v>44524</v>
      </c>
      <c r="U482" s="13">
        <v>161.94</v>
      </c>
      <c r="V482" s="13">
        <v>0</v>
      </c>
      <c r="W482" s="19">
        <v>1</v>
      </c>
      <c r="X482" s="13">
        <v>471.28</v>
      </c>
      <c r="Y482" s="13">
        <v>0</v>
      </c>
      <c r="Z482" s="19">
        <v>1</v>
      </c>
      <c r="AA482" s="13">
        <v>167.12</v>
      </c>
      <c r="AB482" s="13">
        <v>0</v>
      </c>
      <c r="AC482" s="19">
        <v>1</v>
      </c>
      <c r="AD482" s="13">
        <v>85.65</v>
      </c>
      <c r="AE482" s="13">
        <v>0</v>
      </c>
      <c r="AF482" s="19">
        <v>1</v>
      </c>
      <c r="AG482" s="13">
        <v>337.91</v>
      </c>
      <c r="AH482" s="13">
        <v>0</v>
      </c>
      <c r="AI482" s="19">
        <v>1</v>
      </c>
      <c r="AJ482" s="13">
        <v>1116</v>
      </c>
      <c r="AK482" s="13">
        <v>0</v>
      </c>
      <c r="AL482" s="19">
        <v>1</v>
      </c>
    </row>
    <row r="483" spans="11:38">
      <c r="K483" s="22">
        <v>44522</v>
      </c>
      <c r="L483" s="37">
        <f t="shared" si="64"/>
        <v>2.9231603363117468E-3</v>
      </c>
      <c r="M483" s="38">
        <f t="shared" si="65"/>
        <v>-2.9992683853612544E-3</v>
      </c>
      <c r="N483" s="38">
        <f t="shared" si="66"/>
        <v>-2.2675645661117159E-2</v>
      </c>
      <c r="O483" s="38">
        <f t="shared" si="67"/>
        <v>-1.1665890263774343E-3</v>
      </c>
      <c r="P483" s="38">
        <f t="shared" si="68"/>
        <v>-9.6056028927103236E-3</v>
      </c>
      <c r="Q483" s="39">
        <f t="shared" si="69"/>
        <v>1.7272098523533761E-2</v>
      </c>
      <c r="T483" s="22">
        <v>44526</v>
      </c>
      <c r="U483" s="13">
        <v>156.81</v>
      </c>
      <c r="V483" s="13">
        <v>0</v>
      </c>
      <c r="W483" s="19">
        <v>1</v>
      </c>
      <c r="X483" s="13">
        <v>460.62</v>
      </c>
      <c r="Y483" s="13">
        <v>0</v>
      </c>
      <c r="Z483" s="19">
        <v>1</v>
      </c>
      <c r="AA483" s="13">
        <v>166.85</v>
      </c>
      <c r="AB483" s="13">
        <v>0</v>
      </c>
      <c r="AC483" s="19">
        <v>1</v>
      </c>
      <c r="AD483" s="13">
        <v>85.82</v>
      </c>
      <c r="AE483" s="13">
        <v>0</v>
      </c>
      <c r="AF483" s="19">
        <v>1</v>
      </c>
      <c r="AG483" s="13">
        <v>329.68</v>
      </c>
      <c r="AH483" s="13">
        <v>0</v>
      </c>
      <c r="AI483" s="19">
        <v>1</v>
      </c>
      <c r="AJ483" s="13">
        <v>1081.92</v>
      </c>
      <c r="AK483" s="13">
        <v>0</v>
      </c>
      <c r="AL483" s="19">
        <v>1</v>
      </c>
    </row>
    <row r="484" spans="11:38">
      <c r="K484" s="22">
        <v>44523</v>
      </c>
      <c r="L484" s="37">
        <f t="shared" si="64"/>
        <v>2.4191309133534673E-3</v>
      </c>
      <c r="M484" s="38">
        <f t="shared" si="65"/>
        <v>1.3837591487066787E-3</v>
      </c>
      <c r="N484" s="38">
        <f t="shared" si="66"/>
        <v>-8.6900136171025356E-3</v>
      </c>
      <c r="O484" s="38">
        <f t="shared" si="67"/>
        <v>0</v>
      </c>
      <c r="P484" s="38">
        <f t="shared" si="68"/>
        <v>-6.346791094281371E-3</v>
      </c>
      <c r="Q484" s="39">
        <f t="shared" si="69"/>
        <v>-4.2232322948167367E-2</v>
      </c>
      <c r="T484" s="22">
        <v>44529</v>
      </c>
      <c r="U484" s="13">
        <v>160.24</v>
      </c>
      <c r="V484" s="13">
        <v>0</v>
      </c>
      <c r="W484" s="19">
        <v>1</v>
      </c>
      <c r="X484" s="13">
        <v>466.5</v>
      </c>
      <c r="Y484" s="13">
        <v>0</v>
      </c>
      <c r="Z484" s="19">
        <v>1</v>
      </c>
      <c r="AA484" s="13">
        <v>166.62</v>
      </c>
      <c r="AB484" s="13">
        <v>0</v>
      </c>
      <c r="AC484" s="19">
        <v>1</v>
      </c>
      <c r="AD484" s="13">
        <v>85.86</v>
      </c>
      <c r="AE484" s="13">
        <v>0</v>
      </c>
      <c r="AF484" s="19">
        <v>1</v>
      </c>
      <c r="AG484" s="13">
        <v>336.63</v>
      </c>
      <c r="AH484" s="13">
        <v>0</v>
      </c>
      <c r="AI484" s="19">
        <v>1</v>
      </c>
      <c r="AJ484" s="13">
        <v>1136.99</v>
      </c>
      <c r="AK484" s="13">
        <v>0</v>
      </c>
      <c r="AL484" s="19">
        <v>1</v>
      </c>
    </row>
    <row r="485" spans="11:38">
      <c r="K485" s="22">
        <v>44524</v>
      </c>
      <c r="L485" s="37">
        <f t="shared" si="64"/>
        <v>3.2781844727800494E-3</v>
      </c>
      <c r="M485" s="38">
        <f t="shared" si="65"/>
        <v>2.5920510826494959E-3</v>
      </c>
      <c r="N485" s="38">
        <f t="shared" si="66"/>
        <v>-9.5693787206780755E-4</v>
      </c>
      <c r="O485" s="38">
        <f t="shared" si="67"/>
        <v>-2.3348120582365519E-4</v>
      </c>
      <c r="P485" s="38">
        <f t="shared" si="68"/>
        <v>6.8088636269270748E-4</v>
      </c>
      <c r="Q485" s="39">
        <f t="shared" si="69"/>
        <v>6.2651045591162451E-3</v>
      </c>
      <c r="T485" s="22">
        <v>44530</v>
      </c>
      <c r="U485" s="13">
        <v>165.3</v>
      </c>
      <c r="V485" s="13">
        <v>0</v>
      </c>
      <c r="W485" s="19">
        <v>1</v>
      </c>
      <c r="X485" s="13">
        <v>457.63</v>
      </c>
      <c r="Y485" s="13">
        <v>0</v>
      </c>
      <c r="Z485" s="19">
        <v>1</v>
      </c>
      <c r="AA485" s="13">
        <v>165.5</v>
      </c>
      <c r="AB485" s="13">
        <v>0</v>
      </c>
      <c r="AC485" s="19">
        <v>1</v>
      </c>
      <c r="AD485" s="13">
        <v>85.79</v>
      </c>
      <c r="AE485" s="13">
        <v>0</v>
      </c>
      <c r="AF485" s="19">
        <v>1</v>
      </c>
      <c r="AG485" s="13">
        <v>330.59</v>
      </c>
      <c r="AH485" s="13">
        <v>0</v>
      </c>
      <c r="AI485" s="19">
        <v>1</v>
      </c>
      <c r="AJ485" s="13">
        <v>1144.76</v>
      </c>
      <c r="AK485" s="13">
        <v>0</v>
      </c>
      <c r="AL485" s="19">
        <v>1</v>
      </c>
    </row>
    <row r="486" spans="11:38">
      <c r="K486" s="22">
        <v>44526</v>
      </c>
      <c r="L486" s="37">
        <f t="shared" si="64"/>
        <v>-3.2191014865028136E-2</v>
      </c>
      <c r="M486" s="38">
        <f t="shared" si="65"/>
        <v>-2.2878989145569687E-2</v>
      </c>
      <c r="N486" s="38">
        <f t="shared" si="66"/>
        <v>-1.6169120509274026E-3</v>
      </c>
      <c r="O486" s="38">
        <f t="shared" si="67"/>
        <v>1.9828547932495967E-3</v>
      </c>
      <c r="P486" s="38">
        <f t="shared" si="68"/>
        <v>-2.4657100806374201E-2</v>
      </c>
      <c r="Q486" s="39">
        <f t="shared" si="69"/>
        <v>-3.1013623421735057E-2</v>
      </c>
      <c r="T486" s="22">
        <v>44531</v>
      </c>
      <c r="U486" s="13">
        <v>164.77</v>
      </c>
      <c r="V486" s="13">
        <v>0</v>
      </c>
      <c r="W486" s="19">
        <v>1</v>
      </c>
      <c r="X486" s="13">
        <v>452.29</v>
      </c>
      <c r="Y486" s="13">
        <v>0</v>
      </c>
      <c r="Z486" s="19">
        <v>1</v>
      </c>
      <c r="AA486" s="13">
        <v>166.16</v>
      </c>
      <c r="AB486" s="13">
        <v>0</v>
      </c>
      <c r="AC486" s="19">
        <v>1</v>
      </c>
      <c r="AD486" s="13">
        <v>85.75</v>
      </c>
      <c r="AE486" s="13">
        <v>4.9912999999999999E-2</v>
      </c>
      <c r="AF486" s="19">
        <v>1</v>
      </c>
      <c r="AG486" s="13">
        <v>330.08</v>
      </c>
      <c r="AH486" s="13">
        <v>0</v>
      </c>
      <c r="AI486" s="19">
        <v>1</v>
      </c>
      <c r="AJ486" s="13">
        <v>1095</v>
      </c>
      <c r="AK486" s="13">
        <v>0</v>
      </c>
      <c r="AL486" s="19">
        <v>1</v>
      </c>
    </row>
    <row r="487" spans="11:38">
      <c r="K487" s="22">
        <v>44529</v>
      </c>
      <c r="L487" s="37">
        <f t="shared" si="64"/>
        <v>2.1637809964622775E-2</v>
      </c>
      <c r="M487" s="38">
        <f t="shared" si="65"/>
        <v>1.2684612219536396E-2</v>
      </c>
      <c r="N487" s="38">
        <f t="shared" si="66"/>
        <v>-1.3794346506198201E-3</v>
      </c>
      <c r="O487" s="38">
        <f t="shared" si="67"/>
        <v>4.659832330360586E-4</v>
      </c>
      <c r="P487" s="38">
        <f t="shared" si="68"/>
        <v>2.0861917314322551E-2</v>
      </c>
      <c r="Q487" s="39">
        <f t="shared" si="69"/>
        <v>4.9647179117579772E-2</v>
      </c>
      <c r="T487" s="22">
        <v>44532</v>
      </c>
      <c r="U487" s="13">
        <v>163.76</v>
      </c>
      <c r="V487" s="13">
        <v>0</v>
      </c>
      <c r="W487" s="19">
        <v>1</v>
      </c>
      <c r="X487" s="13">
        <v>459.26</v>
      </c>
      <c r="Y487" s="13">
        <v>0</v>
      </c>
      <c r="Z487" s="19">
        <v>1</v>
      </c>
      <c r="AA487" s="13">
        <v>165.24</v>
      </c>
      <c r="AB487" s="13">
        <v>0</v>
      </c>
      <c r="AC487" s="19">
        <v>1</v>
      </c>
      <c r="AD487" s="13">
        <v>85.64</v>
      </c>
      <c r="AE487" s="13">
        <v>0</v>
      </c>
      <c r="AF487" s="19">
        <v>1</v>
      </c>
      <c r="AG487" s="13">
        <v>329.49</v>
      </c>
      <c r="AH487" s="13">
        <v>0</v>
      </c>
      <c r="AI487" s="19">
        <v>1</v>
      </c>
      <c r="AJ487" s="13">
        <v>1084.5999999999999</v>
      </c>
      <c r="AK487" s="13">
        <v>0</v>
      </c>
      <c r="AL487" s="19">
        <v>1</v>
      </c>
    </row>
    <row r="488" spans="11:38">
      <c r="K488" s="22">
        <v>44530</v>
      </c>
      <c r="L488" s="37">
        <f t="shared" si="64"/>
        <v>3.1089313469415767E-2</v>
      </c>
      <c r="M488" s="38">
        <f t="shared" si="65"/>
        <v>-1.9197022930177179E-2</v>
      </c>
      <c r="N488" s="38">
        <f t="shared" si="66"/>
        <v>-6.744575729645568E-3</v>
      </c>
      <c r="O488" s="38">
        <f t="shared" si="67"/>
        <v>-8.1561321154058623E-4</v>
      </c>
      <c r="P488" s="38">
        <f t="shared" si="68"/>
        <v>-1.8105467449319592E-2</v>
      </c>
      <c r="Q488" s="39">
        <f t="shared" si="69"/>
        <v>6.8105883937248056E-3</v>
      </c>
      <c r="T488" s="22">
        <v>44533</v>
      </c>
      <c r="U488" s="13">
        <v>161.84</v>
      </c>
      <c r="V488" s="13">
        <v>0</v>
      </c>
      <c r="W488" s="19">
        <v>1</v>
      </c>
      <c r="X488" s="13">
        <v>455.14</v>
      </c>
      <c r="Y488" s="13">
        <v>0</v>
      </c>
      <c r="Z488" s="19">
        <v>1</v>
      </c>
      <c r="AA488" s="13">
        <v>166.63</v>
      </c>
      <c r="AB488" s="13">
        <v>0</v>
      </c>
      <c r="AC488" s="19">
        <v>1</v>
      </c>
      <c r="AD488" s="13">
        <v>85.69</v>
      </c>
      <c r="AE488" s="13">
        <v>0</v>
      </c>
      <c r="AF488" s="19">
        <v>1</v>
      </c>
      <c r="AG488" s="13">
        <v>323.01</v>
      </c>
      <c r="AH488" s="13">
        <v>0</v>
      </c>
      <c r="AI488" s="19">
        <v>1</v>
      </c>
      <c r="AJ488" s="13">
        <v>1014.97</v>
      </c>
      <c r="AK488" s="13">
        <v>0</v>
      </c>
      <c r="AL488" s="19">
        <v>1</v>
      </c>
    </row>
    <row r="489" spans="11:38">
      <c r="K489" s="22">
        <v>44531</v>
      </c>
      <c r="L489" s="37">
        <f t="shared" si="64"/>
        <v>-3.2114427576384165E-3</v>
      </c>
      <c r="M489" s="38">
        <f t="shared" si="65"/>
        <v>-1.1737430337380837E-2</v>
      </c>
      <c r="N489" s="38">
        <f t="shared" si="66"/>
        <v>3.9799847507393255E-3</v>
      </c>
      <c r="O489" s="38">
        <f t="shared" si="67"/>
        <v>1.1554292251452609E-4</v>
      </c>
      <c r="P489" s="38">
        <f t="shared" si="68"/>
        <v>-1.5438875726232445E-3</v>
      </c>
      <c r="Q489" s="39">
        <f t="shared" si="69"/>
        <v>-4.4440644780224609E-2</v>
      </c>
      <c r="T489" s="22">
        <v>44536</v>
      </c>
      <c r="U489" s="13">
        <v>165.32</v>
      </c>
      <c r="V489" s="13">
        <v>0</v>
      </c>
      <c r="W489" s="19">
        <v>1</v>
      </c>
      <c r="X489" s="13">
        <v>460.62</v>
      </c>
      <c r="Y489" s="13">
        <v>0</v>
      </c>
      <c r="Z489" s="19">
        <v>1</v>
      </c>
      <c r="AA489" s="13">
        <v>166.22</v>
      </c>
      <c r="AB489" s="13">
        <v>0</v>
      </c>
      <c r="AC489" s="19">
        <v>1</v>
      </c>
      <c r="AD489" s="13">
        <v>85.62</v>
      </c>
      <c r="AE489" s="13">
        <v>0</v>
      </c>
      <c r="AF489" s="19">
        <v>1</v>
      </c>
      <c r="AG489" s="13">
        <v>326.19</v>
      </c>
      <c r="AH489" s="13">
        <v>0</v>
      </c>
      <c r="AI489" s="19">
        <v>1</v>
      </c>
      <c r="AJ489" s="13">
        <v>1009.01</v>
      </c>
      <c r="AK489" s="13">
        <v>0</v>
      </c>
      <c r="AL489" s="19">
        <v>1</v>
      </c>
    </row>
    <row r="490" spans="11:38">
      <c r="K490" s="22">
        <v>44532</v>
      </c>
      <c r="L490" s="37">
        <f t="shared" si="64"/>
        <v>-6.1486207163060818E-3</v>
      </c>
      <c r="M490" s="38">
        <f t="shared" si="65"/>
        <v>1.5292931470883559E-2</v>
      </c>
      <c r="N490" s="38">
        <f t="shared" si="66"/>
        <v>-5.5522170392930574E-3</v>
      </c>
      <c r="O490" s="38">
        <f t="shared" si="67"/>
        <v>-1.283622324567217E-3</v>
      </c>
      <c r="P490" s="38">
        <f t="shared" si="68"/>
        <v>-1.7890448545774067E-3</v>
      </c>
      <c r="Q490" s="39">
        <f t="shared" si="69"/>
        <v>-9.5431078436409977E-3</v>
      </c>
      <c r="T490" s="22">
        <v>44537</v>
      </c>
      <c r="U490" s="13">
        <v>171.18</v>
      </c>
      <c r="V490" s="13">
        <v>0</v>
      </c>
      <c r="W490" s="19">
        <v>1</v>
      </c>
      <c r="X490" s="13">
        <v>470.19</v>
      </c>
      <c r="Y490" s="13">
        <v>0</v>
      </c>
      <c r="Z490" s="19">
        <v>1</v>
      </c>
      <c r="AA490" s="13">
        <v>166.81</v>
      </c>
      <c r="AB490" s="13">
        <v>0</v>
      </c>
      <c r="AC490" s="19">
        <v>1</v>
      </c>
      <c r="AD490" s="13">
        <v>85.51</v>
      </c>
      <c r="AE490" s="13">
        <v>0</v>
      </c>
      <c r="AF490" s="19">
        <v>1</v>
      </c>
      <c r="AG490" s="13">
        <v>334.92</v>
      </c>
      <c r="AH490" s="13">
        <v>0</v>
      </c>
      <c r="AI490" s="19">
        <v>1</v>
      </c>
      <c r="AJ490" s="13">
        <v>1051.75</v>
      </c>
      <c r="AK490" s="13">
        <v>0</v>
      </c>
      <c r="AL490" s="19">
        <v>1</v>
      </c>
    </row>
    <row r="491" spans="11:38">
      <c r="K491" s="22">
        <v>44533</v>
      </c>
      <c r="L491" s="37">
        <f t="shared" si="64"/>
        <v>-1.179374849354395E-2</v>
      </c>
      <c r="M491" s="38">
        <f t="shared" si="65"/>
        <v>-9.0114345596517074E-3</v>
      </c>
      <c r="N491" s="38">
        <f t="shared" si="66"/>
        <v>8.3768230219682816E-3</v>
      </c>
      <c r="O491" s="38">
        <f t="shared" si="67"/>
        <v>5.836689595454216E-4</v>
      </c>
      <c r="P491" s="38">
        <f t="shared" si="68"/>
        <v>-1.9862721972629005E-2</v>
      </c>
      <c r="Q491" s="39">
        <f t="shared" si="69"/>
        <v>-6.6352200018125126E-2</v>
      </c>
      <c r="T491" s="22">
        <v>44538</v>
      </c>
      <c r="U491" s="13">
        <v>175.08</v>
      </c>
      <c r="V491" s="13">
        <v>0</v>
      </c>
      <c r="W491" s="19">
        <v>1</v>
      </c>
      <c r="X491" s="13">
        <v>471.43</v>
      </c>
      <c r="Y491" s="13">
        <v>0</v>
      </c>
      <c r="Z491" s="19">
        <v>1</v>
      </c>
      <c r="AA491" s="13">
        <v>166.9</v>
      </c>
      <c r="AB491" s="13">
        <v>0</v>
      </c>
      <c r="AC491" s="19">
        <v>1</v>
      </c>
      <c r="AD491" s="13">
        <v>85.54</v>
      </c>
      <c r="AE491" s="13">
        <v>0</v>
      </c>
      <c r="AF491" s="19">
        <v>1</v>
      </c>
      <c r="AG491" s="13">
        <v>334.97</v>
      </c>
      <c r="AH491" s="13">
        <v>0</v>
      </c>
      <c r="AI491" s="19">
        <v>1</v>
      </c>
      <c r="AJ491" s="13">
        <v>1068.96</v>
      </c>
      <c r="AK491" s="13">
        <v>0</v>
      </c>
      <c r="AL491" s="19">
        <v>1</v>
      </c>
    </row>
    <row r="492" spans="11:38">
      <c r="K492" s="22">
        <v>44536</v>
      </c>
      <c r="L492" s="37">
        <f t="shared" si="64"/>
        <v>2.1274796784041611E-2</v>
      </c>
      <c r="M492" s="38">
        <f t="shared" si="65"/>
        <v>1.1968344136789504E-2</v>
      </c>
      <c r="N492" s="38">
        <f t="shared" si="66"/>
        <v>-2.4635734256517701E-3</v>
      </c>
      <c r="O492" s="38">
        <f t="shared" si="67"/>
        <v>-8.1723196422734843E-4</v>
      </c>
      <c r="P492" s="38">
        <f t="shared" si="68"/>
        <v>9.7967511820325169E-3</v>
      </c>
      <c r="Q492" s="39">
        <f t="shared" si="69"/>
        <v>-5.8894032815627754E-3</v>
      </c>
      <c r="T492" s="22">
        <v>44539</v>
      </c>
      <c r="U492" s="13">
        <v>174.56</v>
      </c>
      <c r="V492" s="13">
        <v>0</v>
      </c>
      <c r="W492" s="19">
        <v>1</v>
      </c>
      <c r="X492" s="13">
        <v>468.25</v>
      </c>
      <c r="Y492" s="13">
        <v>0</v>
      </c>
      <c r="Z492" s="19">
        <v>1</v>
      </c>
      <c r="AA492" s="13">
        <v>165.88</v>
      </c>
      <c r="AB492" s="13">
        <v>0</v>
      </c>
      <c r="AC492" s="19">
        <v>1</v>
      </c>
      <c r="AD492" s="13">
        <v>85.51</v>
      </c>
      <c r="AE492" s="13">
        <v>0</v>
      </c>
      <c r="AF492" s="19">
        <v>1</v>
      </c>
      <c r="AG492" s="13">
        <v>333.1</v>
      </c>
      <c r="AH492" s="13">
        <v>0</v>
      </c>
      <c r="AI492" s="19">
        <v>1</v>
      </c>
      <c r="AJ492" s="13">
        <v>1003.8</v>
      </c>
      <c r="AK492" s="13">
        <v>0</v>
      </c>
      <c r="AL492" s="19">
        <v>1</v>
      </c>
    </row>
    <row r="493" spans="11:38">
      <c r="K493" s="22">
        <v>44537</v>
      </c>
      <c r="L493" s="37">
        <f t="shared" si="64"/>
        <v>3.4832644809932152E-2</v>
      </c>
      <c r="M493" s="38">
        <f t="shared" si="65"/>
        <v>2.0563460266224347E-2</v>
      </c>
      <c r="N493" s="38">
        <f t="shared" si="66"/>
        <v>3.5432280410837278E-3</v>
      </c>
      <c r="O493" s="38">
        <f t="shared" si="67"/>
        <v>-1.2855725489361591E-3</v>
      </c>
      <c r="P493" s="38">
        <f t="shared" si="68"/>
        <v>2.6411663658463407E-2</v>
      </c>
      <c r="Q493" s="39">
        <f t="shared" si="69"/>
        <v>4.148579136335806E-2</v>
      </c>
      <c r="T493" s="22">
        <v>44540</v>
      </c>
      <c r="U493" s="13">
        <v>179.45</v>
      </c>
      <c r="V493" s="13">
        <v>0</v>
      </c>
      <c r="W493" s="19">
        <v>1</v>
      </c>
      <c r="X493" s="13">
        <v>472.74</v>
      </c>
      <c r="Y493" s="13">
        <v>0</v>
      </c>
      <c r="Z493" s="19">
        <v>1</v>
      </c>
      <c r="AA493" s="13">
        <v>166.58</v>
      </c>
      <c r="AB493" s="13">
        <v>0</v>
      </c>
      <c r="AC493" s="19">
        <v>1</v>
      </c>
      <c r="AD493" s="13">
        <v>85.55</v>
      </c>
      <c r="AE493" s="13">
        <v>0</v>
      </c>
      <c r="AF493" s="19">
        <v>1</v>
      </c>
      <c r="AG493" s="13">
        <v>342.54</v>
      </c>
      <c r="AH493" s="13">
        <v>0</v>
      </c>
      <c r="AI493" s="19">
        <v>1</v>
      </c>
      <c r="AJ493" s="13">
        <v>1017.03</v>
      </c>
      <c r="AK493" s="13">
        <v>0</v>
      </c>
      <c r="AL493" s="19">
        <v>1</v>
      </c>
    </row>
    <row r="494" spans="11:38">
      <c r="K494" s="22">
        <v>44538</v>
      </c>
      <c r="L494" s="37">
        <f t="shared" si="64"/>
        <v>2.2527377869230893E-2</v>
      </c>
      <c r="M494" s="38">
        <f t="shared" si="65"/>
        <v>2.6337603636107337E-3</v>
      </c>
      <c r="N494" s="38">
        <f t="shared" si="66"/>
        <v>5.3939050182528201E-4</v>
      </c>
      <c r="O494" s="38">
        <f t="shared" si="67"/>
        <v>3.5077463089862256E-4</v>
      </c>
      <c r="P494" s="38">
        <f t="shared" si="68"/>
        <v>1.4927823998831251E-4</v>
      </c>
      <c r="Q494" s="39">
        <f t="shared" si="69"/>
        <v>1.6230769706537022E-2</v>
      </c>
      <c r="T494" s="22">
        <v>44543</v>
      </c>
      <c r="U494" s="13">
        <v>175.74</v>
      </c>
      <c r="V494" s="13">
        <v>0</v>
      </c>
      <c r="W494" s="19">
        <v>1</v>
      </c>
      <c r="X494" s="13">
        <v>467.07</v>
      </c>
      <c r="Y494" s="13">
        <v>1.4983839999999999</v>
      </c>
      <c r="Z494" s="19">
        <v>1</v>
      </c>
      <c r="AA494" s="13">
        <v>167</v>
      </c>
      <c r="AB494" s="13">
        <v>0</v>
      </c>
      <c r="AC494" s="19">
        <v>1</v>
      </c>
      <c r="AD494" s="13">
        <v>85.6</v>
      </c>
      <c r="AE494" s="13">
        <v>0</v>
      </c>
      <c r="AF494" s="19">
        <v>1</v>
      </c>
      <c r="AG494" s="13">
        <v>339.4</v>
      </c>
      <c r="AH494" s="13">
        <v>0</v>
      </c>
      <c r="AI494" s="19">
        <v>1</v>
      </c>
      <c r="AJ494" s="13">
        <v>966.41</v>
      </c>
      <c r="AK494" s="13">
        <v>0</v>
      </c>
      <c r="AL494" s="19">
        <v>1</v>
      </c>
    </row>
    <row r="495" spans="11:38">
      <c r="K495" s="22">
        <v>44539</v>
      </c>
      <c r="L495" s="37">
        <f t="shared" si="64"/>
        <v>-2.9744902379339366E-3</v>
      </c>
      <c r="M495" s="38">
        <f t="shared" si="65"/>
        <v>-6.7682873734993621E-3</v>
      </c>
      <c r="N495" s="38">
        <f t="shared" si="66"/>
        <v>-6.1301952896088566E-3</v>
      </c>
      <c r="O495" s="38">
        <f t="shared" si="67"/>
        <v>-3.5077463089865183E-4</v>
      </c>
      <c r="P495" s="38">
        <f t="shared" si="68"/>
        <v>-5.598230376585394E-3</v>
      </c>
      <c r="Q495" s="39">
        <f t="shared" si="69"/>
        <v>-6.2893414956333965E-2</v>
      </c>
      <c r="T495" s="22">
        <v>44544</v>
      </c>
      <c r="U495" s="13">
        <v>174.33</v>
      </c>
      <c r="V495" s="13">
        <v>0</v>
      </c>
      <c r="W495" s="19">
        <v>1</v>
      </c>
      <c r="X495" s="13">
        <v>463.77</v>
      </c>
      <c r="Y495" s="13">
        <v>0</v>
      </c>
      <c r="Z495" s="19">
        <v>1</v>
      </c>
      <c r="AA495" s="13">
        <v>165.44</v>
      </c>
      <c r="AB495" s="13">
        <v>0</v>
      </c>
      <c r="AC495" s="19">
        <v>1</v>
      </c>
      <c r="AD495" s="13">
        <v>85.55</v>
      </c>
      <c r="AE495" s="13">
        <v>0</v>
      </c>
      <c r="AF495" s="19">
        <v>1</v>
      </c>
      <c r="AG495" s="13">
        <v>328.34</v>
      </c>
      <c r="AH495" s="13">
        <v>0</v>
      </c>
      <c r="AI495" s="19">
        <v>1</v>
      </c>
      <c r="AJ495" s="13">
        <v>958.51</v>
      </c>
      <c r="AK495" s="13">
        <v>0</v>
      </c>
      <c r="AL495" s="19">
        <v>1</v>
      </c>
    </row>
    <row r="496" spans="11:38">
      <c r="K496" s="22">
        <v>44540</v>
      </c>
      <c r="L496" s="37">
        <f t="shared" si="64"/>
        <v>2.7628095508855456E-2</v>
      </c>
      <c r="M496" s="38">
        <f t="shared" si="65"/>
        <v>9.5432131614539457E-3</v>
      </c>
      <c r="N496" s="38">
        <f t="shared" si="66"/>
        <v>4.2110391290139841E-3</v>
      </c>
      <c r="O496" s="38">
        <f t="shared" si="67"/>
        <v>4.676721703384542E-4</v>
      </c>
      <c r="P496" s="38">
        <f t="shared" si="68"/>
        <v>2.7945694004588788E-2</v>
      </c>
      <c r="Q496" s="39">
        <f t="shared" si="69"/>
        <v>1.3093816917727598E-2</v>
      </c>
      <c r="T496" s="22">
        <v>44545</v>
      </c>
      <c r="U496" s="13">
        <v>179.3</v>
      </c>
      <c r="V496" s="13">
        <v>0</v>
      </c>
      <c r="W496" s="19">
        <v>1</v>
      </c>
      <c r="X496" s="13">
        <v>471.06</v>
      </c>
      <c r="Y496" s="13">
        <v>0</v>
      </c>
      <c r="Z496" s="19">
        <v>1</v>
      </c>
      <c r="AA496" s="13">
        <v>166.15</v>
      </c>
      <c r="AB496" s="13">
        <v>0</v>
      </c>
      <c r="AC496" s="19">
        <v>1</v>
      </c>
      <c r="AD496" s="13">
        <v>85.58</v>
      </c>
      <c r="AE496" s="13">
        <v>0</v>
      </c>
      <c r="AF496" s="19">
        <v>1</v>
      </c>
      <c r="AG496" s="13">
        <v>334.65</v>
      </c>
      <c r="AH496" s="13">
        <v>0</v>
      </c>
      <c r="AI496" s="19">
        <v>1</v>
      </c>
      <c r="AJ496" s="13">
        <v>975.99</v>
      </c>
      <c r="AK496" s="13">
        <v>0</v>
      </c>
      <c r="AL496" s="19">
        <v>1</v>
      </c>
    </row>
    <row r="497" spans="11:38">
      <c r="K497" s="22">
        <v>44543</v>
      </c>
      <c r="L497" s="37">
        <f t="shared" si="64"/>
        <v>-2.0890987525919041E-2</v>
      </c>
      <c r="M497" s="38">
        <f t="shared" si="65"/>
        <v>-8.8634997448605295E-3</v>
      </c>
      <c r="N497" s="38">
        <f t="shared" si="66"/>
        <v>2.5181379095605052E-3</v>
      </c>
      <c r="O497" s="38">
        <f t="shared" si="67"/>
        <v>5.8428280949387036E-4</v>
      </c>
      <c r="P497" s="38">
        <f t="shared" si="68"/>
        <v>-9.209086404096985E-3</v>
      </c>
      <c r="Q497" s="39">
        <f t="shared" si="69"/>
        <v>-5.1053719329427996E-2</v>
      </c>
      <c r="T497" s="22">
        <v>44546</v>
      </c>
      <c r="U497" s="13">
        <v>172.26</v>
      </c>
      <c r="V497" s="13">
        <v>0</v>
      </c>
      <c r="W497" s="19">
        <v>1</v>
      </c>
      <c r="X497" s="13">
        <v>466.74</v>
      </c>
      <c r="Y497" s="13">
        <v>0</v>
      </c>
      <c r="Z497" s="19">
        <v>1</v>
      </c>
      <c r="AA497" s="13">
        <v>168.16</v>
      </c>
      <c r="AB497" s="13">
        <v>0</v>
      </c>
      <c r="AC497" s="19">
        <v>1</v>
      </c>
      <c r="AD497" s="13">
        <v>85.63</v>
      </c>
      <c r="AE497" s="13">
        <v>1.8062999999999999E-2</v>
      </c>
      <c r="AF497" s="19">
        <v>1</v>
      </c>
      <c r="AG497" s="13">
        <v>324.89999999999998</v>
      </c>
      <c r="AH497" s="13">
        <v>0</v>
      </c>
      <c r="AI497" s="19">
        <v>1</v>
      </c>
      <c r="AJ497" s="13">
        <v>926.92</v>
      </c>
      <c r="AK497" s="13">
        <v>0</v>
      </c>
      <c r="AL497" s="19">
        <v>1</v>
      </c>
    </row>
    <row r="498" spans="11:38">
      <c r="K498" s="22">
        <v>44544</v>
      </c>
      <c r="L498" s="37">
        <f t="shared" si="64"/>
        <v>-8.0555753125732023E-3</v>
      </c>
      <c r="M498" s="38">
        <f t="shared" si="65"/>
        <v>-7.0903996933405489E-3</v>
      </c>
      <c r="N498" s="38">
        <f t="shared" si="66"/>
        <v>-9.3852210966907778E-3</v>
      </c>
      <c r="O498" s="38">
        <f t="shared" si="67"/>
        <v>-5.8428280949391243E-4</v>
      </c>
      <c r="P498" s="38">
        <f t="shared" si="68"/>
        <v>-3.3129695933753846E-2</v>
      </c>
      <c r="Q498" s="39">
        <f t="shared" si="69"/>
        <v>-8.2081794096771372E-3</v>
      </c>
      <c r="T498" s="22">
        <v>44547</v>
      </c>
      <c r="U498" s="13">
        <v>171.14</v>
      </c>
      <c r="V498" s="13">
        <v>0</v>
      </c>
      <c r="W498" s="19">
        <v>1</v>
      </c>
      <c r="X498" s="13">
        <v>462.11</v>
      </c>
      <c r="Y498" s="13">
        <v>0</v>
      </c>
      <c r="Z498" s="19">
        <v>1</v>
      </c>
      <c r="AA498" s="13">
        <v>167.8</v>
      </c>
      <c r="AB498" s="13">
        <v>0</v>
      </c>
      <c r="AC498" s="19">
        <v>1</v>
      </c>
      <c r="AD498" s="13">
        <v>85.59</v>
      </c>
      <c r="AE498" s="13">
        <v>0</v>
      </c>
      <c r="AF498" s="19">
        <v>1</v>
      </c>
      <c r="AG498" s="13">
        <v>323.8</v>
      </c>
      <c r="AH498" s="13">
        <v>0</v>
      </c>
      <c r="AI498" s="19">
        <v>1</v>
      </c>
      <c r="AJ498" s="13">
        <v>932.57</v>
      </c>
      <c r="AK498" s="13">
        <v>0</v>
      </c>
      <c r="AL498" s="19">
        <v>1</v>
      </c>
    </row>
    <row r="499" spans="11:38">
      <c r="K499" s="22">
        <v>44545</v>
      </c>
      <c r="L499" s="37">
        <f t="shared" si="64"/>
        <v>2.8110325855963285E-2</v>
      </c>
      <c r="M499" s="38">
        <f t="shared" si="65"/>
        <v>1.5596734761866881E-2</v>
      </c>
      <c r="N499" s="38">
        <f t="shared" si="66"/>
        <v>4.2824034805391169E-3</v>
      </c>
      <c r="O499" s="38">
        <f t="shared" si="67"/>
        <v>3.5061065046821185E-4</v>
      </c>
      <c r="P499" s="38">
        <f t="shared" si="68"/>
        <v>1.9035552680279125E-2</v>
      </c>
      <c r="Q499" s="39">
        <f t="shared" si="69"/>
        <v>1.8072345059507857E-2</v>
      </c>
      <c r="T499" s="22">
        <v>44550</v>
      </c>
      <c r="U499" s="13">
        <v>169.75</v>
      </c>
      <c r="V499" s="13">
        <v>0</v>
      </c>
      <c r="W499" s="19">
        <v>1</v>
      </c>
      <c r="X499" s="13">
        <v>456.92</v>
      </c>
      <c r="Y499" s="13">
        <v>0</v>
      </c>
      <c r="Z499" s="19">
        <v>1</v>
      </c>
      <c r="AA499" s="13">
        <v>167.09</v>
      </c>
      <c r="AB499" s="13">
        <v>0</v>
      </c>
      <c r="AC499" s="19">
        <v>1</v>
      </c>
      <c r="AD499" s="13">
        <v>85.61</v>
      </c>
      <c r="AE499" s="13">
        <v>0</v>
      </c>
      <c r="AF499" s="19">
        <v>1</v>
      </c>
      <c r="AG499" s="13">
        <v>319.91000000000003</v>
      </c>
      <c r="AH499" s="13">
        <v>0</v>
      </c>
      <c r="AI499" s="19">
        <v>1</v>
      </c>
      <c r="AJ499" s="13">
        <v>899.94</v>
      </c>
      <c r="AK499" s="13">
        <v>0</v>
      </c>
      <c r="AL499" s="19">
        <v>1</v>
      </c>
    </row>
    <row r="500" spans="11:38">
      <c r="K500" s="22">
        <v>44546</v>
      </c>
      <c r="L500" s="37">
        <f t="shared" si="64"/>
        <v>-4.0055417250059719E-2</v>
      </c>
      <c r="M500" s="38">
        <f t="shared" si="65"/>
        <v>-9.2131169914814806E-3</v>
      </c>
      <c r="N500" s="38">
        <f t="shared" si="66"/>
        <v>1.2024912328037703E-2</v>
      </c>
      <c r="O500" s="38">
        <f t="shared" si="67"/>
        <v>7.9499823092407727E-4</v>
      </c>
      <c r="P500" s="38">
        <f t="shared" si="68"/>
        <v>-2.9567766871596565E-2</v>
      </c>
      <c r="Q500" s="39">
        <f t="shared" si="69"/>
        <v>-5.1585078509283469E-2</v>
      </c>
      <c r="T500" s="22">
        <v>44551</v>
      </c>
      <c r="U500" s="13">
        <v>172.99</v>
      </c>
      <c r="V500" s="13">
        <v>0</v>
      </c>
      <c r="W500" s="19">
        <v>1</v>
      </c>
      <c r="X500" s="13">
        <v>465.06</v>
      </c>
      <c r="Y500" s="13">
        <v>0</v>
      </c>
      <c r="Z500" s="19">
        <v>1</v>
      </c>
      <c r="AA500" s="13">
        <v>167.02</v>
      </c>
      <c r="AB500" s="13">
        <v>0</v>
      </c>
      <c r="AC500" s="19">
        <v>1</v>
      </c>
      <c r="AD500" s="13">
        <v>85.56</v>
      </c>
      <c r="AE500" s="13">
        <v>0</v>
      </c>
      <c r="AF500" s="19">
        <v>1</v>
      </c>
      <c r="AG500" s="13">
        <v>327.29000000000002</v>
      </c>
      <c r="AH500" s="13">
        <v>0</v>
      </c>
      <c r="AI500" s="19">
        <v>1</v>
      </c>
      <c r="AJ500" s="13">
        <v>938.53</v>
      </c>
      <c r="AK500" s="13">
        <v>0</v>
      </c>
      <c r="AL500" s="19">
        <v>1</v>
      </c>
    </row>
    <row r="501" spans="11:38">
      <c r="K501" s="22">
        <v>44547</v>
      </c>
      <c r="L501" s="37">
        <f t="shared" si="64"/>
        <v>-6.5230283711188277E-3</v>
      </c>
      <c r="M501" s="38">
        <f t="shared" si="65"/>
        <v>-9.9693994670765097E-3</v>
      </c>
      <c r="N501" s="38">
        <f t="shared" si="66"/>
        <v>-2.1431130955351057E-3</v>
      </c>
      <c r="O501" s="38">
        <f t="shared" si="67"/>
        <v>-4.6723514458231892E-4</v>
      </c>
      <c r="P501" s="38">
        <f t="shared" si="68"/>
        <v>-3.3914014315197193E-3</v>
      </c>
      <c r="Q501" s="39">
        <f t="shared" si="69"/>
        <v>6.0769537750312947E-3</v>
      </c>
      <c r="T501" s="22">
        <v>44552</v>
      </c>
      <c r="U501" s="13">
        <v>175.64</v>
      </c>
      <c r="V501" s="13">
        <v>0</v>
      </c>
      <c r="W501" s="19">
        <v>1</v>
      </c>
      <c r="X501" s="13">
        <v>469.75</v>
      </c>
      <c r="Y501" s="13">
        <v>0</v>
      </c>
      <c r="Z501" s="19">
        <v>1</v>
      </c>
      <c r="AA501" s="13">
        <v>168.59</v>
      </c>
      <c r="AB501" s="13">
        <v>0</v>
      </c>
      <c r="AC501" s="19">
        <v>1</v>
      </c>
      <c r="AD501" s="13">
        <v>85.55</v>
      </c>
      <c r="AE501" s="13">
        <v>0</v>
      </c>
      <c r="AF501" s="19">
        <v>1</v>
      </c>
      <c r="AG501" s="13">
        <v>333.2</v>
      </c>
      <c r="AH501" s="13">
        <v>0</v>
      </c>
      <c r="AI501" s="19">
        <v>1</v>
      </c>
      <c r="AJ501" s="13">
        <v>1008.87</v>
      </c>
      <c r="AK501" s="13">
        <v>0</v>
      </c>
      <c r="AL501" s="19">
        <v>1</v>
      </c>
    </row>
    <row r="502" spans="11:38">
      <c r="K502" s="22">
        <v>44550</v>
      </c>
      <c r="L502" s="37">
        <f t="shared" si="64"/>
        <v>-8.1551685511031865E-3</v>
      </c>
      <c r="M502" s="38">
        <f t="shared" si="65"/>
        <v>-1.1294637113914936E-2</v>
      </c>
      <c r="N502" s="38">
        <f t="shared" si="66"/>
        <v>-4.2402046270538507E-3</v>
      </c>
      <c r="O502" s="38">
        <f t="shared" si="67"/>
        <v>2.336448608759212E-4</v>
      </c>
      <c r="P502" s="38">
        <f t="shared" si="68"/>
        <v>-1.2086335007961085E-2</v>
      </c>
      <c r="Q502" s="39">
        <f t="shared" si="69"/>
        <v>-3.5616121289388132E-2</v>
      </c>
      <c r="T502" s="22">
        <v>44553</v>
      </c>
      <c r="U502" s="13">
        <v>176.28</v>
      </c>
      <c r="V502" s="13">
        <v>0</v>
      </c>
      <c r="W502" s="19">
        <v>1</v>
      </c>
      <c r="X502" s="13">
        <v>472.63</v>
      </c>
      <c r="Y502" s="13">
        <v>0</v>
      </c>
      <c r="Z502" s="19">
        <v>1</v>
      </c>
      <c r="AA502" s="13">
        <v>168.97</v>
      </c>
      <c r="AB502" s="13">
        <v>0</v>
      </c>
      <c r="AC502" s="19">
        <v>1</v>
      </c>
      <c r="AD502" s="13">
        <v>85.54</v>
      </c>
      <c r="AE502" s="13">
        <v>0</v>
      </c>
      <c r="AF502" s="19">
        <v>1</v>
      </c>
      <c r="AG502" s="13">
        <v>334.69</v>
      </c>
      <c r="AH502" s="13">
        <v>0</v>
      </c>
      <c r="AI502" s="19">
        <v>1</v>
      </c>
      <c r="AJ502" s="13">
        <v>1067</v>
      </c>
      <c r="AK502" s="13">
        <v>0</v>
      </c>
      <c r="AL502" s="19">
        <v>1</v>
      </c>
    </row>
    <row r="503" spans="11:38">
      <c r="K503" s="22">
        <v>44551</v>
      </c>
      <c r="L503" s="37">
        <f t="shared" si="64"/>
        <v>1.8907022920080604E-2</v>
      </c>
      <c r="M503" s="38">
        <f t="shared" si="65"/>
        <v>1.7658108655728616E-2</v>
      </c>
      <c r="N503" s="38">
        <f t="shared" si="66"/>
        <v>-4.1902368096864045E-4</v>
      </c>
      <c r="O503" s="38">
        <f t="shared" si="67"/>
        <v>-5.8421454018942748E-4</v>
      </c>
      <c r="P503" s="38">
        <f t="shared" si="68"/>
        <v>2.2806921795337061E-2</v>
      </c>
      <c r="Q503" s="39">
        <f t="shared" si="69"/>
        <v>4.1986726983378478E-2</v>
      </c>
      <c r="T503" s="22">
        <v>44557</v>
      </c>
      <c r="U503" s="13">
        <v>180.33</v>
      </c>
      <c r="V503" s="13">
        <v>0</v>
      </c>
      <c r="W503" s="19">
        <v>1</v>
      </c>
      <c r="X503" s="13">
        <v>479.4</v>
      </c>
      <c r="Y503" s="13">
        <v>0</v>
      </c>
      <c r="Z503" s="19">
        <v>1</v>
      </c>
      <c r="AA503" s="13">
        <v>169.37</v>
      </c>
      <c r="AB503" s="13">
        <v>0</v>
      </c>
      <c r="AC503" s="19">
        <v>1</v>
      </c>
      <c r="AD503" s="13">
        <v>85.51</v>
      </c>
      <c r="AE503" s="13">
        <v>0</v>
      </c>
      <c r="AF503" s="19">
        <v>1</v>
      </c>
      <c r="AG503" s="13">
        <v>342.45</v>
      </c>
      <c r="AH503" s="13">
        <v>0</v>
      </c>
      <c r="AI503" s="19">
        <v>1</v>
      </c>
      <c r="AJ503" s="13">
        <v>1093.94</v>
      </c>
      <c r="AK503" s="13">
        <v>0</v>
      </c>
      <c r="AL503" s="19">
        <v>1</v>
      </c>
    </row>
    <row r="504" spans="11:38">
      <c r="K504" s="22">
        <v>44552</v>
      </c>
      <c r="L504" s="37">
        <f t="shared" si="64"/>
        <v>1.5202656334630518E-2</v>
      </c>
      <c r="M504" s="38">
        <f t="shared" si="65"/>
        <v>1.0034208772099739E-2</v>
      </c>
      <c r="N504" s="38">
        <f t="shared" si="66"/>
        <v>9.3561661026263111E-3</v>
      </c>
      <c r="O504" s="38">
        <f t="shared" si="67"/>
        <v>-1.1688387600245239E-4</v>
      </c>
      <c r="P504" s="38">
        <f t="shared" si="68"/>
        <v>1.7896282261776791E-2</v>
      </c>
      <c r="Q504" s="39">
        <f t="shared" si="69"/>
        <v>7.227135019818999E-2</v>
      </c>
      <c r="T504" s="22">
        <v>44558</v>
      </c>
      <c r="U504" s="13">
        <v>179.29</v>
      </c>
      <c r="V504" s="13">
        <v>0</v>
      </c>
      <c r="W504" s="19">
        <v>1</v>
      </c>
      <c r="X504" s="13">
        <v>479.03</v>
      </c>
      <c r="Y504" s="13">
        <v>0</v>
      </c>
      <c r="Z504" s="19">
        <v>1</v>
      </c>
      <c r="AA504" s="13">
        <v>168.64</v>
      </c>
      <c r="AB504" s="13">
        <v>0</v>
      </c>
      <c r="AC504" s="19">
        <v>1</v>
      </c>
      <c r="AD504" s="13">
        <v>85.51</v>
      </c>
      <c r="AE504" s="13">
        <v>0</v>
      </c>
      <c r="AF504" s="19">
        <v>1</v>
      </c>
      <c r="AG504" s="13">
        <v>341.25</v>
      </c>
      <c r="AH504" s="13">
        <v>0</v>
      </c>
      <c r="AI504" s="19">
        <v>1</v>
      </c>
      <c r="AJ504" s="13">
        <v>1088.47</v>
      </c>
      <c r="AK504" s="13">
        <v>0</v>
      </c>
      <c r="AL504" s="19">
        <v>1</v>
      </c>
    </row>
    <row r="505" spans="11:38">
      <c r="K505" s="22">
        <v>44553</v>
      </c>
      <c r="L505" s="37">
        <f t="shared" si="64"/>
        <v>3.6371942802696099E-3</v>
      </c>
      <c r="M505" s="38">
        <f t="shared" si="65"/>
        <v>6.1122030734114697E-3</v>
      </c>
      <c r="N505" s="38">
        <f t="shared" si="66"/>
        <v>2.2514525448486165E-3</v>
      </c>
      <c r="O505" s="38">
        <f t="shared" si="67"/>
        <v>-1.1689753943981361E-4</v>
      </c>
      <c r="P505" s="38">
        <f t="shared" si="68"/>
        <v>4.4618199760109801E-3</v>
      </c>
      <c r="Q505" s="39">
        <f t="shared" si="69"/>
        <v>5.6020079684861793E-2</v>
      </c>
      <c r="T505" s="22">
        <v>44559</v>
      </c>
      <c r="U505" s="13">
        <v>179.38</v>
      </c>
      <c r="V505" s="13">
        <v>0</v>
      </c>
      <c r="W505" s="19">
        <v>1</v>
      </c>
      <c r="X505" s="13">
        <v>479.53</v>
      </c>
      <c r="Y505" s="13">
        <v>0</v>
      </c>
      <c r="Z505" s="19">
        <v>1</v>
      </c>
      <c r="AA505" s="13">
        <v>168.59</v>
      </c>
      <c r="AB505" s="13">
        <v>0</v>
      </c>
      <c r="AC505" s="19">
        <v>1</v>
      </c>
      <c r="AD505" s="13">
        <v>85.5</v>
      </c>
      <c r="AE505" s="13">
        <v>0</v>
      </c>
      <c r="AF505" s="19">
        <v>1</v>
      </c>
      <c r="AG505" s="13">
        <v>341.95</v>
      </c>
      <c r="AH505" s="13">
        <v>0</v>
      </c>
      <c r="AI505" s="19">
        <v>1</v>
      </c>
      <c r="AJ505" s="13">
        <v>1086.19</v>
      </c>
      <c r="AK505" s="13">
        <v>0</v>
      </c>
      <c r="AL505" s="19">
        <v>1</v>
      </c>
    </row>
    <row r="506" spans="11:38">
      <c r="K506" s="22">
        <v>44557</v>
      </c>
      <c r="L506" s="37">
        <f t="shared" si="64"/>
        <v>2.2714865745394237E-2</v>
      </c>
      <c r="M506" s="38">
        <f t="shared" si="65"/>
        <v>1.4222480633297788E-2</v>
      </c>
      <c r="N506" s="38">
        <f t="shared" si="66"/>
        <v>2.3644865304714522E-3</v>
      </c>
      <c r="O506" s="38">
        <f t="shared" si="67"/>
        <v>-3.5077463089865183E-4</v>
      </c>
      <c r="P506" s="38">
        <f t="shared" si="68"/>
        <v>2.2920931375215555E-2</v>
      </c>
      <c r="Q506" s="39">
        <f t="shared" si="69"/>
        <v>2.4934885569205836E-2</v>
      </c>
      <c r="T506" s="22">
        <v>44560</v>
      </c>
      <c r="U506" s="13">
        <v>178.2</v>
      </c>
      <c r="V506" s="13">
        <v>0</v>
      </c>
      <c r="W506" s="19">
        <v>1</v>
      </c>
      <c r="X506" s="13">
        <v>478.18</v>
      </c>
      <c r="Y506" s="13">
        <v>0</v>
      </c>
      <c r="Z506" s="19">
        <v>1</v>
      </c>
      <c r="AA506" s="13">
        <v>169.8</v>
      </c>
      <c r="AB506" s="13">
        <v>0</v>
      </c>
      <c r="AC506" s="19">
        <v>1</v>
      </c>
      <c r="AD506" s="13">
        <v>85.55</v>
      </c>
      <c r="AE506" s="13">
        <v>0</v>
      </c>
      <c r="AF506" s="19">
        <v>1</v>
      </c>
      <c r="AG506" s="13">
        <v>339.32</v>
      </c>
      <c r="AH506" s="13">
        <v>0</v>
      </c>
      <c r="AI506" s="19">
        <v>1</v>
      </c>
      <c r="AJ506" s="13">
        <v>1070.3399999999999</v>
      </c>
      <c r="AK506" s="13">
        <v>0</v>
      </c>
      <c r="AL506" s="19">
        <v>1</v>
      </c>
    </row>
    <row r="507" spans="11:38">
      <c r="K507" s="22">
        <v>44558</v>
      </c>
      <c r="L507" s="37">
        <f t="shared" si="64"/>
        <v>-5.7838991118445557E-3</v>
      </c>
      <c r="M507" s="38">
        <f t="shared" si="65"/>
        <v>-7.7209607040839559E-4</v>
      </c>
      <c r="N507" s="38">
        <f t="shared" si="66"/>
        <v>-4.3194055500325144E-3</v>
      </c>
      <c r="O507" s="38">
        <f t="shared" si="67"/>
        <v>0</v>
      </c>
      <c r="P507" s="38">
        <f t="shared" si="68"/>
        <v>-3.510315144744655E-3</v>
      </c>
      <c r="Q507" s="39">
        <f t="shared" si="69"/>
        <v>-5.0128174397382971E-3</v>
      </c>
      <c r="T507" s="22">
        <v>44561</v>
      </c>
      <c r="U507" s="13">
        <v>177.57</v>
      </c>
      <c r="V507" s="13">
        <v>0</v>
      </c>
      <c r="W507" s="19">
        <v>1</v>
      </c>
      <c r="X507" s="13">
        <v>476.99</v>
      </c>
      <c r="Y507" s="13">
        <v>0</v>
      </c>
      <c r="Z507" s="19">
        <v>1</v>
      </c>
      <c r="AA507" s="13">
        <v>170.96</v>
      </c>
      <c r="AB507" s="13">
        <v>0</v>
      </c>
      <c r="AC507" s="19">
        <v>1</v>
      </c>
      <c r="AD507" s="13">
        <v>85.54</v>
      </c>
      <c r="AE507" s="13">
        <v>0</v>
      </c>
      <c r="AF507" s="19">
        <v>1</v>
      </c>
      <c r="AG507" s="13">
        <v>336.32</v>
      </c>
      <c r="AH507" s="13">
        <v>0</v>
      </c>
      <c r="AI507" s="19">
        <v>1</v>
      </c>
      <c r="AJ507" s="13">
        <v>1056.78</v>
      </c>
      <c r="AK507" s="13">
        <v>0</v>
      </c>
      <c r="AL507" s="19">
        <v>1</v>
      </c>
    </row>
    <row r="508" spans="11:38">
      <c r="K508" s="22">
        <v>44559</v>
      </c>
      <c r="L508" s="37">
        <f t="shared" si="64"/>
        <v>5.0185408252113352E-4</v>
      </c>
      <c r="M508" s="38">
        <f t="shared" si="65"/>
        <v>1.0432316085526902E-3</v>
      </c>
      <c r="N508" s="38">
        <f t="shared" si="66"/>
        <v>-2.9653352528764257E-4</v>
      </c>
      <c r="O508" s="38">
        <f t="shared" si="67"/>
        <v>-1.1695222514941287E-4</v>
      </c>
      <c r="P508" s="38">
        <f t="shared" si="68"/>
        <v>2.0491810449354236E-3</v>
      </c>
      <c r="Q508" s="39">
        <f t="shared" si="69"/>
        <v>-2.0968802805149097E-3</v>
      </c>
      <c r="T508" s="22">
        <v>44564</v>
      </c>
      <c r="U508" s="13">
        <v>182.01</v>
      </c>
      <c r="V508" s="13">
        <v>0</v>
      </c>
      <c r="W508" s="19">
        <v>1</v>
      </c>
      <c r="X508" s="13">
        <v>479.84</v>
      </c>
      <c r="Y508" s="13">
        <v>0</v>
      </c>
      <c r="Z508" s="19">
        <v>1</v>
      </c>
      <c r="AA508" s="13">
        <v>168.33</v>
      </c>
      <c r="AB508" s="13">
        <v>0</v>
      </c>
      <c r="AC508" s="19">
        <v>1</v>
      </c>
      <c r="AD508" s="13">
        <v>85.44</v>
      </c>
      <c r="AE508" s="13">
        <v>0</v>
      </c>
      <c r="AF508" s="19">
        <v>1</v>
      </c>
      <c r="AG508" s="13">
        <v>334.75</v>
      </c>
      <c r="AH508" s="13">
        <v>0</v>
      </c>
      <c r="AI508" s="19">
        <v>1</v>
      </c>
      <c r="AJ508" s="13">
        <v>1199.78</v>
      </c>
      <c r="AK508" s="13">
        <v>0</v>
      </c>
      <c r="AL508" s="19">
        <v>1</v>
      </c>
    </row>
    <row r="509" spans="11:38">
      <c r="K509" s="22">
        <v>44560</v>
      </c>
      <c r="L509" s="37">
        <f t="shared" si="64"/>
        <v>-6.5999456531481062E-3</v>
      </c>
      <c r="M509" s="38">
        <f t="shared" si="65"/>
        <v>-2.8192268936407835E-3</v>
      </c>
      <c r="N509" s="38">
        <f t="shared" si="66"/>
        <v>7.1515420495372696E-3</v>
      </c>
      <c r="O509" s="38">
        <f t="shared" si="67"/>
        <v>5.8462439548787883E-4</v>
      </c>
      <c r="P509" s="38">
        <f t="shared" si="68"/>
        <v>-7.720912604571052E-3</v>
      </c>
      <c r="Q509" s="39">
        <f t="shared" si="69"/>
        <v>-1.4699805159474902E-2</v>
      </c>
      <c r="T509" s="22">
        <v>44565</v>
      </c>
      <c r="U509" s="13">
        <v>179.7</v>
      </c>
      <c r="V509" s="13">
        <v>0</v>
      </c>
      <c r="W509" s="19">
        <v>1</v>
      </c>
      <c r="X509" s="13">
        <v>479.68</v>
      </c>
      <c r="Y509" s="13">
        <v>0</v>
      </c>
      <c r="Z509" s="19">
        <v>1</v>
      </c>
      <c r="AA509" s="13">
        <v>169.57</v>
      </c>
      <c r="AB509" s="13">
        <v>0</v>
      </c>
      <c r="AC509" s="19">
        <v>1</v>
      </c>
      <c r="AD509" s="13">
        <v>85.49</v>
      </c>
      <c r="AE509" s="13">
        <v>0</v>
      </c>
      <c r="AF509" s="19">
        <v>1</v>
      </c>
      <c r="AG509" s="13">
        <v>329.01</v>
      </c>
      <c r="AH509" s="13">
        <v>0</v>
      </c>
      <c r="AI509" s="19">
        <v>1</v>
      </c>
      <c r="AJ509" s="13">
        <v>1149.5899999999999</v>
      </c>
      <c r="AK509" s="13">
        <v>0</v>
      </c>
      <c r="AL509" s="19">
        <v>1</v>
      </c>
    </row>
    <row r="510" spans="11:38">
      <c r="K510" s="22">
        <v>44561</v>
      </c>
      <c r="L510" s="37">
        <f t="shared" si="64"/>
        <v>-3.5416176659655413E-3</v>
      </c>
      <c r="M510" s="38">
        <f t="shared" si="65"/>
        <v>-2.4917043367885402E-3</v>
      </c>
      <c r="N510" s="38">
        <f t="shared" si="66"/>
        <v>6.8083371336451542E-3</v>
      </c>
      <c r="O510" s="38">
        <f t="shared" si="67"/>
        <v>-1.1689753943981361E-4</v>
      </c>
      <c r="P510" s="38">
        <f t="shared" si="68"/>
        <v>-8.8805272509477409E-3</v>
      </c>
      <c r="Q510" s="39">
        <f t="shared" si="69"/>
        <v>-1.2749806018971849E-2</v>
      </c>
      <c r="T510" s="22">
        <v>44566</v>
      </c>
      <c r="U510" s="13">
        <v>174.92</v>
      </c>
      <c r="V510" s="13">
        <v>0</v>
      </c>
      <c r="W510" s="19">
        <v>1</v>
      </c>
      <c r="X510" s="13">
        <v>470.33</v>
      </c>
      <c r="Y510" s="13">
        <v>0</v>
      </c>
      <c r="Z510" s="19">
        <v>1</v>
      </c>
      <c r="AA510" s="13">
        <v>169.06</v>
      </c>
      <c r="AB510" s="13">
        <v>0</v>
      </c>
      <c r="AC510" s="19">
        <v>1</v>
      </c>
      <c r="AD510" s="13">
        <v>85.38</v>
      </c>
      <c r="AE510" s="13">
        <v>0</v>
      </c>
      <c r="AF510" s="19">
        <v>1</v>
      </c>
      <c r="AG510" s="13">
        <v>316.38</v>
      </c>
      <c r="AH510" s="13">
        <v>0</v>
      </c>
      <c r="AI510" s="19">
        <v>1</v>
      </c>
      <c r="AJ510" s="13">
        <v>1088.1199999999999</v>
      </c>
      <c r="AK510" s="13">
        <v>0</v>
      </c>
      <c r="AL510" s="19">
        <v>1</v>
      </c>
    </row>
    <row r="511" spans="11:38">
      <c r="K511" s="22">
        <v>44564</v>
      </c>
      <c r="L511" s="37">
        <f t="shared" si="64"/>
        <v>2.4696733251572688E-2</v>
      </c>
      <c r="M511" s="38">
        <f t="shared" si="65"/>
        <v>5.9571886926999811E-3</v>
      </c>
      <c r="N511" s="38">
        <f t="shared" si="66"/>
        <v>-1.5503272579901891E-2</v>
      </c>
      <c r="O511" s="38">
        <f t="shared" si="67"/>
        <v>-1.1697275868780125E-3</v>
      </c>
      <c r="P511" s="38">
        <f t="shared" si="68"/>
        <v>-4.67910311730444E-3</v>
      </c>
      <c r="Q511" s="39">
        <f t="shared" si="69"/>
        <v>0.12691165766288934</v>
      </c>
      <c r="T511" s="22">
        <v>44567</v>
      </c>
      <c r="U511" s="13">
        <v>172</v>
      </c>
      <c r="V511" s="13">
        <v>0</v>
      </c>
      <c r="W511" s="19">
        <v>1</v>
      </c>
      <c r="X511" s="13">
        <v>469.98</v>
      </c>
      <c r="Y511" s="13">
        <v>0</v>
      </c>
      <c r="Z511" s="19">
        <v>1</v>
      </c>
      <c r="AA511" s="13">
        <v>166.99</v>
      </c>
      <c r="AB511" s="13">
        <v>0</v>
      </c>
      <c r="AC511" s="19">
        <v>1</v>
      </c>
      <c r="AD511" s="13">
        <v>85.31</v>
      </c>
      <c r="AE511" s="13">
        <v>0</v>
      </c>
      <c r="AF511" s="19">
        <v>1</v>
      </c>
      <c r="AG511" s="13">
        <v>313.88</v>
      </c>
      <c r="AH511" s="13">
        <v>0</v>
      </c>
      <c r="AI511" s="19">
        <v>1</v>
      </c>
      <c r="AJ511" s="13">
        <v>1064.7</v>
      </c>
      <c r="AK511" s="13">
        <v>0</v>
      </c>
      <c r="AL511" s="19">
        <v>1</v>
      </c>
    </row>
    <row r="512" spans="11:38">
      <c r="K512" s="22">
        <v>44565</v>
      </c>
      <c r="L512" s="37">
        <f t="shared" si="64"/>
        <v>-1.277283683280277E-2</v>
      </c>
      <c r="M512" s="38">
        <f t="shared" si="65"/>
        <v>-3.3350008646599347E-4</v>
      </c>
      <c r="N512" s="38">
        <f t="shared" si="66"/>
        <v>7.3394824880457484E-3</v>
      </c>
      <c r="O512" s="38">
        <f t="shared" si="67"/>
        <v>5.8503482625758417E-4</v>
      </c>
      <c r="P512" s="38">
        <f t="shared" si="68"/>
        <v>-1.7295839131054723E-2</v>
      </c>
      <c r="Q512" s="39">
        <f t="shared" si="69"/>
        <v>-4.273284958596809E-2</v>
      </c>
      <c r="T512" s="22">
        <v>44568</v>
      </c>
      <c r="U512" s="13">
        <v>172.17</v>
      </c>
      <c r="V512" s="13">
        <v>0</v>
      </c>
      <c r="W512" s="19">
        <v>1</v>
      </c>
      <c r="X512" s="13">
        <v>468.1</v>
      </c>
      <c r="Y512" s="13">
        <v>0</v>
      </c>
      <c r="Z512" s="19">
        <v>1</v>
      </c>
      <c r="AA512" s="13">
        <v>167.75</v>
      </c>
      <c r="AB512" s="13">
        <v>0</v>
      </c>
      <c r="AC512" s="19">
        <v>1</v>
      </c>
      <c r="AD512" s="13">
        <v>85.29</v>
      </c>
      <c r="AE512" s="13">
        <v>0</v>
      </c>
      <c r="AF512" s="19">
        <v>1</v>
      </c>
      <c r="AG512" s="13">
        <v>314.04000000000002</v>
      </c>
      <c r="AH512" s="13">
        <v>0</v>
      </c>
      <c r="AI512" s="19">
        <v>1</v>
      </c>
      <c r="AJ512" s="13">
        <v>1026.96</v>
      </c>
      <c r="AK512" s="13">
        <v>0</v>
      </c>
      <c r="AL512" s="19">
        <v>1</v>
      </c>
    </row>
    <row r="513" spans="11:38">
      <c r="K513" s="22">
        <v>44566</v>
      </c>
      <c r="L513" s="37">
        <f t="shared" si="64"/>
        <v>-2.6960067244793544E-2</v>
      </c>
      <c r="M513" s="38">
        <f t="shared" si="65"/>
        <v>-1.9684638926861005E-2</v>
      </c>
      <c r="N513" s="38">
        <f t="shared" si="66"/>
        <v>-3.0121394182544285E-3</v>
      </c>
      <c r="O513" s="38">
        <f t="shared" si="67"/>
        <v>-1.2875287083263425E-3</v>
      </c>
      <c r="P513" s="38">
        <f t="shared" si="68"/>
        <v>-3.9144122669793759E-2</v>
      </c>
      <c r="Q513" s="39">
        <f t="shared" si="69"/>
        <v>-5.495392059759456E-2</v>
      </c>
      <c r="T513" s="22">
        <v>44571</v>
      </c>
      <c r="U513" s="13">
        <v>172.19</v>
      </c>
      <c r="V513" s="13">
        <v>0</v>
      </c>
      <c r="W513" s="19">
        <v>1</v>
      </c>
      <c r="X513" s="13">
        <v>467.22</v>
      </c>
      <c r="Y513" s="13">
        <v>0</v>
      </c>
      <c r="Z513" s="19">
        <v>1</v>
      </c>
      <c r="AA513" s="13">
        <v>168.26</v>
      </c>
      <c r="AB513" s="13">
        <v>0</v>
      </c>
      <c r="AC513" s="19">
        <v>1</v>
      </c>
      <c r="AD513" s="13">
        <v>85.24</v>
      </c>
      <c r="AE513" s="13">
        <v>0</v>
      </c>
      <c r="AF513" s="19">
        <v>1</v>
      </c>
      <c r="AG513" s="13">
        <v>314.27</v>
      </c>
      <c r="AH513" s="13">
        <v>0</v>
      </c>
      <c r="AI513" s="19">
        <v>1</v>
      </c>
      <c r="AJ513" s="13">
        <v>1058.1199999999999</v>
      </c>
      <c r="AK513" s="13">
        <v>0</v>
      </c>
      <c r="AL513" s="19">
        <v>1</v>
      </c>
    </row>
    <row r="514" spans="11:38">
      <c r="K514" s="22">
        <v>44567</v>
      </c>
      <c r="L514" s="37">
        <f t="shared" si="64"/>
        <v>-1.6834249731266782E-2</v>
      </c>
      <c r="M514" s="38">
        <f t="shared" si="65"/>
        <v>-7.4443538016961302E-4</v>
      </c>
      <c r="N514" s="38">
        <f t="shared" si="66"/>
        <v>-1.2319751116440481E-2</v>
      </c>
      <c r="O514" s="38">
        <f t="shared" si="67"/>
        <v>-8.2020040921255955E-4</v>
      </c>
      <c r="P514" s="38">
        <f t="shared" si="68"/>
        <v>-7.9332755111609608E-3</v>
      </c>
      <c r="Q514" s="39">
        <f t="shared" si="69"/>
        <v>-2.1758367131025334E-2</v>
      </c>
      <c r="T514" s="22">
        <v>44572</v>
      </c>
      <c r="U514" s="13">
        <v>175.08</v>
      </c>
      <c r="V514" s="13">
        <v>0</v>
      </c>
      <c r="W514" s="19">
        <v>1</v>
      </c>
      <c r="X514" s="13">
        <v>471.83</v>
      </c>
      <c r="Y514" s="13">
        <v>0</v>
      </c>
      <c r="Z514" s="19">
        <v>1</v>
      </c>
      <c r="AA514" s="13">
        <v>170.29</v>
      </c>
      <c r="AB514" s="13">
        <v>0</v>
      </c>
      <c r="AC514" s="19">
        <v>1</v>
      </c>
      <c r="AD514" s="13">
        <v>85.27</v>
      </c>
      <c r="AE514" s="13">
        <v>0</v>
      </c>
      <c r="AF514" s="19">
        <v>1</v>
      </c>
      <c r="AG514" s="13">
        <v>314.98</v>
      </c>
      <c r="AH514" s="13">
        <v>0</v>
      </c>
      <c r="AI514" s="19">
        <v>1</v>
      </c>
      <c r="AJ514" s="13">
        <v>1064.4000000000001</v>
      </c>
      <c r="AK514" s="13">
        <v>0</v>
      </c>
      <c r="AL514" s="19">
        <v>1</v>
      </c>
    </row>
    <row r="515" spans="11:38">
      <c r="K515" s="22">
        <v>44568</v>
      </c>
      <c r="L515" s="37">
        <f t="shared" si="64"/>
        <v>9.87883974927863E-4</v>
      </c>
      <c r="M515" s="38">
        <f t="shared" si="65"/>
        <v>-4.0081923011772314E-3</v>
      </c>
      <c r="N515" s="38">
        <f t="shared" si="66"/>
        <v>4.5408454674501766E-3</v>
      </c>
      <c r="O515" s="38">
        <f t="shared" si="67"/>
        <v>-2.344665895851989E-4</v>
      </c>
      <c r="P515" s="38">
        <f t="shared" si="68"/>
        <v>5.0961907078251353E-4</v>
      </c>
      <c r="Q515" s="39">
        <f t="shared" si="69"/>
        <v>-3.6090087543889406E-2</v>
      </c>
      <c r="T515" s="22">
        <v>44573</v>
      </c>
      <c r="U515" s="13">
        <v>175.53</v>
      </c>
      <c r="V515" s="13">
        <v>0</v>
      </c>
      <c r="W515" s="19">
        <v>1</v>
      </c>
      <c r="X515" s="13">
        <v>473.08</v>
      </c>
      <c r="Y515" s="13">
        <v>0</v>
      </c>
      <c r="Z515" s="19">
        <v>1</v>
      </c>
      <c r="AA515" s="13">
        <v>170.74</v>
      </c>
      <c r="AB515" s="13">
        <v>0</v>
      </c>
      <c r="AC515" s="19">
        <v>1</v>
      </c>
      <c r="AD515" s="13">
        <v>85.24</v>
      </c>
      <c r="AE515" s="13">
        <v>0</v>
      </c>
      <c r="AF515" s="19">
        <v>1</v>
      </c>
      <c r="AG515" s="13">
        <v>318.27</v>
      </c>
      <c r="AH515" s="13">
        <v>0</v>
      </c>
      <c r="AI515" s="19">
        <v>1</v>
      </c>
      <c r="AJ515" s="13">
        <v>1106.22</v>
      </c>
      <c r="AK515" s="13">
        <v>0</v>
      </c>
      <c r="AL515" s="19">
        <v>1</v>
      </c>
    </row>
    <row r="516" spans="11:38">
      <c r="K516" s="22">
        <v>44571</v>
      </c>
      <c r="L516" s="37">
        <f t="shared" si="64"/>
        <v>1.1615750971362804E-4</v>
      </c>
      <c r="M516" s="38">
        <f t="shared" si="65"/>
        <v>-1.8817094890751418E-3</v>
      </c>
      <c r="N516" s="38">
        <f t="shared" si="66"/>
        <v>3.0356262708763409E-3</v>
      </c>
      <c r="O516" s="38">
        <f t="shared" si="67"/>
        <v>-5.8640710060185719E-4</v>
      </c>
      <c r="P516" s="38">
        <f t="shared" si="68"/>
        <v>7.321227109972463E-4</v>
      </c>
      <c r="Q516" s="39">
        <f t="shared" si="69"/>
        <v>2.9890766759930402E-2</v>
      </c>
      <c r="T516" s="22">
        <v>44574</v>
      </c>
      <c r="U516" s="13">
        <v>172.19</v>
      </c>
      <c r="V516" s="13">
        <v>0</v>
      </c>
      <c r="W516" s="19">
        <v>1</v>
      </c>
      <c r="X516" s="13">
        <v>466.59</v>
      </c>
      <c r="Y516" s="13">
        <v>0</v>
      </c>
      <c r="Z516" s="19">
        <v>1</v>
      </c>
      <c r="AA516" s="13">
        <v>170.16</v>
      </c>
      <c r="AB516" s="13">
        <v>0</v>
      </c>
      <c r="AC516" s="19">
        <v>1</v>
      </c>
      <c r="AD516" s="13">
        <v>85.28</v>
      </c>
      <c r="AE516" s="13">
        <v>0</v>
      </c>
      <c r="AF516" s="19">
        <v>1</v>
      </c>
      <c r="AG516" s="13">
        <v>304.8</v>
      </c>
      <c r="AH516" s="13">
        <v>0</v>
      </c>
      <c r="AI516" s="19">
        <v>1</v>
      </c>
      <c r="AJ516" s="13">
        <v>1031.56</v>
      </c>
      <c r="AK516" s="13">
        <v>0</v>
      </c>
      <c r="AL516" s="19">
        <v>1</v>
      </c>
    </row>
    <row r="517" spans="11:38">
      <c r="K517" s="22">
        <v>44572</v>
      </c>
      <c r="L517" s="37">
        <f t="shared" si="64"/>
        <v>1.6644494024600158E-2</v>
      </c>
      <c r="M517" s="38">
        <f t="shared" si="65"/>
        <v>9.8185124004705887E-3</v>
      </c>
      <c r="N517" s="38">
        <f t="shared" si="66"/>
        <v>1.1992463915845745E-2</v>
      </c>
      <c r="O517" s="38">
        <f t="shared" si="67"/>
        <v>3.5188552354189828E-4</v>
      </c>
      <c r="P517" s="38">
        <f t="shared" si="68"/>
        <v>2.2566557053825685E-3</v>
      </c>
      <c r="Q517" s="39">
        <f t="shared" si="69"/>
        <v>5.9175115669327033E-3</v>
      </c>
      <c r="T517" s="22">
        <v>44575</v>
      </c>
      <c r="U517" s="13">
        <v>173.07</v>
      </c>
      <c r="V517" s="13">
        <v>0</v>
      </c>
      <c r="W517" s="19">
        <v>1</v>
      </c>
      <c r="X517" s="13">
        <v>466.75</v>
      </c>
      <c r="Y517" s="13">
        <v>0</v>
      </c>
      <c r="Z517" s="19">
        <v>1</v>
      </c>
      <c r="AA517" s="13">
        <v>169.67</v>
      </c>
      <c r="AB517" s="13">
        <v>0</v>
      </c>
      <c r="AC517" s="19">
        <v>1</v>
      </c>
      <c r="AD517" s="13">
        <v>85.17</v>
      </c>
      <c r="AE517" s="13">
        <v>0</v>
      </c>
      <c r="AF517" s="19">
        <v>1</v>
      </c>
      <c r="AG517" s="13">
        <v>310.2</v>
      </c>
      <c r="AH517" s="13">
        <v>0</v>
      </c>
      <c r="AI517" s="19">
        <v>1</v>
      </c>
      <c r="AJ517" s="13">
        <v>1049.6099999999999</v>
      </c>
      <c r="AK517" s="13">
        <v>0</v>
      </c>
      <c r="AL517" s="19">
        <v>1</v>
      </c>
    </row>
    <row r="518" spans="11:38">
      <c r="K518" s="22">
        <v>44573</v>
      </c>
      <c r="L518" s="37">
        <f t="shared" si="64"/>
        <v>2.566956145559744E-3</v>
      </c>
      <c r="M518" s="38">
        <f t="shared" si="65"/>
        <v>2.6457561654957711E-3</v>
      </c>
      <c r="N518" s="38">
        <f t="shared" si="66"/>
        <v>2.6390655436471025E-3</v>
      </c>
      <c r="O518" s="38">
        <f t="shared" si="67"/>
        <v>-3.5188552354189486E-4</v>
      </c>
      <c r="P518" s="38">
        <f t="shared" si="68"/>
        <v>1.0390934392855156E-2</v>
      </c>
      <c r="Q518" s="39">
        <f t="shared" si="69"/>
        <v>3.8537538206820328E-2</v>
      </c>
      <c r="T518" s="22">
        <v>44579</v>
      </c>
      <c r="U518" s="13">
        <v>169.8</v>
      </c>
      <c r="V518" s="13">
        <v>0</v>
      </c>
      <c r="W518" s="19">
        <v>1</v>
      </c>
      <c r="X518" s="13">
        <v>458.5</v>
      </c>
      <c r="Y518" s="13">
        <v>0</v>
      </c>
      <c r="Z518" s="19">
        <v>1</v>
      </c>
      <c r="AA518" s="13">
        <v>169.39</v>
      </c>
      <c r="AB518" s="13">
        <v>0</v>
      </c>
      <c r="AC518" s="19">
        <v>1</v>
      </c>
      <c r="AD518" s="13">
        <v>85.04</v>
      </c>
      <c r="AE518" s="13">
        <v>0</v>
      </c>
      <c r="AF518" s="19">
        <v>1</v>
      </c>
      <c r="AG518" s="13">
        <v>302.64999999999998</v>
      </c>
      <c r="AH518" s="13">
        <v>0</v>
      </c>
      <c r="AI518" s="19">
        <v>1</v>
      </c>
      <c r="AJ518" s="13">
        <v>1030.51</v>
      </c>
      <c r="AK518" s="13">
        <v>0</v>
      </c>
      <c r="AL518" s="19">
        <v>1</v>
      </c>
    </row>
    <row r="519" spans="11:38">
      <c r="K519" s="22">
        <v>44574</v>
      </c>
      <c r="L519" s="37">
        <f t="shared" si="64"/>
        <v>-1.921145017015996E-2</v>
      </c>
      <c r="M519" s="38">
        <f t="shared" si="65"/>
        <v>-1.3813579658337705E-2</v>
      </c>
      <c r="N519" s="38">
        <f t="shared" si="66"/>
        <v>-3.4027606901786711E-3</v>
      </c>
      <c r="O519" s="38">
        <f t="shared" si="67"/>
        <v>4.6915318711818747E-4</v>
      </c>
      <c r="P519" s="38">
        <f t="shared" si="68"/>
        <v>-4.324425532679859E-2</v>
      </c>
      <c r="Q519" s="39">
        <f t="shared" si="69"/>
        <v>-6.9876578773806847E-2</v>
      </c>
      <c r="T519" s="22">
        <v>44580</v>
      </c>
      <c r="U519" s="13">
        <v>166.23</v>
      </c>
      <c r="V519" s="13">
        <v>0</v>
      </c>
      <c r="W519" s="19">
        <v>1</v>
      </c>
      <c r="X519" s="13">
        <v>453.76</v>
      </c>
      <c r="Y519" s="13">
        <v>0</v>
      </c>
      <c r="Z519" s="19">
        <v>1</v>
      </c>
      <c r="AA519" s="13">
        <v>172.08</v>
      </c>
      <c r="AB519" s="13">
        <v>0</v>
      </c>
      <c r="AC519" s="19">
        <v>1</v>
      </c>
      <c r="AD519" s="13">
        <v>85.08</v>
      </c>
      <c r="AE519" s="13">
        <v>0</v>
      </c>
      <c r="AF519" s="19">
        <v>1</v>
      </c>
      <c r="AG519" s="13">
        <v>303.33</v>
      </c>
      <c r="AH519" s="13">
        <v>0</v>
      </c>
      <c r="AI519" s="19">
        <v>1</v>
      </c>
      <c r="AJ519" s="13">
        <v>995.65</v>
      </c>
      <c r="AK519" s="13">
        <v>0</v>
      </c>
      <c r="AL519" s="19">
        <v>1</v>
      </c>
    </row>
    <row r="520" spans="11:38">
      <c r="K520" s="22">
        <v>44575</v>
      </c>
      <c r="L520" s="37">
        <f t="shared" si="64"/>
        <v>5.097618638813136E-3</v>
      </c>
      <c r="M520" s="38">
        <f t="shared" si="65"/>
        <v>3.4285469725366672E-4</v>
      </c>
      <c r="N520" s="38">
        <f t="shared" si="66"/>
        <v>-2.8837968371336355E-3</v>
      </c>
      <c r="O520" s="38">
        <f t="shared" si="67"/>
        <v>-1.2907012645449211E-3</v>
      </c>
      <c r="P520" s="38">
        <f t="shared" si="68"/>
        <v>1.7561426929947208E-2</v>
      </c>
      <c r="Q520" s="39">
        <f t="shared" si="69"/>
        <v>1.7346447046915608E-2</v>
      </c>
      <c r="T520" s="22">
        <v>44581</v>
      </c>
      <c r="U520" s="13">
        <v>164.51</v>
      </c>
      <c r="V520" s="13">
        <v>0</v>
      </c>
      <c r="W520" s="19">
        <v>1</v>
      </c>
      <c r="X520" s="13">
        <v>448.72</v>
      </c>
      <c r="Y520" s="13">
        <v>0</v>
      </c>
      <c r="Z520" s="19">
        <v>1</v>
      </c>
      <c r="AA520" s="13">
        <v>171.65</v>
      </c>
      <c r="AB520" s="13">
        <v>0</v>
      </c>
      <c r="AC520" s="19">
        <v>1</v>
      </c>
      <c r="AD520" s="13">
        <v>85.06</v>
      </c>
      <c r="AE520" s="13">
        <v>0</v>
      </c>
      <c r="AF520" s="19">
        <v>1</v>
      </c>
      <c r="AG520" s="13">
        <v>301.60000000000002</v>
      </c>
      <c r="AH520" s="13">
        <v>0</v>
      </c>
      <c r="AI520" s="19">
        <v>1</v>
      </c>
      <c r="AJ520" s="13">
        <v>996.27</v>
      </c>
      <c r="AK520" s="13">
        <v>0</v>
      </c>
      <c r="AL520" s="19">
        <v>1</v>
      </c>
    </row>
    <row r="521" spans="11:38">
      <c r="K521" s="22">
        <v>44579</v>
      </c>
      <c r="L521" s="37">
        <f t="shared" si="64"/>
        <v>-1.9074863059660753E-2</v>
      </c>
      <c r="M521" s="38">
        <f t="shared" si="65"/>
        <v>-1.7833490725312411E-2</v>
      </c>
      <c r="N521" s="38">
        <f t="shared" si="66"/>
        <v>-1.6516254565576893E-3</v>
      </c>
      <c r="O521" s="38">
        <f t="shared" si="67"/>
        <v>-1.5275251192969448E-3</v>
      </c>
      <c r="P521" s="38">
        <f t="shared" si="68"/>
        <v>-2.4640228404742202E-2</v>
      </c>
      <c r="Q521" s="39">
        <f t="shared" si="69"/>
        <v>-1.8364841272861948E-2</v>
      </c>
      <c r="T521" s="22">
        <v>44582</v>
      </c>
      <c r="U521" s="13">
        <v>162.41</v>
      </c>
      <c r="V521" s="13">
        <v>0</v>
      </c>
      <c r="W521" s="19">
        <v>1</v>
      </c>
      <c r="X521" s="13">
        <v>439.98</v>
      </c>
      <c r="Y521" s="13">
        <v>0</v>
      </c>
      <c r="Z521" s="19">
        <v>1</v>
      </c>
      <c r="AA521" s="13">
        <v>171.09</v>
      </c>
      <c r="AB521" s="13">
        <v>0</v>
      </c>
      <c r="AC521" s="19">
        <v>1</v>
      </c>
      <c r="AD521" s="13">
        <v>85.13</v>
      </c>
      <c r="AE521" s="13">
        <v>0</v>
      </c>
      <c r="AF521" s="19">
        <v>1</v>
      </c>
      <c r="AG521" s="13">
        <v>296.02999999999997</v>
      </c>
      <c r="AH521" s="13">
        <v>0</v>
      </c>
      <c r="AI521" s="19">
        <v>1</v>
      </c>
      <c r="AJ521" s="13">
        <v>943.9</v>
      </c>
      <c r="AK521" s="13">
        <v>0</v>
      </c>
      <c r="AL521" s="19">
        <v>1</v>
      </c>
    </row>
    <row r="522" spans="11:38">
      <c r="K522" s="22">
        <v>44580</v>
      </c>
      <c r="L522" s="37">
        <f t="shared" si="64"/>
        <v>-2.1248902329879072E-2</v>
      </c>
      <c r="M522" s="38">
        <f t="shared" si="65"/>
        <v>-1.0391867792811593E-2</v>
      </c>
      <c r="N522" s="38">
        <f t="shared" si="66"/>
        <v>1.5755736361184266E-2</v>
      </c>
      <c r="O522" s="38">
        <f t="shared" si="67"/>
        <v>4.70256298343931E-4</v>
      </c>
      <c r="P522" s="38">
        <f t="shared" si="68"/>
        <v>2.2442994337211241E-3</v>
      </c>
      <c r="Q522" s="39">
        <f t="shared" si="69"/>
        <v>-3.4413314105917039E-2</v>
      </c>
      <c r="T522" s="22">
        <v>44585</v>
      </c>
      <c r="U522" s="13">
        <v>161.62</v>
      </c>
      <c r="V522" s="13">
        <v>0</v>
      </c>
      <c r="W522" s="19">
        <v>1</v>
      </c>
      <c r="X522" s="13">
        <v>441.52</v>
      </c>
      <c r="Y522" s="13">
        <v>0</v>
      </c>
      <c r="Z522" s="19">
        <v>1</v>
      </c>
      <c r="AA522" s="13">
        <v>172.03</v>
      </c>
      <c r="AB522" s="13">
        <v>0</v>
      </c>
      <c r="AC522" s="19">
        <v>1</v>
      </c>
      <c r="AD522" s="13">
        <v>85.18</v>
      </c>
      <c r="AE522" s="13">
        <v>0</v>
      </c>
      <c r="AF522" s="19">
        <v>1</v>
      </c>
      <c r="AG522" s="13">
        <v>296.37</v>
      </c>
      <c r="AH522" s="13">
        <v>0</v>
      </c>
      <c r="AI522" s="19">
        <v>1</v>
      </c>
      <c r="AJ522" s="13">
        <v>930</v>
      </c>
      <c r="AK522" s="13">
        <v>0</v>
      </c>
      <c r="AL522" s="19">
        <v>1</v>
      </c>
    </row>
    <row r="523" spans="11:38">
      <c r="K523" s="22">
        <v>44581</v>
      </c>
      <c r="L523" s="37">
        <f t="shared" si="64"/>
        <v>-1.0401012916038935E-2</v>
      </c>
      <c r="M523" s="38">
        <f t="shared" si="65"/>
        <v>-1.116933870362641E-2</v>
      </c>
      <c r="N523" s="38">
        <f t="shared" si="66"/>
        <v>-2.5019650557735707E-3</v>
      </c>
      <c r="O523" s="38">
        <f t="shared" si="67"/>
        <v>-2.3510050654896417E-4</v>
      </c>
      <c r="P523" s="38">
        <f t="shared" si="68"/>
        <v>-5.719685637616303E-3</v>
      </c>
      <c r="Q523" s="39">
        <f t="shared" si="69"/>
        <v>6.2251498054348095E-4</v>
      </c>
      <c r="T523" s="22">
        <v>44586</v>
      </c>
      <c r="U523" s="13">
        <v>159.78</v>
      </c>
      <c r="V523" s="13">
        <v>0</v>
      </c>
      <c r="W523" s="19">
        <v>1</v>
      </c>
      <c r="X523" s="13">
        <v>436.44</v>
      </c>
      <c r="Y523" s="13">
        <v>0</v>
      </c>
      <c r="Z523" s="19">
        <v>1</v>
      </c>
      <c r="AA523" s="13">
        <v>172.58</v>
      </c>
      <c r="AB523" s="13">
        <v>0</v>
      </c>
      <c r="AC523" s="19">
        <v>1</v>
      </c>
      <c r="AD523" s="13">
        <v>85.14</v>
      </c>
      <c r="AE523" s="13">
        <v>0</v>
      </c>
      <c r="AF523" s="19">
        <v>1</v>
      </c>
      <c r="AG523" s="13">
        <v>288.49</v>
      </c>
      <c r="AH523" s="13">
        <v>0</v>
      </c>
      <c r="AI523" s="19">
        <v>1</v>
      </c>
      <c r="AJ523" s="13">
        <v>918.4</v>
      </c>
      <c r="AK523" s="13">
        <v>0</v>
      </c>
      <c r="AL523" s="19">
        <v>1</v>
      </c>
    </row>
    <row r="524" spans="11:38">
      <c r="K524" s="22">
        <v>44582</v>
      </c>
      <c r="L524" s="37">
        <f t="shared" si="64"/>
        <v>-1.2847356444817501E-2</v>
      </c>
      <c r="M524" s="38">
        <f t="shared" si="65"/>
        <v>-1.9669813866318334E-2</v>
      </c>
      <c r="N524" s="38">
        <f t="shared" si="66"/>
        <v>-3.2677860671439106E-3</v>
      </c>
      <c r="O524" s="38">
        <f t="shared" si="67"/>
        <v>8.226100704781282E-4</v>
      </c>
      <c r="P524" s="38">
        <f t="shared" si="68"/>
        <v>-1.8640835594090695E-2</v>
      </c>
      <c r="Q524" s="39">
        <f t="shared" si="69"/>
        <v>-5.3998076854328905E-2</v>
      </c>
      <c r="T524" s="22">
        <v>44587</v>
      </c>
      <c r="U524" s="13">
        <v>159.69</v>
      </c>
      <c r="V524" s="13">
        <v>0</v>
      </c>
      <c r="W524" s="19">
        <v>1</v>
      </c>
      <c r="X524" s="13">
        <v>435.43</v>
      </c>
      <c r="Y524" s="13">
        <v>0</v>
      </c>
      <c r="Z524" s="19">
        <v>1</v>
      </c>
      <c r="AA524" s="13">
        <v>169.79</v>
      </c>
      <c r="AB524" s="13">
        <v>0</v>
      </c>
      <c r="AC524" s="19">
        <v>1</v>
      </c>
      <c r="AD524" s="13">
        <v>84.99</v>
      </c>
      <c r="AE524" s="13">
        <v>0</v>
      </c>
      <c r="AF524" s="19">
        <v>1</v>
      </c>
      <c r="AG524" s="13">
        <v>296.70999999999998</v>
      </c>
      <c r="AH524" s="13">
        <v>0</v>
      </c>
      <c r="AI524" s="19">
        <v>1</v>
      </c>
      <c r="AJ524" s="13">
        <v>937.41</v>
      </c>
      <c r="AK524" s="13">
        <v>0</v>
      </c>
      <c r="AL524" s="19">
        <v>1</v>
      </c>
    </row>
    <row r="525" spans="11:38">
      <c r="K525" s="22">
        <v>44585</v>
      </c>
      <c r="L525" s="37">
        <f t="shared" si="64"/>
        <v>-4.8761013812098361E-3</v>
      </c>
      <c r="M525" s="38">
        <f t="shared" si="65"/>
        <v>3.4940477974825944E-3</v>
      </c>
      <c r="N525" s="38">
        <f t="shared" si="66"/>
        <v>5.479146372390639E-3</v>
      </c>
      <c r="O525" s="38">
        <f t="shared" si="67"/>
        <v>5.8716459910196708E-4</v>
      </c>
      <c r="P525" s="38">
        <f t="shared" si="68"/>
        <v>1.1478731847818272E-3</v>
      </c>
      <c r="Q525" s="39">
        <f t="shared" si="69"/>
        <v>-1.4835642183597031E-2</v>
      </c>
      <c r="T525" s="22">
        <v>44588</v>
      </c>
      <c r="U525" s="13">
        <v>159.22</v>
      </c>
      <c r="V525" s="13">
        <v>0</v>
      </c>
      <c r="W525" s="19">
        <v>1</v>
      </c>
      <c r="X525" s="13">
        <v>433.16</v>
      </c>
      <c r="Y525" s="13">
        <v>0</v>
      </c>
      <c r="Z525" s="19">
        <v>1</v>
      </c>
      <c r="AA525" s="13">
        <v>167.6</v>
      </c>
      <c r="AB525" s="13">
        <v>0</v>
      </c>
      <c r="AC525" s="19">
        <v>1</v>
      </c>
      <c r="AD525" s="13">
        <v>84.92</v>
      </c>
      <c r="AE525" s="13">
        <v>0</v>
      </c>
      <c r="AF525" s="19">
        <v>1</v>
      </c>
      <c r="AG525" s="13">
        <v>299.83999999999997</v>
      </c>
      <c r="AH525" s="13">
        <v>0</v>
      </c>
      <c r="AI525" s="19">
        <v>1</v>
      </c>
      <c r="AJ525" s="13">
        <v>829.1</v>
      </c>
      <c r="AK525" s="13">
        <v>0</v>
      </c>
      <c r="AL525" s="19">
        <v>1</v>
      </c>
    </row>
    <row r="526" spans="11:38">
      <c r="K526" s="22">
        <v>44586</v>
      </c>
      <c r="L526" s="37">
        <f t="shared" si="64"/>
        <v>-1.1450031751405689E-2</v>
      </c>
      <c r="M526" s="38">
        <f t="shared" si="65"/>
        <v>-1.1572410344347811E-2</v>
      </c>
      <c r="N526" s="38">
        <f t="shared" si="66"/>
        <v>3.192016871213618E-3</v>
      </c>
      <c r="O526" s="38">
        <f t="shared" si="67"/>
        <v>-4.69704095061227E-4</v>
      </c>
      <c r="P526" s="38">
        <f t="shared" si="68"/>
        <v>-2.6948250422141204E-2</v>
      </c>
      <c r="Q526" s="39">
        <f t="shared" si="69"/>
        <v>-1.2551560581999629E-2</v>
      </c>
      <c r="T526" s="22">
        <v>44589</v>
      </c>
      <c r="U526" s="13">
        <v>170.33</v>
      </c>
      <c r="V526" s="13">
        <v>0</v>
      </c>
      <c r="W526" s="19">
        <v>1</v>
      </c>
      <c r="X526" s="13">
        <v>443.75</v>
      </c>
      <c r="Y526" s="13">
        <v>0</v>
      </c>
      <c r="Z526" s="19">
        <v>1</v>
      </c>
      <c r="AA526" s="13">
        <v>167.1</v>
      </c>
      <c r="AB526" s="13">
        <v>0</v>
      </c>
      <c r="AC526" s="19">
        <v>1</v>
      </c>
      <c r="AD526" s="13">
        <v>84.95</v>
      </c>
      <c r="AE526" s="13">
        <v>0</v>
      </c>
      <c r="AF526" s="19">
        <v>1</v>
      </c>
      <c r="AG526" s="13">
        <v>308.26</v>
      </c>
      <c r="AH526" s="13">
        <v>0</v>
      </c>
      <c r="AI526" s="19">
        <v>1</v>
      </c>
      <c r="AJ526" s="13">
        <v>846.35</v>
      </c>
      <c r="AK526" s="13">
        <v>0</v>
      </c>
      <c r="AL526" s="19">
        <v>1</v>
      </c>
    </row>
    <row r="527" spans="11:38">
      <c r="K527" s="22">
        <v>44587</v>
      </c>
      <c r="L527" s="37">
        <f t="shared" si="64"/>
        <v>-5.6343320112016372E-4</v>
      </c>
      <c r="M527" s="38">
        <f t="shared" si="65"/>
        <v>-2.3168602011612725E-3</v>
      </c>
      <c r="N527" s="38">
        <f t="shared" si="66"/>
        <v>-1.6298517752241119E-2</v>
      </c>
      <c r="O527" s="38">
        <f t="shared" si="67"/>
        <v>-1.7633578894715109E-3</v>
      </c>
      <c r="P527" s="38">
        <f t="shared" si="68"/>
        <v>2.8094807504648826E-2</v>
      </c>
      <c r="Q527" s="39">
        <f t="shared" si="69"/>
        <v>2.0487727670968962E-2</v>
      </c>
      <c r="T527" s="22">
        <v>44592</v>
      </c>
      <c r="U527" s="13">
        <v>174.78</v>
      </c>
      <c r="V527" s="13">
        <v>0</v>
      </c>
      <c r="W527" s="19">
        <v>1</v>
      </c>
      <c r="X527" s="13">
        <v>451.77</v>
      </c>
      <c r="Y527" s="13">
        <v>0</v>
      </c>
      <c r="Z527" s="19">
        <v>1</v>
      </c>
      <c r="AA527" s="13">
        <v>168.09</v>
      </c>
      <c r="AB527" s="13">
        <v>0</v>
      </c>
      <c r="AC527" s="19">
        <v>1</v>
      </c>
      <c r="AD527" s="13">
        <v>84.95</v>
      </c>
      <c r="AE527" s="13">
        <v>0</v>
      </c>
      <c r="AF527" s="19">
        <v>1</v>
      </c>
      <c r="AG527" s="13">
        <v>310.98</v>
      </c>
      <c r="AH527" s="13">
        <v>0</v>
      </c>
      <c r="AI527" s="19">
        <v>1</v>
      </c>
      <c r="AJ527" s="13">
        <v>936.72</v>
      </c>
      <c r="AK527" s="13">
        <v>0</v>
      </c>
      <c r="AL527" s="19">
        <v>1</v>
      </c>
    </row>
    <row r="528" spans="11:38">
      <c r="K528" s="22">
        <v>44588</v>
      </c>
      <c r="L528" s="37">
        <f t="shared" si="64"/>
        <v>-2.9475421923435903E-3</v>
      </c>
      <c r="M528" s="38">
        <f t="shared" si="65"/>
        <v>-5.2268738255579613E-3</v>
      </c>
      <c r="N528" s="38">
        <f t="shared" si="66"/>
        <v>-1.2982191279937765E-2</v>
      </c>
      <c r="O528" s="38">
        <f t="shared" si="67"/>
        <v>-8.2396567547947787E-4</v>
      </c>
      <c r="P528" s="38">
        <f t="shared" si="68"/>
        <v>1.049376824305746E-2</v>
      </c>
      <c r="Q528" s="39">
        <f t="shared" si="69"/>
        <v>-0.12277997811409783</v>
      </c>
      <c r="T528" s="22">
        <v>44593</v>
      </c>
      <c r="U528" s="13">
        <v>174.61</v>
      </c>
      <c r="V528" s="13">
        <v>0</v>
      </c>
      <c r="W528" s="19">
        <v>1</v>
      </c>
      <c r="X528" s="13">
        <v>454.89</v>
      </c>
      <c r="Y528" s="13">
        <v>0</v>
      </c>
      <c r="Z528" s="19">
        <v>1</v>
      </c>
      <c r="AA528" s="13">
        <v>168.23</v>
      </c>
      <c r="AB528" s="13">
        <v>0</v>
      </c>
      <c r="AC528" s="19">
        <v>1</v>
      </c>
      <c r="AD528" s="13">
        <v>84.92</v>
      </c>
      <c r="AE528" s="13">
        <v>2.3297999999999999E-2</v>
      </c>
      <c r="AF528" s="19">
        <v>1</v>
      </c>
      <c r="AG528" s="13">
        <v>308.76</v>
      </c>
      <c r="AH528" s="13">
        <v>0</v>
      </c>
      <c r="AI528" s="19">
        <v>1</v>
      </c>
      <c r="AJ528" s="13">
        <v>931.25</v>
      </c>
      <c r="AK528" s="13">
        <v>0</v>
      </c>
      <c r="AL528" s="19">
        <v>1</v>
      </c>
    </row>
    <row r="529" spans="11:38">
      <c r="K529" s="22">
        <v>44589</v>
      </c>
      <c r="L529" s="37">
        <f t="shared" si="64"/>
        <v>6.7450838212053887E-2</v>
      </c>
      <c r="M529" s="38">
        <f t="shared" si="65"/>
        <v>2.4154166029446884E-2</v>
      </c>
      <c r="N529" s="38">
        <f t="shared" si="66"/>
        <v>-2.9877524466346709E-3</v>
      </c>
      <c r="O529" s="38">
        <f t="shared" si="67"/>
        <v>3.5321128288574524E-4</v>
      </c>
      <c r="P529" s="38">
        <f t="shared" si="68"/>
        <v>2.7694583668516487E-2</v>
      </c>
      <c r="Q529" s="39">
        <f t="shared" si="69"/>
        <v>2.0592210512933189E-2</v>
      </c>
      <c r="T529" s="22">
        <v>44594</v>
      </c>
      <c r="U529" s="13">
        <v>175.84</v>
      </c>
      <c r="V529" s="13">
        <v>0</v>
      </c>
      <c r="W529" s="19">
        <v>1</v>
      </c>
      <c r="X529" s="13">
        <v>459.26</v>
      </c>
      <c r="Y529" s="13">
        <v>0</v>
      </c>
      <c r="Z529" s="19">
        <v>1</v>
      </c>
      <c r="AA529" s="13">
        <v>168.84</v>
      </c>
      <c r="AB529" s="13">
        <v>0</v>
      </c>
      <c r="AC529" s="19">
        <v>1</v>
      </c>
      <c r="AD529" s="13">
        <v>84.94</v>
      </c>
      <c r="AE529" s="13">
        <v>0</v>
      </c>
      <c r="AF529" s="19">
        <v>1</v>
      </c>
      <c r="AG529" s="13">
        <v>313.45999999999998</v>
      </c>
      <c r="AH529" s="13">
        <v>0</v>
      </c>
      <c r="AI529" s="19">
        <v>1</v>
      </c>
      <c r="AJ529" s="13">
        <v>905.66</v>
      </c>
      <c r="AK529" s="13">
        <v>0</v>
      </c>
      <c r="AL529" s="19">
        <v>1</v>
      </c>
    </row>
    <row r="530" spans="11:38">
      <c r="K530" s="22">
        <v>44592</v>
      </c>
      <c r="L530" s="37">
        <f t="shared" si="64"/>
        <v>2.5790308326912197E-2</v>
      </c>
      <c r="M530" s="38">
        <f t="shared" si="65"/>
        <v>1.7911859977212136E-2</v>
      </c>
      <c r="N530" s="38">
        <f t="shared" si="66"/>
        <v>5.9071146439549213E-3</v>
      </c>
      <c r="O530" s="38">
        <f t="shared" si="67"/>
        <v>0</v>
      </c>
      <c r="P530" s="38">
        <f t="shared" si="68"/>
        <v>8.7850187110964633E-3</v>
      </c>
      <c r="Q530" s="39">
        <f t="shared" si="69"/>
        <v>0.10145142590536298</v>
      </c>
      <c r="T530" s="22">
        <v>44595</v>
      </c>
      <c r="U530" s="13">
        <v>172.9</v>
      </c>
      <c r="V530" s="13">
        <v>0</v>
      </c>
      <c r="W530" s="19">
        <v>1</v>
      </c>
      <c r="X530" s="13">
        <v>448.6</v>
      </c>
      <c r="Y530" s="13">
        <v>0</v>
      </c>
      <c r="Z530" s="19">
        <v>1</v>
      </c>
      <c r="AA530" s="13">
        <v>168.6</v>
      </c>
      <c r="AB530" s="13">
        <v>0</v>
      </c>
      <c r="AC530" s="19">
        <v>1</v>
      </c>
      <c r="AD530" s="13">
        <v>84.87</v>
      </c>
      <c r="AE530" s="13">
        <v>0</v>
      </c>
      <c r="AF530" s="19">
        <v>1</v>
      </c>
      <c r="AG530" s="13">
        <v>301.25</v>
      </c>
      <c r="AH530" s="13">
        <v>0</v>
      </c>
      <c r="AI530" s="19">
        <v>1</v>
      </c>
      <c r="AJ530" s="13">
        <v>891.14</v>
      </c>
      <c r="AK530" s="13">
        <v>0</v>
      </c>
      <c r="AL530" s="19">
        <v>1</v>
      </c>
    </row>
    <row r="531" spans="11:38">
      <c r="K531" s="22">
        <v>44593</v>
      </c>
      <c r="L531" s="37">
        <f t="shared" si="64"/>
        <v>-9.7312466536204358E-4</v>
      </c>
      <c r="M531" s="38">
        <f t="shared" si="65"/>
        <v>6.8824307141197773E-3</v>
      </c>
      <c r="N531" s="38">
        <f t="shared" si="66"/>
        <v>8.3254048576610171E-4</v>
      </c>
      <c r="O531" s="38">
        <f t="shared" si="67"/>
        <v>-7.8896578998406415E-5</v>
      </c>
      <c r="P531" s="38">
        <f t="shared" si="68"/>
        <v>-7.1643253480171551E-3</v>
      </c>
      <c r="Q531" s="39">
        <f t="shared" si="69"/>
        <v>-5.8566418466999602E-3</v>
      </c>
      <c r="T531" s="22">
        <v>44596</v>
      </c>
      <c r="U531" s="13">
        <v>172.39</v>
      </c>
      <c r="V531" s="13">
        <v>0.22</v>
      </c>
      <c r="W531" s="19">
        <v>1</v>
      </c>
      <c r="X531" s="13">
        <v>450.85</v>
      </c>
      <c r="Y531" s="13">
        <v>0</v>
      </c>
      <c r="Z531" s="19">
        <v>1</v>
      </c>
      <c r="AA531" s="13">
        <v>168.86</v>
      </c>
      <c r="AB531" s="13">
        <v>0</v>
      </c>
      <c r="AC531" s="19">
        <v>1</v>
      </c>
      <c r="AD531" s="13">
        <v>84.7</v>
      </c>
      <c r="AE531" s="13">
        <v>0</v>
      </c>
      <c r="AF531" s="19">
        <v>1</v>
      </c>
      <c r="AG531" s="13">
        <v>305.94</v>
      </c>
      <c r="AH531" s="13">
        <v>0</v>
      </c>
      <c r="AI531" s="19">
        <v>1</v>
      </c>
      <c r="AJ531" s="13">
        <v>923.32</v>
      </c>
      <c r="AK531" s="13">
        <v>0</v>
      </c>
      <c r="AL531" s="19">
        <v>1</v>
      </c>
    </row>
    <row r="532" spans="11:38">
      <c r="K532" s="22">
        <v>44594</v>
      </c>
      <c r="L532" s="37">
        <f t="shared" si="64"/>
        <v>7.0195751212751151E-3</v>
      </c>
      <c r="M532" s="38">
        <f t="shared" si="65"/>
        <v>9.5608670097667211E-3</v>
      </c>
      <c r="N532" s="38">
        <f t="shared" si="66"/>
        <v>3.6194301832289375E-3</v>
      </c>
      <c r="O532" s="38">
        <f t="shared" si="67"/>
        <v>2.3548805006979711E-4</v>
      </c>
      <c r="P532" s="38">
        <f t="shared" si="68"/>
        <v>1.5107484144268837E-2</v>
      </c>
      <c r="Q532" s="39">
        <f t="shared" si="69"/>
        <v>-2.7863810022616675E-2</v>
      </c>
      <c r="T532" s="22">
        <v>44599</v>
      </c>
      <c r="U532" s="13">
        <v>171.66</v>
      </c>
      <c r="V532" s="13">
        <v>0</v>
      </c>
      <c r="W532" s="19">
        <v>1</v>
      </c>
      <c r="X532" s="13">
        <v>449.25</v>
      </c>
      <c r="Y532" s="13">
        <v>0</v>
      </c>
      <c r="Z532" s="19">
        <v>1</v>
      </c>
      <c r="AA532" s="13">
        <v>170.11</v>
      </c>
      <c r="AB532" s="13">
        <v>0</v>
      </c>
      <c r="AC532" s="19">
        <v>1</v>
      </c>
      <c r="AD532" s="13">
        <v>84.72</v>
      </c>
      <c r="AE532" s="13">
        <v>0</v>
      </c>
      <c r="AF532" s="19">
        <v>1</v>
      </c>
      <c r="AG532" s="13">
        <v>300.95</v>
      </c>
      <c r="AH532" s="13">
        <v>0</v>
      </c>
      <c r="AI532" s="19">
        <v>1</v>
      </c>
      <c r="AJ532" s="13">
        <v>907.34</v>
      </c>
      <c r="AK532" s="13">
        <v>0</v>
      </c>
      <c r="AL532" s="19">
        <v>1</v>
      </c>
    </row>
    <row r="533" spans="11:38">
      <c r="K533" s="22">
        <v>44595</v>
      </c>
      <c r="L533" s="37">
        <f t="shared" si="64"/>
        <v>-1.6861097966066441E-2</v>
      </c>
      <c r="M533" s="38">
        <f t="shared" si="65"/>
        <v>-2.3484876404616276E-2</v>
      </c>
      <c r="N533" s="38">
        <f t="shared" si="66"/>
        <v>-1.4224753465429895E-3</v>
      </c>
      <c r="O533" s="38">
        <f t="shared" si="67"/>
        <v>-8.2445090353954376E-4</v>
      </c>
      <c r="P533" s="38">
        <f t="shared" si="68"/>
        <v>-3.9731275421057241E-2</v>
      </c>
      <c r="Q533" s="39">
        <f t="shared" si="69"/>
        <v>-1.6162417719676251E-2</v>
      </c>
      <c r="T533" s="22">
        <v>44600</v>
      </c>
      <c r="U533" s="13">
        <v>174.83</v>
      </c>
      <c r="V533" s="13">
        <v>0</v>
      </c>
      <c r="W533" s="19">
        <v>1</v>
      </c>
      <c r="X533" s="13">
        <v>452.82</v>
      </c>
      <c r="Y533" s="13">
        <v>0</v>
      </c>
      <c r="Z533" s="19">
        <v>1</v>
      </c>
      <c r="AA533" s="13">
        <v>170.63</v>
      </c>
      <c r="AB533" s="13">
        <v>0</v>
      </c>
      <c r="AC533" s="19">
        <v>1</v>
      </c>
      <c r="AD533" s="13">
        <v>84.63</v>
      </c>
      <c r="AE533" s="13">
        <v>0</v>
      </c>
      <c r="AF533" s="19">
        <v>1</v>
      </c>
      <c r="AG533" s="13">
        <v>304.56</v>
      </c>
      <c r="AH533" s="13">
        <v>0</v>
      </c>
      <c r="AI533" s="19">
        <v>1</v>
      </c>
      <c r="AJ533" s="13">
        <v>922</v>
      </c>
      <c r="AK533" s="13">
        <v>0</v>
      </c>
      <c r="AL533" s="19">
        <v>1</v>
      </c>
    </row>
    <row r="534" spans="11:38">
      <c r="K534" s="22">
        <v>44596</v>
      </c>
      <c r="L534" s="37">
        <f t="shared" ref="L534:L597" si="70">LN((U531+V531)/(U530*W530))</f>
        <v>-1.6786782906470924E-3</v>
      </c>
      <c r="M534" s="38">
        <f t="shared" ref="M534:M597" si="71">LN((X531+Y531)/(X530*Z530))</f>
        <v>5.0030678598077657E-3</v>
      </c>
      <c r="N534" s="38">
        <f t="shared" ref="N534:N597" si="72">LN((AA531+AB531)/(AA530*AC530))</f>
        <v>1.5409236735988573E-3</v>
      </c>
      <c r="O534" s="38">
        <f t="shared" ref="O534:O597" si="73">LN((AD531+AE531)/(AD530*AF530))</f>
        <v>-2.0050723235768499E-3</v>
      </c>
      <c r="P534" s="38">
        <f t="shared" ref="P534:P597" si="74">LN((AG531+AH531)/(AG530*AI530))</f>
        <v>1.5448519490254661E-2</v>
      </c>
      <c r="Q534" s="39">
        <f t="shared" ref="Q534:Q597" si="75">LN((AJ531+AK531)/(AJ530*AL530))</f>
        <v>3.5474328024321169E-2</v>
      </c>
      <c r="T534" s="22">
        <v>44601</v>
      </c>
      <c r="U534" s="13">
        <v>176.28</v>
      </c>
      <c r="V534" s="13">
        <v>0</v>
      </c>
      <c r="W534" s="19">
        <v>1</v>
      </c>
      <c r="X534" s="13">
        <v>459.5</v>
      </c>
      <c r="Y534" s="13">
        <v>0</v>
      </c>
      <c r="Z534" s="19">
        <v>1</v>
      </c>
      <c r="AA534" s="13">
        <v>171.21</v>
      </c>
      <c r="AB534" s="13">
        <v>0</v>
      </c>
      <c r="AC534" s="19">
        <v>1</v>
      </c>
      <c r="AD534" s="13">
        <v>84.62</v>
      </c>
      <c r="AE534" s="13">
        <v>0</v>
      </c>
      <c r="AF534" s="19">
        <v>1</v>
      </c>
      <c r="AG534" s="13">
        <v>311.20999999999998</v>
      </c>
      <c r="AH534" s="13">
        <v>0</v>
      </c>
      <c r="AI534" s="19">
        <v>1</v>
      </c>
      <c r="AJ534" s="13">
        <v>932</v>
      </c>
      <c r="AK534" s="13">
        <v>0</v>
      </c>
      <c r="AL534" s="19">
        <v>1</v>
      </c>
    </row>
    <row r="535" spans="11:38">
      <c r="K535" s="22">
        <v>44599</v>
      </c>
      <c r="L535" s="37">
        <f t="shared" si="70"/>
        <v>-4.2435756168133134E-3</v>
      </c>
      <c r="M535" s="38">
        <f t="shared" si="71"/>
        <v>-3.5551642822473565E-3</v>
      </c>
      <c r="N535" s="38">
        <f t="shared" si="72"/>
        <v>7.3753173801375284E-3</v>
      </c>
      <c r="O535" s="38">
        <f t="shared" si="73"/>
        <v>2.3609963514223924E-4</v>
      </c>
      <c r="P535" s="38">
        <f t="shared" si="74"/>
        <v>-1.6444866301339536E-2</v>
      </c>
      <c r="Q535" s="39">
        <f t="shared" si="75"/>
        <v>-1.7458627920914207E-2</v>
      </c>
      <c r="T535" s="22">
        <v>44602</v>
      </c>
      <c r="U535" s="13">
        <v>172.12</v>
      </c>
      <c r="V535" s="13">
        <v>0</v>
      </c>
      <c r="W535" s="19">
        <v>1</v>
      </c>
      <c r="X535" s="13">
        <v>451.38</v>
      </c>
      <c r="Y535" s="13">
        <v>0</v>
      </c>
      <c r="Z535" s="19">
        <v>1</v>
      </c>
      <c r="AA535" s="13">
        <v>170.56</v>
      </c>
      <c r="AB535" s="13">
        <v>0</v>
      </c>
      <c r="AC535" s="19">
        <v>1</v>
      </c>
      <c r="AD535" s="13">
        <v>84.19</v>
      </c>
      <c r="AE535" s="13">
        <v>0</v>
      </c>
      <c r="AF535" s="19">
        <v>1</v>
      </c>
      <c r="AG535" s="13">
        <v>302.38</v>
      </c>
      <c r="AH535" s="13">
        <v>0</v>
      </c>
      <c r="AI535" s="19">
        <v>1</v>
      </c>
      <c r="AJ535" s="13">
        <v>904.55</v>
      </c>
      <c r="AK535" s="13">
        <v>0</v>
      </c>
      <c r="AL535" s="19">
        <v>1</v>
      </c>
    </row>
    <row r="536" spans="11:38">
      <c r="K536" s="22">
        <v>44600</v>
      </c>
      <c r="L536" s="37">
        <f t="shared" si="70"/>
        <v>1.8298296919483707E-2</v>
      </c>
      <c r="M536" s="38">
        <f t="shared" si="71"/>
        <v>7.9151698611636487E-3</v>
      </c>
      <c r="N536" s="38">
        <f t="shared" si="72"/>
        <v>3.0521829176819891E-3</v>
      </c>
      <c r="O536" s="38">
        <f t="shared" si="73"/>
        <v>-1.0628876111364691E-3</v>
      </c>
      <c r="P536" s="38">
        <f t="shared" si="74"/>
        <v>1.1923974080462123E-2</v>
      </c>
      <c r="Q536" s="39">
        <f t="shared" si="75"/>
        <v>1.6027981501710541E-2</v>
      </c>
      <c r="T536" s="22">
        <v>44603</v>
      </c>
      <c r="U536" s="13">
        <v>168.64</v>
      </c>
      <c r="V536" s="13">
        <v>0</v>
      </c>
      <c r="W536" s="19">
        <v>1</v>
      </c>
      <c r="X536" s="13">
        <v>442.35</v>
      </c>
      <c r="Y536" s="13">
        <v>0</v>
      </c>
      <c r="Z536" s="19">
        <v>1</v>
      </c>
      <c r="AA536" s="13">
        <v>173.81</v>
      </c>
      <c r="AB536" s="13">
        <v>0</v>
      </c>
      <c r="AC536" s="19">
        <v>1</v>
      </c>
      <c r="AD536" s="13">
        <v>84.45</v>
      </c>
      <c r="AE536" s="13">
        <v>0</v>
      </c>
      <c r="AF536" s="19">
        <v>1</v>
      </c>
      <c r="AG536" s="13">
        <v>295.04000000000002</v>
      </c>
      <c r="AH536" s="13">
        <v>0</v>
      </c>
      <c r="AI536" s="19">
        <v>1</v>
      </c>
      <c r="AJ536" s="13">
        <v>860</v>
      </c>
      <c r="AK536" s="13">
        <v>0</v>
      </c>
      <c r="AL536" s="19">
        <v>1</v>
      </c>
    </row>
    <row r="537" spans="11:38">
      <c r="K537" s="22">
        <v>44601</v>
      </c>
      <c r="L537" s="37">
        <f t="shared" si="70"/>
        <v>8.2595667642286121E-3</v>
      </c>
      <c r="M537" s="38">
        <f t="shared" si="71"/>
        <v>1.4644246270909728E-2</v>
      </c>
      <c r="N537" s="38">
        <f t="shared" si="72"/>
        <v>3.3934036775529778E-3</v>
      </c>
      <c r="O537" s="38">
        <f t="shared" si="73"/>
        <v>-1.1816839009306741E-4</v>
      </c>
      <c r="P537" s="38">
        <f t="shared" si="74"/>
        <v>2.1599813389811613E-2</v>
      </c>
      <c r="Q537" s="39">
        <f t="shared" si="75"/>
        <v>1.0787591128997385E-2</v>
      </c>
      <c r="T537" s="22">
        <v>44606</v>
      </c>
      <c r="U537" s="13">
        <v>168.88</v>
      </c>
      <c r="V537" s="13">
        <v>0</v>
      </c>
      <c r="W537" s="19">
        <v>1</v>
      </c>
      <c r="X537" s="13">
        <v>440.91</v>
      </c>
      <c r="Y537" s="13">
        <v>0</v>
      </c>
      <c r="Z537" s="19">
        <v>1</v>
      </c>
      <c r="AA537" s="13">
        <v>174.74</v>
      </c>
      <c r="AB537" s="13">
        <v>0</v>
      </c>
      <c r="AC537" s="19">
        <v>1</v>
      </c>
      <c r="AD537" s="13">
        <v>84.27</v>
      </c>
      <c r="AE537" s="13">
        <v>0</v>
      </c>
      <c r="AF537" s="19">
        <v>1</v>
      </c>
      <c r="AG537" s="13">
        <v>295</v>
      </c>
      <c r="AH537" s="13">
        <v>0</v>
      </c>
      <c r="AI537" s="19">
        <v>1</v>
      </c>
      <c r="AJ537" s="13">
        <v>875.76</v>
      </c>
      <c r="AK537" s="13">
        <v>0</v>
      </c>
      <c r="AL537" s="19">
        <v>1</v>
      </c>
    </row>
    <row r="538" spans="11:38">
      <c r="K538" s="22">
        <v>44602</v>
      </c>
      <c r="L538" s="37">
        <f t="shared" si="70"/>
        <v>-2.3881732003387359E-2</v>
      </c>
      <c r="M538" s="38">
        <f t="shared" si="71"/>
        <v>-1.7829384995556505E-2</v>
      </c>
      <c r="N538" s="38">
        <f t="shared" si="72"/>
        <v>-3.8037322392467611E-3</v>
      </c>
      <c r="O538" s="38">
        <f t="shared" si="73"/>
        <v>-5.0944959423488319E-3</v>
      </c>
      <c r="P538" s="38">
        <f t="shared" si="74"/>
        <v>-2.8783420911998467E-2</v>
      </c>
      <c r="Q538" s="39">
        <f t="shared" si="75"/>
        <v>-2.9895232218321102E-2</v>
      </c>
      <c r="T538" s="22">
        <v>44607</v>
      </c>
      <c r="U538" s="13">
        <v>172.79</v>
      </c>
      <c r="V538" s="13">
        <v>0</v>
      </c>
      <c r="W538" s="19">
        <v>1</v>
      </c>
      <c r="X538" s="13">
        <v>448</v>
      </c>
      <c r="Y538" s="13">
        <v>0</v>
      </c>
      <c r="Z538" s="19">
        <v>1</v>
      </c>
      <c r="AA538" s="13">
        <v>173.08</v>
      </c>
      <c r="AB538" s="13">
        <v>0</v>
      </c>
      <c r="AC538" s="19">
        <v>1</v>
      </c>
      <c r="AD538" s="13">
        <v>84.3</v>
      </c>
      <c r="AE538" s="13">
        <v>0</v>
      </c>
      <c r="AF538" s="19">
        <v>1</v>
      </c>
      <c r="AG538" s="13">
        <v>300.47000000000003</v>
      </c>
      <c r="AH538" s="13">
        <v>0</v>
      </c>
      <c r="AI538" s="19">
        <v>1</v>
      </c>
      <c r="AJ538" s="13">
        <v>922.43</v>
      </c>
      <c r="AK538" s="13">
        <v>0</v>
      </c>
      <c r="AL538" s="19">
        <v>1</v>
      </c>
    </row>
    <row r="539" spans="11:38">
      <c r="K539" s="22">
        <v>44603</v>
      </c>
      <c r="L539" s="37">
        <f t="shared" si="70"/>
        <v>-2.0425642617401488E-2</v>
      </c>
      <c r="M539" s="38">
        <f t="shared" si="71"/>
        <v>-2.0208132870790197E-2</v>
      </c>
      <c r="N539" s="38">
        <f t="shared" si="72"/>
        <v>1.8875607597908815E-2</v>
      </c>
      <c r="O539" s="38">
        <f t="shared" si="73"/>
        <v>3.083493904236549E-3</v>
      </c>
      <c r="P539" s="38">
        <f t="shared" si="74"/>
        <v>-2.4573564183826051E-2</v>
      </c>
      <c r="Q539" s="39">
        <f t="shared" si="75"/>
        <v>-5.0505193219716714E-2</v>
      </c>
      <c r="T539" s="22">
        <v>44608</v>
      </c>
      <c r="U539" s="13">
        <v>172.55</v>
      </c>
      <c r="V539" s="13">
        <v>0</v>
      </c>
      <c r="W539" s="19">
        <v>1</v>
      </c>
      <c r="X539" s="13">
        <v>448.51</v>
      </c>
      <c r="Y539" s="13">
        <v>0</v>
      </c>
      <c r="Z539" s="19">
        <v>1</v>
      </c>
      <c r="AA539" s="13">
        <v>174.86</v>
      </c>
      <c r="AB539" s="13">
        <v>0</v>
      </c>
      <c r="AC539" s="19">
        <v>1</v>
      </c>
      <c r="AD539" s="13">
        <v>84.41</v>
      </c>
      <c r="AE539" s="13">
        <v>0</v>
      </c>
      <c r="AF539" s="19">
        <v>1</v>
      </c>
      <c r="AG539" s="13">
        <v>299.5</v>
      </c>
      <c r="AH539" s="13">
        <v>0.62</v>
      </c>
      <c r="AI539" s="19">
        <v>1</v>
      </c>
      <c r="AJ539" s="13">
        <v>923.39</v>
      </c>
      <c r="AK539" s="13">
        <v>0</v>
      </c>
      <c r="AL539" s="19">
        <v>1</v>
      </c>
    </row>
    <row r="540" spans="11:38">
      <c r="K540" s="22">
        <v>44606</v>
      </c>
      <c r="L540" s="37">
        <f t="shared" si="70"/>
        <v>1.4221381870677026E-3</v>
      </c>
      <c r="M540" s="38">
        <f t="shared" si="71"/>
        <v>-3.26065094269213E-3</v>
      </c>
      <c r="N540" s="38">
        <f t="shared" si="72"/>
        <v>5.3364062945599608E-3</v>
      </c>
      <c r="O540" s="38">
        <f t="shared" si="73"/>
        <v>-2.1337134695471791E-3</v>
      </c>
      <c r="P540" s="38">
        <f t="shared" si="74"/>
        <v>-1.3558402840929026E-4</v>
      </c>
      <c r="Q540" s="39">
        <f t="shared" si="75"/>
        <v>1.8159691548748538E-2</v>
      </c>
      <c r="T540" s="22">
        <v>44609</v>
      </c>
      <c r="U540" s="13">
        <v>168.88</v>
      </c>
      <c r="V540" s="13">
        <v>0</v>
      </c>
      <c r="W540" s="19">
        <v>1</v>
      </c>
      <c r="X540" s="13">
        <v>439.1</v>
      </c>
      <c r="Y540" s="13">
        <v>0</v>
      </c>
      <c r="Z540" s="19">
        <v>1</v>
      </c>
      <c r="AA540" s="13">
        <v>177.25</v>
      </c>
      <c r="AB540" s="13">
        <v>0</v>
      </c>
      <c r="AC540" s="19">
        <v>1</v>
      </c>
      <c r="AD540" s="13">
        <v>84.46</v>
      </c>
      <c r="AE540" s="13">
        <v>0</v>
      </c>
      <c r="AF540" s="19">
        <v>1</v>
      </c>
      <c r="AG540" s="13">
        <v>290.73</v>
      </c>
      <c r="AH540" s="13">
        <v>0</v>
      </c>
      <c r="AI540" s="19">
        <v>1</v>
      </c>
      <c r="AJ540" s="13">
        <v>876.35</v>
      </c>
      <c r="AK540" s="13">
        <v>0</v>
      </c>
      <c r="AL540" s="19">
        <v>1</v>
      </c>
    </row>
    <row r="541" spans="11:38">
      <c r="K541" s="22">
        <v>44607</v>
      </c>
      <c r="L541" s="37">
        <f t="shared" si="70"/>
        <v>2.2888580784965116E-2</v>
      </c>
      <c r="M541" s="38">
        <f t="shared" si="71"/>
        <v>1.5952459428282311E-2</v>
      </c>
      <c r="N541" s="38">
        <f t="shared" si="72"/>
        <v>-9.5452395132645373E-3</v>
      </c>
      <c r="O541" s="38">
        <f t="shared" si="73"/>
        <v>3.5593522354785193E-4</v>
      </c>
      <c r="P541" s="38">
        <f t="shared" si="74"/>
        <v>1.8372559041087061E-2</v>
      </c>
      <c r="Q541" s="39">
        <f t="shared" si="75"/>
        <v>5.1919411480482403E-2</v>
      </c>
      <c r="T541" s="22">
        <v>44610</v>
      </c>
      <c r="U541" s="13">
        <v>167.3</v>
      </c>
      <c r="V541" s="13">
        <v>0</v>
      </c>
      <c r="W541" s="19">
        <v>1</v>
      </c>
      <c r="X541" s="13">
        <v>436.07</v>
      </c>
      <c r="Y541" s="13">
        <v>0</v>
      </c>
      <c r="Z541" s="19">
        <v>1</v>
      </c>
      <c r="AA541" s="13">
        <v>177.12</v>
      </c>
      <c r="AB541" s="13">
        <v>0</v>
      </c>
      <c r="AC541" s="19">
        <v>1</v>
      </c>
      <c r="AD541" s="13">
        <v>84.47</v>
      </c>
      <c r="AE541" s="13">
        <v>0</v>
      </c>
      <c r="AF541" s="19">
        <v>1</v>
      </c>
      <c r="AG541" s="13">
        <v>287.93</v>
      </c>
      <c r="AH541" s="13">
        <v>0</v>
      </c>
      <c r="AI541" s="19">
        <v>1</v>
      </c>
      <c r="AJ541" s="13">
        <v>856.98</v>
      </c>
      <c r="AK541" s="13">
        <v>0</v>
      </c>
      <c r="AL541" s="19">
        <v>1</v>
      </c>
    </row>
    <row r="542" spans="11:38">
      <c r="K542" s="22">
        <v>44608</v>
      </c>
      <c r="L542" s="37">
        <f t="shared" si="70"/>
        <v>-1.3899347810178981E-3</v>
      </c>
      <c r="M542" s="38">
        <f t="shared" si="71"/>
        <v>1.1377453793371215E-3</v>
      </c>
      <c r="N542" s="38">
        <f t="shared" si="72"/>
        <v>1.0231738396060903E-2</v>
      </c>
      <c r="O542" s="38">
        <f t="shared" si="73"/>
        <v>1.3040129878189176E-3</v>
      </c>
      <c r="P542" s="38">
        <f t="shared" si="74"/>
        <v>-1.1655207033788087E-3</v>
      </c>
      <c r="Q542" s="39">
        <f t="shared" si="75"/>
        <v>1.0401881944710695E-3</v>
      </c>
      <c r="T542" s="22">
        <v>44614</v>
      </c>
      <c r="U542" s="13">
        <v>164.32</v>
      </c>
      <c r="V542" s="13">
        <v>0</v>
      </c>
      <c r="W542" s="19">
        <v>1</v>
      </c>
      <c r="X542" s="13">
        <v>431.34</v>
      </c>
      <c r="Y542" s="13">
        <v>0</v>
      </c>
      <c r="Z542" s="19">
        <v>1</v>
      </c>
      <c r="AA542" s="13">
        <v>177.49</v>
      </c>
      <c r="AB542" s="13">
        <v>0</v>
      </c>
      <c r="AC542" s="19">
        <v>1</v>
      </c>
      <c r="AD542" s="13">
        <v>84.39</v>
      </c>
      <c r="AE542" s="13">
        <v>0</v>
      </c>
      <c r="AF542" s="19">
        <v>1</v>
      </c>
      <c r="AG542" s="13">
        <v>287.72000000000003</v>
      </c>
      <c r="AH542" s="13">
        <v>0</v>
      </c>
      <c r="AI542" s="19">
        <v>1</v>
      </c>
      <c r="AJ542" s="13">
        <v>821.53</v>
      </c>
      <c r="AK542" s="13">
        <v>0</v>
      </c>
      <c r="AL542" s="19">
        <v>1</v>
      </c>
    </row>
    <row r="543" spans="11:38">
      <c r="K543" s="22">
        <v>44609</v>
      </c>
      <c r="L543" s="37">
        <f t="shared" si="70"/>
        <v>-2.1498646003947346E-2</v>
      </c>
      <c r="M543" s="38">
        <f t="shared" si="71"/>
        <v>-2.1203800226650381E-2</v>
      </c>
      <c r="N543" s="38">
        <f t="shared" si="72"/>
        <v>1.3575511659491789E-2</v>
      </c>
      <c r="O543" s="38">
        <f t="shared" si="73"/>
        <v>5.9217151016895445E-4</v>
      </c>
      <c r="P543" s="38">
        <f t="shared" si="74"/>
        <v>-2.9719416140935571E-2</v>
      </c>
      <c r="Q543" s="39">
        <f t="shared" si="75"/>
        <v>-5.2286125952070314E-2</v>
      </c>
      <c r="T543" s="22">
        <v>44615</v>
      </c>
      <c r="U543" s="13">
        <v>160.07</v>
      </c>
      <c r="V543" s="13">
        <v>0</v>
      </c>
      <c r="W543" s="19">
        <v>1</v>
      </c>
      <c r="X543" s="13">
        <v>423.48</v>
      </c>
      <c r="Y543" s="13">
        <v>0</v>
      </c>
      <c r="Z543" s="19">
        <v>1</v>
      </c>
      <c r="AA543" s="13">
        <v>178.29</v>
      </c>
      <c r="AB543" s="13">
        <v>0</v>
      </c>
      <c r="AC543" s="19">
        <v>1</v>
      </c>
      <c r="AD543" s="13">
        <v>84.34</v>
      </c>
      <c r="AE543" s="13">
        <v>0</v>
      </c>
      <c r="AF543" s="19">
        <v>1</v>
      </c>
      <c r="AG543" s="13">
        <v>280.27</v>
      </c>
      <c r="AH543" s="13">
        <v>0</v>
      </c>
      <c r="AI543" s="19">
        <v>1</v>
      </c>
      <c r="AJ543" s="13">
        <v>764.04</v>
      </c>
      <c r="AK543" s="13">
        <v>0</v>
      </c>
      <c r="AL543" s="19">
        <v>1</v>
      </c>
    </row>
    <row r="544" spans="11:38">
      <c r="K544" s="22">
        <v>44610</v>
      </c>
      <c r="L544" s="37">
        <f t="shared" si="70"/>
        <v>-9.3997955472868242E-3</v>
      </c>
      <c r="M544" s="38">
        <f t="shared" si="71"/>
        <v>-6.9243966467675026E-3</v>
      </c>
      <c r="N544" s="38">
        <f t="shared" si="72"/>
        <v>-7.3369645191014932E-4</v>
      </c>
      <c r="O544" s="38">
        <f t="shared" si="73"/>
        <v>1.1839223360780609E-4</v>
      </c>
      <c r="P544" s="38">
        <f t="shared" si="74"/>
        <v>-9.6776063769667322E-3</v>
      </c>
      <c r="Q544" s="39">
        <f t="shared" si="75"/>
        <v>-2.235097341659293E-2</v>
      </c>
      <c r="T544" s="22">
        <v>44616</v>
      </c>
      <c r="U544" s="13">
        <v>162.74</v>
      </c>
      <c r="V544" s="13">
        <v>0</v>
      </c>
      <c r="W544" s="19">
        <v>1</v>
      </c>
      <c r="X544" s="13">
        <v>430.14</v>
      </c>
      <c r="Y544" s="13">
        <v>0</v>
      </c>
      <c r="Z544" s="19">
        <v>1</v>
      </c>
      <c r="AA544" s="13">
        <v>177.14</v>
      </c>
      <c r="AB544" s="13">
        <v>0</v>
      </c>
      <c r="AC544" s="19">
        <v>1</v>
      </c>
      <c r="AD544" s="13">
        <v>84.41</v>
      </c>
      <c r="AE544" s="13">
        <v>0</v>
      </c>
      <c r="AF544" s="19">
        <v>1</v>
      </c>
      <c r="AG544" s="13">
        <v>294.58999999999997</v>
      </c>
      <c r="AH544" s="13">
        <v>0</v>
      </c>
      <c r="AI544" s="19">
        <v>1</v>
      </c>
      <c r="AJ544" s="13">
        <v>800.77</v>
      </c>
      <c r="AK544" s="13">
        <v>0</v>
      </c>
      <c r="AL544" s="19">
        <v>1</v>
      </c>
    </row>
    <row r="545" spans="11:38">
      <c r="K545" s="22">
        <v>44614</v>
      </c>
      <c r="L545" s="37">
        <f t="shared" si="70"/>
        <v>-1.7972861812530251E-2</v>
      </c>
      <c r="M545" s="38">
        <f t="shared" si="71"/>
        <v>-1.0906138697069171E-2</v>
      </c>
      <c r="N545" s="38">
        <f t="shared" si="72"/>
        <v>2.0868003399284081E-3</v>
      </c>
      <c r="O545" s="38">
        <f t="shared" si="73"/>
        <v>-9.4753056953006583E-4</v>
      </c>
      <c r="P545" s="38">
        <f t="shared" si="74"/>
        <v>-7.2961003844617268E-4</v>
      </c>
      <c r="Q545" s="39">
        <f t="shared" si="75"/>
        <v>-4.2246125728452773E-2</v>
      </c>
      <c r="T545" s="22">
        <v>44617</v>
      </c>
      <c r="U545" s="13">
        <v>164.85</v>
      </c>
      <c r="V545" s="13">
        <v>0</v>
      </c>
      <c r="W545" s="19">
        <v>1</v>
      </c>
      <c r="X545" s="13">
        <v>439.61</v>
      </c>
      <c r="Y545" s="13">
        <v>0</v>
      </c>
      <c r="Z545" s="19">
        <v>1</v>
      </c>
      <c r="AA545" s="13">
        <v>176.55</v>
      </c>
      <c r="AB545" s="13">
        <v>0</v>
      </c>
      <c r="AC545" s="19">
        <v>1</v>
      </c>
      <c r="AD545" s="13">
        <v>84.41</v>
      </c>
      <c r="AE545" s="13">
        <v>0</v>
      </c>
      <c r="AF545" s="19">
        <v>1</v>
      </c>
      <c r="AG545" s="13">
        <v>297.31</v>
      </c>
      <c r="AH545" s="13">
        <v>0</v>
      </c>
      <c r="AI545" s="19">
        <v>1</v>
      </c>
      <c r="AJ545" s="13">
        <v>809.87</v>
      </c>
      <c r="AK545" s="13">
        <v>0</v>
      </c>
      <c r="AL545" s="19">
        <v>1</v>
      </c>
    </row>
    <row r="546" spans="11:38">
      <c r="K546" s="22">
        <v>44615</v>
      </c>
      <c r="L546" s="37">
        <f t="shared" si="70"/>
        <v>-2.6204526621641896E-2</v>
      </c>
      <c r="M546" s="38">
        <f t="shared" si="71"/>
        <v>-1.8390354748656062E-2</v>
      </c>
      <c r="N546" s="38">
        <f t="shared" si="72"/>
        <v>4.4971687464236357E-3</v>
      </c>
      <c r="O546" s="38">
        <f t="shared" si="73"/>
        <v>-5.9266285146132667E-4</v>
      </c>
      <c r="P546" s="38">
        <f t="shared" si="74"/>
        <v>-2.6234360740426337E-2</v>
      </c>
      <c r="Q546" s="39">
        <f t="shared" si="75"/>
        <v>-7.2548311557205175E-2</v>
      </c>
      <c r="T546" s="22">
        <v>44620</v>
      </c>
      <c r="U546" s="13">
        <v>165.12</v>
      </c>
      <c r="V546" s="13">
        <v>0</v>
      </c>
      <c r="W546" s="19">
        <v>1</v>
      </c>
      <c r="X546" s="13">
        <v>438.72</v>
      </c>
      <c r="Y546" s="13">
        <v>0</v>
      </c>
      <c r="Z546" s="19">
        <v>1</v>
      </c>
      <c r="AA546" s="13">
        <v>178.38</v>
      </c>
      <c r="AB546" s="13">
        <v>0</v>
      </c>
      <c r="AC546" s="19">
        <v>1</v>
      </c>
      <c r="AD546" s="13">
        <v>84.56</v>
      </c>
      <c r="AE546" s="13">
        <v>0</v>
      </c>
      <c r="AF546" s="19">
        <v>1</v>
      </c>
      <c r="AG546" s="13">
        <v>298.79000000000002</v>
      </c>
      <c r="AH546" s="13">
        <v>0</v>
      </c>
      <c r="AI546" s="19">
        <v>1</v>
      </c>
      <c r="AJ546" s="13">
        <v>870.43</v>
      </c>
      <c r="AK546" s="13">
        <v>0</v>
      </c>
      <c r="AL546" s="19">
        <v>1</v>
      </c>
    </row>
    <row r="547" spans="11:38">
      <c r="K547" s="22">
        <v>44616</v>
      </c>
      <c r="L547" s="37">
        <f t="shared" si="70"/>
        <v>1.6542615709905222E-2</v>
      </c>
      <c r="M547" s="38">
        <f t="shared" si="71"/>
        <v>1.5604449617656726E-2</v>
      </c>
      <c r="N547" s="38">
        <f t="shared" si="72"/>
        <v>-6.4710576652419922E-3</v>
      </c>
      <c r="O547" s="38">
        <f t="shared" si="73"/>
        <v>8.2962967721468724E-4</v>
      </c>
      <c r="P547" s="38">
        <f t="shared" si="74"/>
        <v>4.9831134862382054E-2</v>
      </c>
      <c r="Q547" s="39">
        <f t="shared" si="75"/>
        <v>4.6953620944875686E-2</v>
      </c>
      <c r="T547" s="22">
        <v>44621</v>
      </c>
      <c r="U547" s="13">
        <v>163.19999999999999</v>
      </c>
      <c r="V547" s="13">
        <v>0</v>
      </c>
      <c r="W547" s="19">
        <v>1</v>
      </c>
      <c r="X547" s="13">
        <v>431.92</v>
      </c>
      <c r="Y547" s="13">
        <v>0</v>
      </c>
      <c r="Z547" s="19">
        <v>1</v>
      </c>
      <c r="AA547" s="13">
        <v>181.62</v>
      </c>
      <c r="AB547" s="13">
        <v>0</v>
      </c>
      <c r="AC547" s="19">
        <v>1</v>
      </c>
      <c r="AD547" s="13">
        <v>84.73</v>
      </c>
      <c r="AE547" s="13">
        <v>2.5406000000000001E-2</v>
      </c>
      <c r="AF547" s="19">
        <v>1</v>
      </c>
      <c r="AG547" s="13">
        <v>294.95</v>
      </c>
      <c r="AH547" s="13">
        <v>0</v>
      </c>
      <c r="AI547" s="19">
        <v>1</v>
      </c>
      <c r="AJ547" s="13">
        <v>864.37</v>
      </c>
      <c r="AK547" s="13">
        <v>0</v>
      </c>
      <c r="AL547" s="19">
        <v>1</v>
      </c>
    </row>
    <row r="548" spans="11:38">
      <c r="K548" s="22">
        <v>44617</v>
      </c>
      <c r="L548" s="37">
        <f t="shared" si="70"/>
        <v>1.2882134249228717E-2</v>
      </c>
      <c r="M548" s="38">
        <f t="shared" si="71"/>
        <v>2.1777233130584071E-2</v>
      </c>
      <c r="N548" s="38">
        <f t="shared" si="72"/>
        <v>-3.3362580070414008E-3</v>
      </c>
      <c r="O548" s="38">
        <f t="shared" si="73"/>
        <v>0</v>
      </c>
      <c r="P548" s="38">
        <f t="shared" si="74"/>
        <v>9.1908063751153218E-3</v>
      </c>
      <c r="Q548" s="39">
        <f t="shared" si="75"/>
        <v>1.1299976197001654E-2</v>
      </c>
      <c r="T548" s="22">
        <v>44622</v>
      </c>
      <c r="U548" s="13">
        <v>166.56</v>
      </c>
      <c r="V548" s="13">
        <v>0</v>
      </c>
      <c r="W548" s="19">
        <v>1</v>
      </c>
      <c r="X548" s="13">
        <v>439.8</v>
      </c>
      <c r="Y548" s="13">
        <v>0</v>
      </c>
      <c r="Z548" s="19">
        <v>1</v>
      </c>
      <c r="AA548" s="13">
        <v>179.73</v>
      </c>
      <c r="AB548" s="13">
        <v>0</v>
      </c>
      <c r="AC548" s="19">
        <v>1</v>
      </c>
      <c r="AD548" s="13">
        <v>84.45</v>
      </c>
      <c r="AE548" s="13">
        <v>0</v>
      </c>
      <c r="AF548" s="19">
        <v>1</v>
      </c>
      <c r="AG548" s="13">
        <v>300.19</v>
      </c>
      <c r="AH548" s="13">
        <v>0</v>
      </c>
      <c r="AI548" s="19">
        <v>1</v>
      </c>
      <c r="AJ548" s="13">
        <v>879.89</v>
      </c>
      <c r="AK548" s="13">
        <v>0</v>
      </c>
      <c r="AL548" s="19">
        <v>1</v>
      </c>
    </row>
    <row r="549" spans="11:38">
      <c r="K549" s="22">
        <v>44620</v>
      </c>
      <c r="L549" s="37">
        <f t="shared" si="70"/>
        <v>1.6365127754580102E-3</v>
      </c>
      <c r="M549" s="38">
        <f t="shared" si="71"/>
        <v>-2.0265738494701867E-3</v>
      </c>
      <c r="N549" s="38">
        <f t="shared" si="72"/>
        <v>1.0311983863665782E-2</v>
      </c>
      <c r="O549" s="38">
        <f t="shared" si="73"/>
        <v>1.7754635663536982E-3</v>
      </c>
      <c r="P549" s="38">
        <f t="shared" si="74"/>
        <v>4.9656200002545885E-3</v>
      </c>
      <c r="Q549" s="39">
        <f t="shared" si="75"/>
        <v>7.2113601460660912E-2</v>
      </c>
      <c r="T549" s="22">
        <v>44623</v>
      </c>
      <c r="U549" s="13">
        <v>166.23</v>
      </c>
      <c r="V549" s="13">
        <v>0</v>
      </c>
      <c r="W549" s="19">
        <v>1</v>
      </c>
      <c r="X549" s="13">
        <v>437.69</v>
      </c>
      <c r="Y549" s="13">
        <v>0</v>
      </c>
      <c r="Z549" s="19">
        <v>1</v>
      </c>
      <c r="AA549" s="13">
        <v>180.8</v>
      </c>
      <c r="AB549" s="13">
        <v>0</v>
      </c>
      <c r="AC549" s="19">
        <v>1</v>
      </c>
      <c r="AD549" s="13">
        <v>84.45</v>
      </c>
      <c r="AE549" s="13">
        <v>0</v>
      </c>
      <c r="AF549" s="19">
        <v>1</v>
      </c>
      <c r="AG549" s="13">
        <v>295.92</v>
      </c>
      <c r="AH549" s="13">
        <v>0</v>
      </c>
      <c r="AI549" s="19">
        <v>1</v>
      </c>
      <c r="AJ549" s="13">
        <v>839.29</v>
      </c>
      <c r="AK549" s="13">
        <v>0</v>
      </c>
      <c r="AL549" s="19">
        <v>1</v>
      </c>
    </row>
    <row r="550" spans="11:38">
      <c r="K550" s="22">
        <v>44621</v>
      </c>
      <c r="L550" s="37">
        <f t="shared" si="70"/>
        <v>-1.1696039763191411E-2</v>
      </c>
      <c r="M550" s="38">
        <f t="shared" si="71"/>
        <v>-1.5621010463918093E-2</v>
      </c>
      <c r="N550" s="38">
        <f t="shared" si="72"/>
        <v>1.8000486023621112E-2</v>
      </c>
      <c r="O550" s="38">
        <f t="shared" si="73"/>
        <v>2.3081902748539485E-3</v>
      </c>
      <c r="P550" s="38">
        <f t="shared" si="74"/>
        <v>-1.2935135047396892E-2</v>
      </c>
      <c r="Q550" s="39">
        <f t="shared" si="75"/>
        <v>-6.9864245435721844E-3</v>
      </c>
      <c r="T550" s="22">
        <v>44624</v>
      </c>
      <c r="U550" s="13">
        <v>163.16999999999999</v>
      </c>
      <c r="V550" s="13">
        <v>0</v>
      </c>
      <c r="W550" s="19">
        <v>1</v>
      </c>
      <c r="X550" s="13">
        <v>433.95</v>
      </c>
      <c r="Y550" s="13">
        <v>0</v>
      </c>
      <c r="Z550" s="19">
        <v>1</v>
      </c>
      <c r="AA550" s="13">
        <v>183.68</v>
      </c>
      <c r="AB550" s="13">
        <v>0</v>
      </c>
      <c r="AC550" s="19">
        <v>1</v>
      </c>
      <c r="AD550" s="13">
        <v>84.54</v>
      </c>
      <c r="AE550" s="13">
        <v>0</v>
      </c>
      <c r="AF550" s="19">
        <v>1</v>
      </c>
      <c r="AG550" s="13">
        <v>289.86</v>
      </c>
      <c r="AH550" s="13">
        <v>0</v>
      </c>
      <c r="AI550" s="19">
        <v>1</v>
      </c>
      <c r="AJ550" s="13">
        <v>838.29</v>
      </c>
      <c r="AK550" s="13">
        <v>0</v>
      </c>
      <c r="AL550" s="19">
        <v>1</v>
      </c>
    </row>
    <row r="551" spans="11:38">
      <c r="K551" s="22">
        <v>44622</v>
      </c>
      <c r="L551" s="37">
        <f t="shared" si="70"/>
        <v>2.0379162336652264E-2</v>
      </c>
      <c r="M551" s="38">
        <f t="shared" si="71"/>
        <v>1.8079692210629154E-2</v>
      </c>
      <c r="N551" s="38">
        <f t="shared" si="72"/>
        <v>-1.0460867497739102E-2</v>
      </c>
      <c r="O551" s="38">
        <f t="shared" si="73"/>
        <v>-3.3100869565636285E-3</v>
      </c>
      <c r="P551" s="38">
        <f t="shared" si="74"/>
        <v>1.7609757069533404E-2</v>
      </c>
      <c r="Q551" s="39">
        <f t="shared" si="75"/>
        <v>1.7795981783200718E-2</v>
      </c>
      <c r="T551" s="22">
        <v>44627</v>
      </c>
      <c r="U551" s="13">
        <v>159.30000000000001</v>
      </c>
      <c r="V551" s="13">
        <v>0</v>
      </c>
      <c r="W551" s="19">
        <v>1</v>
      </c>
      <c r="X551" s="13">
        <v>421.2</v>
      </c>
      <c r="Y551" s="13">
        <v>0</v>
      </c>
      <c r="Z551" s="19">
        <v>1</v>
      </c>
      <c r="AA551" s="13">
        <v>186.41</v>
      </c>
      <c r="AB551" s="13">
        <v>0</v>
      </c>
      <c r="AC551" s="19">
        <v>1</v>
      </c>
      <c r="AD551" s="13">
        <v>84.43</v>
      </c>
      <c r="AE551" s="13">
        <v>0</v>
      </c>
      <c r="AF551" s="19">
        <v>1</v>
      </c>
      <c r="AG551" s="13">
        <v>278.91000000000003</v>
      </c>
      <c r="AH551" s="13">
        <v>0</v>
      </c>
      <c r="AI551" s="19">
        <v>1</v>
      </c>
      <c r="AJ551" s="13">
        <v>804.58</v>
      </c>
      <c r="AK551" s="13">
        <v>0</v>
      </c>
      <c r="AL551" s="19">
        <v>1</v>
      </c>
    </row>
    <row r="552" spans="11:38">
      <c r="K552" s="22">
        <v>44623</v>
      </c>
      <c r="L552" s="37">
        <f t="shared" si="70"/>
        <v>-1.983233319290826E-3</v>
      </c>
      <c r="M552" s="38">
        <f t="shared" si="71"/>
        <v>-4.809180883453017E-3</v>
      </c>
      <c r="N552" s="38">
        <f t="shared" si="72"/>
        <v>5.9357231941330642E-3</v>
      </c>
      <c r="O552" s="38">
        <f t="shared" si="73"/>
        <v>0</v>
      </c>
      <c r="P552" s="38">
        <f t="shared" si="74"/>
        <v>-1.4326459994419029E-2</v>
      </c>
      <c r="Q552" s="39">
        <f t="shared" si="75"/>
        <v>-4.7240603332113468E-2</v>
      </c>
      <c r="T552" s="22">
        <v>44628</v>
      </c>
      <c r="U552" s="13">
        <v>157.44</v>
      </c>
      <c r="V552" s="13">
        <v>0</v>
      </c>
      <c r="W552" s="19">
        <v>1</v>
      </c>
      <c r="X552" s="13">
        <v>418.06</v>
      </c>
      <c r="Y552" s="13">
        <v>0</v>
      </c>
      <c r="Z552" s="19">
        <v>1</v>
      </c>
      <c r="AA552" s="13">
        <v>191.51</v>
      </c>
      <c r="AB552" s="13">
        <v>0</v>
      </c>
      <c r="AC552" s="19">
        <v>1</v>
      </c>
      <c r="AD552" s="13">
        <v>84.32</v>
      </c>
      <c r="AE552" s="13">
        <v>0</v>
      </c>
      <c r="AF552" s="19">
        <v>1</v>
      </c>
      <c r="AG552" s="13">
        <v>275.85000000000002</v>
      </c>
      <c r="AH552" s="13">
        <v>0</v>
      </c>
      <c r="AI552" s="19">
        <v>1</v>
      </c>
      <c r="AJ552" s="13">
        <v>824.4</v>
      </c>
      <c r="AK552" s="13">
        <v>0</v>
      </c>
      <c r="AL552" s="19">
        <v>1</v>
      </c>
    </row>
    <row r="553" spans="11:38">
      <c r="K553" s="22">
        <v>44624</v>
      </c>
      <c r="L553" s="37">
        <f t="shared" si="70"/>
        <v>-1.8579769444388956E-2</v>
      </c>
      <c r="M553" s="38">
        <f t="shared" si="71"/>
        <v>-8.5815771469540791E-3</v>
      </c>
      <c r="N553" s="38">
        <f t="shared" si="72"/>
        <v>1.5803665173125543E-2</v>
      </c>
      <c r="O553" s="38">
        <f t="shared" si="73"/>
        <v>1.0651518848347041E-3</v>
      </c>
      <c r="P553" s="38">
        <f t="shared" si="74"/>
        <v>-2.0691099729828272E-2</v>
      </c>
      <c r="Q553" s="39">
        <f t="shared" si="75"/>
        <v>-1.1921936580595515E-3</v>
      </c>
      <c r="T553" s="22">
        <v>44629</v>
      </c>
      <c r="U553" s="13">
        <v>162.94999999999999</v>
      </c>
      <c r="V553" s="13">
        <v>0</v>
      </c>
      <c r="W553" s="19">
        <v>1</v>
      </c>
      <c r="X553" s="13">
        <v>429.31</v>
      </c>
      <c r="Y553" s="13">
        <v>0</v>
      </c>
      <c r="Z553" s="19">
        <v>1</v>
      </c>
      <c r="AA553" s="13">
        <v>185.82</v>
      </c>
      <c r="AB553" s="13">
        <v>0</v>
      </c>
      <c r="AC553" s="19">
        <v>1</v>
      </c>
      <c r="AD553" s="13">
        <v>84.27</v>
      </c>
      <c r="AE553" s="13">
        <v>0</v>
      </c>
      <c r="AF553" s="19">
        <v>1</v>
      </c>
      <c r="AG553" s="13">
        <v>288.5</v>
      </c>
      <c r="AH553" s="13">
        <v>0</v>
      </c>
      <c r="AI553" s="19">
        <v>1</v>
      </c>
      <c r="AJ553" s="13">
        <v>858.97</v>
      </c>
      <c r="AK553" s="13">
        <v>0</v>
      </c>
      <c r="AL553" s="19">
        <v>1</v>
      </c>
    </row>
    <row r="554" spans="11:38">
      <c r="K554" s="22">
        <v>44627</v>
      </c>
      <c r="L554" s="37">
        <f t="shared" si="70"/>
        <v>-2.40033851869761E-2</v>
      </c>
      <c r="M554" s="38">
        <f t="shared" si="71"/>
        <v>-2.9821539830433366E-2</v>
      </c>
      <c r="N554" s="38">
        <f t="shared" si="72"/>
        <v>1.4753435749952597E-2</v>
      </c>
      <c r="O554" s="38">
        <f t="shared" si="73"/>
        <v>-1.302006457235276E-3</v>
      </c>
      <c r="P554" s="38">
        <f t="shared" si="74"/>
        <v>-3.8508898658493974E-2</v>
      </c>
      <c r="Q554" s="39">
        <f t="shared" si="75"/>
        <v>-4.1043700534019192E-2</v>
      </c>
      <c r="T554" s="22">
        <v>44630</v>
      </c>
      <c r="U554" s="13">
        <v>158.52000000000001</v>
      </c>
      <c r="V554" s="13">
        <v>0</v>
      </c>
      <c r="W554" s="19">
        <v>1</v>
      </c>
      <c r="X554" s="13">
        <v>427.34</v>
      </c>
      <c r="Y554" s="13">
        <v>0</v>
      </c>
      <c r="Z554" s="19">
        <v>1</v>
      </c>
      <c r="AA554" s="13">
        <v>186.4</v>
      </c>
      <c r="AB554" s="13">
        <v>0</v>
      </c>
      <c r="AC554" s="19">
        <v>1</v>
      </c>
      <c r="AD554" s="13">
        <v>84.2</v>
      </c>
      <c r="AE554" s="13">
        <v>0</v>
      </c>
      <c r="AF554" s="19">
        <v>1</v>
      </c>
      <c r="AG554" s="13">
        <v>285.58999999999997</v>
      </c>
      <c r="AH554" s="13">
        <v>0</v>
      </c>
      <c r="AI554" s="19">
        <v>1</v>
      </c>
      <c r="AJ554" s="13">
        <v>838.3</v>
      </c>
      <c r="AK554" s="13">
        <v>0</v>
      </c>
      <c r="AL554" s="19">
        <v>1</v>
      </c>
    </row>
    <row r="555" spans="11:38">
      <c r="K555" s="22">
        <v>44628</v>
      </c>
      <c r="L555" s="37">
        <f t="shared" si="70"/>
        <v>-1.1744783612059648E-2</v>
      </c>
      <c r="M555" s="38">
        <f t="shared" si="71"/>
        <v>-7.4828173661839106E-3</v>
      </c>
      <c r="N555" s="38">
        <f t="shared" si="72"/>
        <v>2.6991477697313956E-2</v>
      </c>
      <c r="O555" s="38">
        <f t="shared" si="73"/>
        <v>-1.3037038883564913E-3</v>
      </c>
      <c r="P555" s="38">
        <f t="shared" si="74"/>
        <v>-1.1031909417436472E-2</v>
      </c>
      <c r="Q555" s="39">
        <f t="shared" si="75"/>
        <v>2.4335446881395124E-2</v>
      </c>
      <c r="T555" s="22">
        <v>44631</v>
      </c>
      <c r="U555" s="13">
        <v>154.72999999999999</v>
      </c>
      <c r="V555" s="13">
        <v>0</v>
      </c>
      <c r="W555" s="19">
        <v>1</v>
      </c>
      <c r="X555" s="13">
        <v>422.01</v>
      </c>
      <c r="Y555" s="13">
        <v>0</v>
      </c>
      <c r="Z555" s="19">
        <v>1</v>
      </c>
      <c r="AA555" s="13">
        <v>185.09</v>
      </c>
      <c r="AB555" s="13">
        <v>0</v>
      </c>
      <c r="AC555" s="19">
        <v>1</v>
      </c>
      <c r="AD555" s="13">
        <v>84.17</v>
      </c>
      <c r="AE555" s="13">
        <v>0</v>
      </c>
      <c r="AF555" s="19">
        <v>1</v>
      </c>
      <c r="AG555" s="13">
        <v>280.07</v>
      </c>
      <c r="AH555" s="13">
        <v>0</v>
      </c>
      <c r="AI555" s="19">
        <v>1</v>
      </c>
      <c r="AJ555" s="13">
        <v>795.35</v>
      </c>
      <c r="AK555" s="13">
        <v>0</v>
      </c>
      <c r="AL555" s="19">
        <v>1</v>
      </c>
    </row>
    <row r="556" spans="11:38">
      <c r="K556" s="22">
        <v>44629</v>
      </c>
      <c r="L556" s="37">
        <f t="shared" si="70"/>
        <v>3.4398971979627178E-2</v>
      </c>
      <c r="M556" s="38">
        <f t="shared" si="71"/>
        <v>2.6554305799569196E-2</v>
      </c>
      <c r="N556" s="38">
        <f t="shared" si="72"/>
        <v>-3.0161563365301756E-2</v>
      </c>
      <c r="O556" s="38">
        <f t="shared" si="73"/>
        <v>-5.9315500879022001E-4</v>
      </c>
      <c r="P556" s="38">
        <f t="shared" si="74"/>
        <v>4.4837846229714276E-2</v>
      </c>
      <c r="Q556" s="39">
        <f t="shared" si="75"/>
        <v>4.1078148027465809E-2</v>
      </c>
      <c r="T556" s="22">
        <v>44634</v>
      </c>
      <c r="U556" s="13">
        <v>150.62</v>
      </c>
      <c r="V556" s="13">
        <v>0</v>
      </c>
      <c r="W556" s="19">
        <v>1</v>
      </c>
      <c r="X556" s="13">
        <v>418.82</v>
      </c>
      <c r="Y556" s="13">
        <v>0</v>
      </c>
      <c r="Z556" s="19">
        <v>1</v>
      </c>
      <c r="AA556" s="13">
        <v>182.3</v>
      </c>
      <c r="AB556" s="13">
        <v>0</v>
      </c>
      <c r="AC556" s="19">
        <v>1</v>
      </c>
      <c r="AD556" s="13">
        <v>83.95</v>
      </c>
      <c r="AE556" s="13">
        <v>0</v>
      </c>
      <c r="AF556" s="19">
        <v>1</v>
      </c>
      <c r="AG556" s="13">
        <v>276.44</v>
      </c>
      <c r="AH556" s="13">
        <v>0</v>
      </c>
      <c r="AI556" s="19">
        <v>1</v>
      </c>
      <c r="AJ556" s="13">
        <v>766.37</v>
      </c>
      <c r="AK556" s="13">
        <v>0</v>
      </c>
      <c r="AL556" s="19">
        <v>1</v>
      </c>
    </row>
    <row r="557" spans="11:38">
      <c r="K557" s="22">
        <v>44630</v>
      </c>
      <c r="L557" s="37">
        <f t="shared" si="70"/>
        <v>-2.7562636961336151E-2</v>
      </c>
      <c r="M557" s="38">
        <f t="shared" si="71"/>
        <v>-4.5993193783635394E-3</v>
      </c>
      <c r="N557" s="38">
        <f t="shared" si="72"/>
        <v>3.1164390383244655E-3</v>
      </c>
      <c r="O557" s="38">
        <f t="shared" si="73"/>
        <v>-8.3100853598081848E-4</v>
      </c>
      <c r="P557" s="38">
        <f t="shared" si="74"/>
        <v>-1.0137870101331851E-2</v>
      </c>
      <c r="Q557" s="39">
        <f t="shared" si="75"/>
        <v>-2.4357965399958135E-2</v>
      </c>
      <c r="T557" s="22">
        <v>44635</v>
      </c>
      <c r="U557" s="13">
        <v>155.09</v>
      </c>
      <c r="V557" s="13">
        <v>0</v>
      </c>
      <c r="W557" s="19">
        <v>1</v>
      </c>
      <c r="X557" s="13">
        <v>428.04</v>
      </c>
      <c r="Y557" s="13">
        <v>0</v>
      </c>
      <c r="Z557" s="19">
        <v>1</v>
      </c>
      <c r="AA557" s="13">
        <v>178.89</v>
      </c>
      <c r="AB557" s="13">
        <v>0</v>
      </c>
      <c r="AC557" s="19">
        <v>1</v>
      </c>
      <c r="AD557" s="13">
        <v>83.98</v>
      </c>
      <c r="AE557" s="13">
        <v>0</v>
      </c>
      <c r="AF557" s="19">
        <v>1</v>
      </c>
      <c r="AG557" s="13">
        <v>287.14999999999998</v>
      </c>
      <c r="AH557" s="13">
        <v>0</v>
      </c>
      <c r="AI557" s="19">
        <v>1</v>
      </c>
      <c r="AJ557" s="13">
        <v>801.89</v>
      </c>
      <c r="AK557" s="13">
        <v>0</v>
      </c>
      <c r="AL557" s="19">
        <v>1</v>
      </c>
    </row>
    <row r="558" spans="11:38">
      <c r="K558" s="22">
        <v>44631</v>
      </c>
      <c r="L558" s="37">
        <f t="shared" si="70"/>
        <v>-2.4199105820653113E-2</v>
      </c>
      <c r="M558" s="38">
        <f t="shared" si="71"/>
        <v>-1.255093887712783E-2</v>
      </c>
      <c r="N558" s="38">
        <f t="shared" si="72"/>
        <v>-7.0527089828655012E-3</v>
      </c>
      <c r="O558" s="38">
        <f t="shared" si="73"/>
        <v>-3.5635802479628078E-4</v>
      </c>
      <c r="P558" s="38">
        <f t="shared" si="74"/>
        <v>-1.9517643922365498E-2</v>
      </c>
      <c r="Q558" s="39">
        <f t="shared" si="75"/>
        <v>-5.2593762299442147E-2</v>
      </c>
      <c r="T558" s="22">
        <v>44636</v>
      </c>
      <c r="U558" s="13">
        <v>159.59</v>
      </c>
      <c r="V558" s="13">
        <v>0</v>
      </c>
      <c r="W558" s="19">
        <v>1</v>
      </c>
      <c r="X558" s="13">
        <v>437.52</v>
      </c>
      <c r="Y558" s="13">
        <v>0</v>
      </c>
      <c r="Z558" s="19">
        <v>1</v>
      </c>
      <c r="AA558" s="13">
        <v>180.01</v>
      </c>
      <c r="AB558" s="13">
        <v>0</v>
      </c>
      <c r="AC558" s="19">
        <v>1</v>
      </c>
      <c r="AD558" s="13">
        <v>83.9</v>
      </c>
      <c r="AE558" s="13">
        <v>0</v>
      </c>
      <c r="AF558" s="19">
        <v>1</v>
      </c>
      <c r="AG558" s="13">
        <v>294.39</v>
      </c>
      <c r="AH558" s="13">
        <v>0</v>
      </c>
      <c r="AI558" s="19">
        <v>1</v>
      </c>
      <c r="AJ558" s="13">
        <v>840.23</v>
      </c>
      <c r="AK558" s="13">
        <v>0</v>
      </c>
      <c r="AL558" s="19">
        <v>1</v>
      </c>
    </row>
    <row r="559" spans="11:38">
      <c r="K559" s="22">
        <v>44634</v>
      </c>
      <c r="L559" s="37">
        <f t="shared" si="70"/>
        <v>-2.6921553828375529E-2</v>
      </c>
      <c r="M559" s="38">
        <f t="shared" si="71"/>
        <v>-7.5877770897081892E-3</v>
      </c>
      <c r="N559" s="38">
        <f t="shared" si="72"/>
        <v>-1.5188511584007965E-2</v>
      </c>
      <c r="O559" s="38">
        <f t="shared" si="73"/>
        <v>-2.6171796999348938E-3</v>
      </c>
      <c r="P559" s="38">
        <f t="shared" si="74"/>
        <v>-1.3045772701263322E-2</v>
      </c>
      <c r="Q559" s="39">
        <f t="shared" si="75"/>
        <v>-3.7117187503971402E-2</v>
      </c>
      <c r="T559" s="22">
        <v>44637</v>
      </c>
      <c r="U559" s="13">
        <v>160.62</v>
      </c>
      <c r="V559" s="13">
        <v>0</v>
      </c>
      <c r="W559" s="19">
        <v>1</v>
      </c>
      <c r="X559" s="13">
        <v>442.96</v>
      </c>
      <c r="Y559" s="13">
        <v>0</v>
      </c>
      <c r="Z559" s="19">
        <v>1</v>
      </c>
      <c r="AA559" s="13">
        <v>180.89</v>
      </c>
      <c r="AB559" s="13">
        <v>0</v>
      </c>
      <c r="AC559" s="19">
        <v>1</v>
      </c>
      <c r="AD559" s="13">
        <v>83.87</v>
      </c>
      <c r="AE559" s="13">
        <v>0</v>
      </c>
      <c r="AF559" s="19">
        <v>1</v>
      </c>
      <c r="AG559" s="13">
        <v>295.22000000000003</v>
      </c>
      <c r="AH559" s="13">
        <v>0</v>
      </c>
      <c r="AI559" s="19">
        <v>1</v>
      </c>
      <c r="AJ559" s="13">
        <v>871.6</v>
      </c>
      <c r="AK559" s="13">
        <v>0</v>
      </c>
      <c r="AL559" s="19">
        <v>1</v>
      </c>
    </row>
    <row r="560" spans="11:38">
      <c r="K560" s="22">
        <v>44635</v>
      </c>
      <c r="L560" s="37">
        <f t="shared" si="70"/>
        <v>2.9245484898155715E-2</v>
      </c>
      <c r="M560" s="38">
        <f t="shared" si="71"/>
        <v>2.1775415810794424E-2</v>
      </c>
      <c r="N560" s="38">
        <f t="shared" si="72"/>
        <v>-1.8882589881493314E-2</v>
      </c>
      <c r="O560" s="38">
        <f t="shared" si="73"/>
        <v>3.5729173249746213E-4</v>
      </c>
      <c r="P560" s="38">
        <f t="shared" si="74"/>
        <v>3.8010928087111762E-2</v>
      </c>
      <c r="Q560" s="39">
        <f t="shared" si="75"/>
        <v>4.5306359511988276E-2</v>
      </c>
      <c r="T560" s="22">
        <v>44638</v>
      </c>
      <c r="U560" s="13">
        <v>163.98</v>
      </c>
      <c r="V560" s="13">
        <v>0</v>
      </c>
      <c r="W560" s="19">
        <v>1</v>
      </c>
      <c r="X560" s="13">
        <v>447.7</v>
      </c>
      <c r="Y560" s="13">
        <v>0</v>
      </c>
      <c r="Z560" s="19">
        <v>1</v>
      </c>
      <c r="AA560" s="13">
        <v>179.3</v>
      </c>
      <c r="AB560" s="13">
        <v>0</v>
      </c>
      <c r="AC560" s="19">
        <v>1</v>
      </c>
      <c r="AD560" s="13">
        <v>83.85</v>
      </c>
      <c r="AE560" s="13">
        <v>0</v>
      </c>
      <c r="AF560" s="19">
        <v>1</v>
      </c>
      <c r="AG560" s="13">
        <v>300.43</v>
      </c>
      <c r="AH560" s="13">
        <v>0</v>
      </c>
      <c r="AI560" s="19">
        <v>1</v>
      </c>
      <c r="AJ560" s="13">
        <v>905.39</v>
      </c>
      <c r="AK560" s="13">
        <v>0</v>
      </c>
      <c r="AL560" s="19">
        <v>1</v>
      </c>
    </row>
    <row r="561" spans="11:38">
      <c r="K561" s="22">
        <v>44636</v>
      </c>
      <c r="L561" s="37">
        <f t="shared" si="70"/>
        <v>2.8602432839733512E-2</v>
      </c>
      <c r="M561" s="38">
        <f t="shared" si="71"/>
        <v>2.1905769879716812E-2</v>
      </c>
      <c r="N561" s="38">
        <f t="shared" si="72"/>
        <v>6.2413130994889267E-3</v>
      </c>
      <c r="O561" s="38">
        <f t="shared" si="73"/>
        <v>-9.5306178288672696E-4</v>
      </c>
      <c r="P561" s="38">
        <f t="shared" si="74"/>
        <v>2.4900691576206536E-2</v>
      </c>
      <c r="Q561" s="39">
        <f t="shared" si="75"/>
        <v>4.6704222529796079E-2</v>
      </c>
      <c r="T561" s="22">
        <v>44641</v>
      </c>
      <c r="U561" s="13">
        <v>165.38</v>
      </c>
      <c r="V561" s="13">
        <v>0</v>
      </c>
      <c r="W561" s="19">
        <v>1</v>
      </c>
      <c r="X561" s="13">
        <v>447.61</v>
      </c>
      <c r="Y561" s="13">
        <v>0</v>
      </c>
      <c r="Z561" s="19">
        <v>1</v>
      </c>
      <c r="AA561" s="13">
        <v>180.67</v>
      </c>
      <c r="AB561" s="13">
        <v>0</v>
      </c>
      <c r="AC561" s="19">
        <v>1</v>
      </c>
      <c r="AD561" s="13">
        <v>83.57</v>
      </c>
      <c r="AE561" s="13">
        <v>0</v>
      </c>
      <c r="AF561" s="19">
        <v>1</v>
      </c>
      <c r="AG561" s="13">
        <v>299.16000000000003</v>
      </c>
      <c r="AH561" s="13">
        <v>0</v>
      </c>
      <c r="AI561" s="19">
        <v>1</v>
      </c>
      <c r="AJ561" s="13">
        <v>921.16</v>
      </c>
      <c r="AK561" s="13">
        <v>0</v>
      </c>
      <c r="AL561" s="19">
        <v>1</v>
      </c>
    </row>
    <row r="562" spans="11:38">
      <c r="K562" s="22">
        <v>44637</v>
      </c>
      <c r="L562" s="37">
        <f t="shared" si="70"/>
        <v>6.4333003492210526E-3</v>
      </c>
      <c r="M562" s="38">
        <f t="shared" si="71"/>
        <v>1.2357053476194401E-2</v>
      </c>
      <c r="N562" s="38">
        <f t="shared" si="72"/>
        <v>4.8767068109304658E-3</v>
      </c>
      <c r="O562" s="38">
        <f t="shared" si="73"/>
        <v>-3.5763247684040178E-4</v>
      </c>
      <c r="P562" s="38">
        <f t="shared" si="74"/>
        <v>2.8154222223389742E-3</v>
      </c>
      <c r="Q562" s="39">
        <f t="shared" si="75"/>
        <v>3.6654939188282366E-2</v>
      </c>
      <c r="T562" s="22">
        <v>44642</v>
      </c>
      <c r="U562" s="13">
        <v>168.82</v>
      </c>
      <c r="V562" s="13">
        <v>0</v>
      </c>
      <c r="W562" s="19">
        <v>1</v>
      </c>
      <c r="X562" s="13">
        <v>453.07</v>
      </c>
      <c r="Y562" s="13">
        <v>0</v>
      </c>
      <c r="Z562" s="19">
        <v>1</v>
      </c>
      <c r="AA562" s="13">
        <v>179.36</v>
      </c>
      <c r="AB562" s="13">
        <v>0</v>
      </c>
      <c r="AC562" s="19">
        <v>1</v>
      </c>
      <c r="AD562" s="13">
        <v>83.51</v>
      </c>
      <c r="AE562" s="13">
        <v>0</v>
      </c>
      <c r="AF562" s="19">
        <v>1</v>
      </c>
      <c r="AG562" s="13">
        <v>304.06</v>
      </c>
      <c r="AH562" s="13">
        <v>0</v>
      </c>
      <c r="AI562" s="19">
        <v>1</v>
      </c>
      <c r="AJ562" s="13">
        <v>993.98</v>
      </c>
      <c r="AK562" s="13">
        <v>0</v>
      </c>
      <c r="AL562" s="19">
        <v>1</v>
      </c>
    </row>
    <row r="563" spans="11:38">
      <c r="K563" s="22">
        <v>44638</v>
      </c>
      <c r="L563" s="37">
        <f t="shared" si="70"/>
        <v>2.0703142407715418E-2</v>
      </c>
      <c r="M563" s="38">
        <f t="shared" si="71"/>
        <v>1.0643892732208168E-2</v>
      </c>
      <c r="N563" s="38">
        <f t="shared" si="72"/>
        <v>-8.8287311024563067E-3</v>
      </c>
      <c r="O563" s="38">
        <f t="shared" si="73"/>
        <v>-2.3849272710236335E-4</v>
      </c>
      <c r="P563" s="38">
        <f t="shared" si="74"/>
        <v>1.7493940638975265E-2</v>
      </c>
      <c r="Q563" s="39">
        <f t="shared" si="75"/>
        <v>3.8035187028339912E-2</v>
      </c>
      <c r="T563" s="22">
        <v>44643</v>
      </c>
      <c r="U563" s="13">
        <v>170.21</v>
      </c>
      <c r="V563" s="13">
        <v>0</v>
      </c>
      <c r="W563" s="19">
        <v>1</v>
      </c>
      <c r="X563" s="13">
        <v>447.39</v>
      </c>
      <c r="Y563" s="13">
        <v>0</v>
      </c>
      <c r="Z563" s="19">
        <v>1</v>
      </c>
      <c r="AA563" s="13">
        <v>181.81</v>
      </c>
      <c r="AB563" s="13">
        <v>0</v>
      </c>
      <c r="AC563" s="19">
        <v>1</v>
      </c>
      <c r="AD563" s="13">
        <v>83.58</v>
      </c>
      <c r="AE563" s="13">
        <v>0</v>
      </c>
      <c r="AF563" s="19">
        <v>1</v>
      </c>
      <c r="AG563" s="13">
        <v>299.49</v>
      </c>
      <c r="AH563" s="13">
        <v>0</v>
      </c>
      <c r="AI563" s="19">
        <v>1</v>
      </c>
      <c r="AJ563" s="13">
        <v>999.11</v>
      </c>
      <c r="AK563" s="13">
        <v>0</v>
      </c>
      <c r="AL563" s="19">
        <v>1</v>
      </c>
    </row>
    <row r="564" spans="11:38">
      <c r="K564" s="22">
        <v>44641</v>
      </c>
      <c r="L564" s="37">
        <f t="shared" si="70"/>
        <v>8.5013871259891054E-3</v>
      </c>
      <c r="M564" s="38">
        <f t="shared" si="71"/>
        <v>-2.0104768248570997E-4</v>
      </c>
      <c r="N564" s="38">
        <f t="shared" si="72"/>
        <v>7.6117821747485647E-3</v>
      </c>
      <c r="O564" s="38">
        <f t="shared" si="73"/>
        <v>-3.3448842558730313E-3</v>
      </c>
      <c r="P564" s="38">
        <f t="shared" si="74"/>
        <v>-4.2362344243592328E-3</v>
      </c>
      <c r="Q564" s="39">
        <f t="shared" si="75"/>
        <v>1.7267955281010536E-2</v>
      </c>
      <c r="T564" s="22">
        <v>44644</v>
      </c>
      <c r="U564" s="13">
        <v>174.07</v>
      </c>
      <c r="V564" s="13">
        <v>0</v>
      </c>
      <c r="W564" s="19">
        <v>1</v>
      </c>
      <c r="X564" s="13">
        <v>452.36</v>
      </c>
      <c r="Y564" s="13">
        <v>1.481128</v>
      </c>
      <c r="Z564" s="19">
        <v>1</v>
      </c>
      <c r="AA564" s="13">
        <v>183.13</v>
      </c>
      <c r="AB564" s="13">
        <v>0</v>
      </c>
      <c r="AC564" s="19">
        <v>1</v>
      </c>
      <c r="AD564" s="13">
        <v>83.555000000000007</v>
      </c>
      <c r="AE564" s="13">
        <v>0</v>
      </c>
      <c r="AF564" s="19">
        <v>1</v>
      </c>
      <c r="AG564" s="13">
        <v>304.10000000000002</v>
      </c>
      <c r="AH564" s="13">
        <v>0</v>
      </c>
      <c r="AI564" s="19">
        <v>1</v>
      </c>
      <c r="AJ564" s="13">
        <v>1013.92</v>
      </c>
      <c r="AK564" s="13">
        <v>0</v>
      </c>
      <c r="AL564" s="19">
        <v>1</v>
      </c>
    </row>
    <row r="565" spans="11:38">
      <c r="K565" s="22">
        <v>44642</v>
      </c>
      <c r="L565" s="37">
        <f t="shared" si="70"/>
        <v>2.0587202261553337E-2</v>
      </c>
      <c r="M565" s="38">
        <f t="shared" si="71"/>
        <v>1.2124321367095629E-2</v>
      </c>
      <c r="N565" s="38">
        <f t="shared" si="72"/>
        <v>-7.2772034619858639E-3</v>
      </c>
      <c r="O565" s="38">
        <f t="shared" si="73"/>
        <v>-7.1821884820660474E-4</v>
      </c>
      <c r="P565" s="38">
        <f t="shared" si="74"/>
        <v>1.6246503029222991E-2</v>
      </c>
      <c r="Q565" s="39">
        <f t="shared" si="75"/>
        <v>7.6083340349988107E-2</v>
      </c>
      <c r="T565" s="22">
        <v>44645</v>
      </c>
      <c r="U565" s="13">
        <v>174.72</v>
      </c>
      <c r="V565" s="13">
        <v>0</v>
      </c>
      <c r="W565" s="19">
        <v>1</v>
      </c>
      <c r="X565" s="13">
        <v>454.64</v>
      </c>
      <c r="Y565" s="13">
        <v>0</v>
      </c>
      <c r="Z565" s="19">
        <v>1</v>
      </c>
      <c r="AA565" s="13">
        <v>182.38</v>
      </c>
      <c r="AB565" s="13">
        <v>0</v>
      </c>
      <c r="AC565" s="19">
        <v>1</v>
      </c>
      <c r="AD565" s="13">
        <v>83.33</v>
      </c>
      <c r="AE565" s="13">
        <v>0</v>
      </c>
      <c r="AF565" s="19">
        <v>1</v>
      </c>
      <c r="AG565" s="13">
        <v>303.68</v>
      </c>
      <c r="AH565" s="13">
        <v>0</v>
      </c>
      <c r="AI565" s="19">
        <v>1</v>
      </c>
      <c r="AJ565" s="13">
        <v>1010.64</v>
      </c>
      <c r="AK565" s="13">
        <v>0</v>
      </c>
      <c r="AL565" s="19">
        <v>1</v>
      </c>
    </row>
    <row r="566" spans="11:38">
      <c r="K566" s="22">
        <v>44643</v>
      </c>
      <c r="L566" s="37">
        <f t="shared" si="70"/>
        <v>8.1999102643078216E-3</v>
      </c>
      <c r="M566" s="38">
        <f t="shared" si="71"/>
        <v>-1.2615941488729169E-2</v>
      </c>
      <c r="N566" s="38">
        <f t="shared" si="72"/>
        <v>1.3567226407331524E-2</v>
      </c>
      <c r="O566" s="38">
        <f t="shared" si="73"/>
        <v>8.3787185463115568E-4</v>
      </c>
      <c r="P566" s="38">
        <f t="shared" si="74"/>
        <v>-1.5144022336246371E-2</v>
      </c>
      <c r="Q566" s="39">
        <f t="shared" si="75"/>
        <v>5.1477969671869274E-3</v>
      </c>
      <c r="T566" s="22">
        <v>44648</v>
      </c>
      <c r="U566" s="13">
        <v>175.6</v>
      </c>
      <c r="V566" s="13">
        <v>0</v>
      </c>
      <c r="W566" s="19">
        <v>1</v>
      </c>
      <c r="X566" s="13">
        <v>457.83</v>
      </c>
      <c r="Y566" s="13">
        <v>0</v>
      </c>
      <c r="Z566" s="19">
        <v>1</v>
      </c>
      <c r="AA566" s="13">
        <v>179.06</v>
      </c>
      <c r="AB566" s="13">
        <v>0</v>
      </c>
      <c r="AC566" s="19">
        <v>1</v>
      </c>
      <c r="AD566" s="13">
        <v>83.25</v>
      </c>
      <c r="AE566" s="13">
        <v>0</v>
      </c>
      <c r="AF566" s="19">
        <v>1</v>
      </c>
      <c r="AG566" s="13">
        <v>310.7</v>
      </c>
      <c r="AH566" s="13">
        <v>0</v>
      </c>
      <c r="AI566" s="19">
        <v>1</v>
      </c>
      <c r="AJ566" s="13">
        <v>1091.8399999999999</v>
      </c>
      <c r="AK566" s="13">
        <v>0</v>
      </c>
      <c r="AL566" s="19">
        <v>1</v>
      </c>
    </row>
    <row r="567" spans="11:38">
      <c r="K567" s="22">
        <v>44644</v>
      </c>
      <c r="L567" s="37">
        <f t="shared" si="70"/>
        <v>2.242454834473603E-2</v>
      </c>
      <c r="M567" s="38">
        <f t="shared" si="71"/>
        <v>1.4316501029852508E-2</v>
      </c>
      <c r="N567" s="38">
        <f t="shared" si="72"/>
        <v>7.2340974216758723E-3</v>
      </c>
      <c r="O567" s="38">
        <f t="shared" si="73"/>
        <v>-2.9915936442323563E-4</v>
      </c>
      <c r="P567" s="38">
        <f t="shared" si="74"/>
        <v>1.5275566666875382E-2</v>
      </c>
      <c r="Q567" s="39">
        <f t="shared" si="75"/>
        <v>1.4714402878216353E-2</v>
      </c>
      <c r="T567" s="22">
        <v>44649</v>
      </c>
      <c r="U567" s="13">
        <v>178.96</v>
      </c>
      <c r="V567" s="13">
        <v>0</v>
      </c>
      <c r="W567" s="19">
        <v>1</v>
      </c>
      <c r="X567" s="13">
        <v>463.67</v>
      </c>
      <c r="Y567" s="13">
        <v>0</v>
      </c>
      <c r="Z567" s="19">
        <v>1</v>
      </c>
      <c r="AA567" s="13">
        <v>179.14</v>
      </c>
      <c r="AB567" s="13">
        <v>0</v>
      </c>
      <c r="AC567" s="19">
        <v>1</v>
      </c>
      <c r="AD567" s="13">
        <v>83.29</v>
      </c>
      <c r="AE567" s="13">
        <v>0</v>
      </c>
      <c r="AF567" s="19">
        <v>1</v>
      </c>
      <c r="AG567" s="13">
        <v>315.41000000000003</v>
      </c>
      <c r="AH567" s="13">
        <v>0</v>
      </c>
      <c r="AI567" s="19">
        <v>1</v>
      </c>
      <c r="AJ567" s="13">
        <v>1099.57</v>
      </c>
      <c r="AK567" s="13">
        <v>0</v>
      </c>
      <c r="AL567" s="19">
        <v>1</v>
      </c>
    </row>
    <row r="568" spans="11:38">
      <c r="K568" s="22">
        <v>44645</v>
      </c>
      <c r="L568" s="37">
        <f t="shared" si="70"/>
        <v>3.7271753919224295E-3</v>
      </c>
      <c r="M568" s="38">
        <f t="shared" si="71"/>
        <v>5.0275739857397177E-3</v>
      </c>
      <c r="N568" s="38">
        <f t="shared" si="72"/>
        <v>-4.1038606473378092E-3</v>
      </c>
      <c r="O568" s="38">
        <f t="shared" si="73"/>
        <v>-2.6964692612306161E-3</v>
      </c>
      <c r="P568" s="38">
        <f t="shared" si="74"/>
        <v>-1.382079261755923E-3</v>
      </c>
      <c r="Q568" s="39">
        <f t="shared" si="75"/>
        <v>-3.2402130534247603E-3</v>
      </c>
      <c r="T568" s="22">
        <v>44650</v>
      </c>
      <c r="U568" s="13">
        <v>177.77</v>
      </c>
      <c r="V568" s="13">
        <v>0</v>
      </c>
      <c r="W568" s="19">
        <v>1</v>
      </c>
      <c r="X568" s="13">
        <v>460.79</v>
      </c>
      <c r="Y568" s="13">
        <v>0</v>
      </c>
      <c r="Z568" s="19">
        <v>1</v>
      </c>
      <c r="AA568" s="13">
        <v>180.58</v>
      </c>
      <c r="AB568" s="13">
        <v>0</v>
      </c>
      <c r="AC568" s="19">
        <v>1</v>
      </c>
      <c r="AD568" s="13">
        <v>83.35</v>
      </c>
      <c r="AE568" s="13">
        <v>0</v>
      </c>
      <c r="AF568" s="19">
        <v>1</v>
      </c>
      <c r="AG568" s="13">
        <v>313.86</v>
      </c>
      <c r="AH568" s="13">
        <v>0</v>
      </c>
      <c r="AI568" s="19">
        <v>1</v>
      </c>
      <c r="AJ568" s="13">
        <v>1093.99</v>
      </c>
      <c r="AK568" s="13">
        <v>0</v>
      </c>
      <c r="AL568" s="19">
        <v>1</v>
      </c>
    </row>
    <row r="569" spans="11:38">
      <c r="K569" s="22">
        <v>44648</v>
      </c>
      <c r="L569" s="37">
        <f t="shared" si="70"/>
        <v>5.0239886444760464E-3</v>
      </c>
      <c r="M569" s="38">
        <f t="shared" si="71"/>
        <v>6.9920391820270595E-3</v>
      </c>
      <c r="N569" s="38">
        <f t="shared" si="72"/>
        <v>-1.8371477299509456E-2</v>
      </c>
      <c r="O569" s="38">
        <f t="shared" si="73"/>
        <v>-9.6049953356216111E-4</v>
      </c>
      <c r="P569" s="38">
        <f t="shared" si="74"/>
        <v>2.2853300977438682E-2</v>
      </c>
      <c r="Q569" s="39">
        <f t="shared" si="75"/>
        <v>7.7280552901422855E-2</v>
      </c>
      <c r="T569" s="22">
        <v>44651</v>
      </c>
      <c r="U569" s="13">
        <v>174.61</v>
      </c>
      <c r="V569" s="13">
        <v>0</v>
      </c>
      <c r="W569" s="19">
        <v>1</v>
      </c>
      <c r="X569" s="13">
        <v>453.69</v>
      </c>
      <c r="Y569" s="13">
        <v>0</v>
      </c>
      <c r="Z569" s="19">
        <v>1</v>
      </c>
      <c r="AA569" s="13">
        <v>180.65</v>
      </c>
      <c r="AB569" s="13">
        <v>0</v>
      </c>
      <c r="AC569" s="19">
        <v>1</v>
      </c>
      <c r="AD569" s="13">
        <v>83.35</v>
      </c>
      <c r="AE569" s="13">
        <v>0</v>
      </c>
      <c r="AF569" s="19">
        <v>1</v>
      </c>
      <c r="AG569" s="13">
        <v>308.31</v>
      </c>
      <c r="AH569" s="13">
        <v>0</v>
      </c>
      <c r="AI569" s="19">
        <v>1</v>
      </c>
      <c r="AJ569" s="13">
        <v>1077.5999999999999</v>
      </c>
      <c r="AK569" s="13">
        <v>0</v>
      </c>
      <c r="AL569" s="19">
        <v>1</v>
      </c>
    </row>
    <row r="570" spans="11:38">
      <c r="K570" s="22">
        <v>44649</v>
      </c>
      <c r="L570" s="37">
        <f t="shared" si="70"/>
        <v>1.8953635980857995E-2</v>
      </c>
      <c r="M570" s="38">
        <f t="shared" si="71"/>
        <v>1.2675156131208579E-2</v>
      </c>
      <c r="N570" s="38">
        <f t="shared" si="72"/>
        <v>4.4667784103930204E-4</v>
      </c>
      <c r="O570" s="38">
        <f t="shared" si="73"/>
        <v>4.803650866959826E-4</v>
      </c>
      <c r="P570" s="38">
        <f t="shared" si="74"/>
        <v>1.5045563397769236E-2</v>
      </c>
      <c r="Q570" s="39">
        <f t="shared" si="75"/>
        <v>7.054847847471785E-3</v>
      </c>
      <c r="T570" s="22">
        <v>44652</v>
      </c>
      <c r="U570" s="13">
        <v>174.31</v>
      </c>
      <c r="V570" s="13">
        <v>0</v>
      </c>
      <c r="W570" s="19">
        <v>1</v>
      </c>
      <c r="X570" s="13">
        <v>454.79</v>
      </c>
      <c r="Y570" s="13">
        <v>0</v>
      </c>
      <c r="Z570" s="19">
        <v>1</v>
      </c>
      <c r="AA570" s="13">
        <v>179.5</v>
      </c>
      <c r="AB570" s="13">
        <v>0</v>
      </c>
      <c r="AC570" s="19">
        <v>1</v>
      </c>
      <c r="AD570" s="13">
        <v>83.14</v>
      </c>
      <c r="AE570" s="13">
        <v>3.6304999999999997E-2</v>
      </c>
      <c r="AF570" s="19">
        <v>1</v>
      </c>
      <c r="AG570" s="13">
        <v>309.42</v>
      </c>
      <c r="AH570" s="13">
        <v>0</v>
      </c>
      <c r="AI570" s="19">
        <v>1</v>
      </c>
      <c r="AJ570" s="13">
        <v>1084.5899999999999</v>
      </c>
      <c r="AK570" s="13">
        <v>0</v>
      </c>
      <c r="AL570" s="19">
        <v>1</v>
      </c>
    </row>
    <row r="571" spans="11:38">
      <c r="K571" s="22">
        <v>44650</v>
      </c>
      <c r="L571" s="37">
        <f t="shared" si="70"/>
        <v>-6.6717372472800667E-3</v>
      </c>
      <c r="M571" s="38">
        <f t="shared" si="71"/>
        <v>-6.2306845447875434E-3</v>
      </c>
      <c r="N571" s="38">
        <f t="shared" si="72"/>
        <v>8.0062698322839899E-3</v>
      </c>
      <c r="O571" s="38">
        <f t="shared" si="73"/>
        <v>7.2011524955383779E-4</v>
      </c>
      <c r="P571" s="38">
        <f t="shared" si="74"/>
        <v>-4.9263531861962464E-3</v>
      </c>
      <c r="Q571" s="39">
        <f t="shared" si="75"/>
        <v>-5.0876310983516649E-3</v>
      </c>
      <c r="T571" s="22">
        <v>44655</v>
      </c>
      <c r="U571" s="13">
        <v>178.44</v>
      </c>
      <c r="V571" s="13">
        <v>0</v>
      </c>
      <c r="W571" s="19">
        <v>1</v>
      </c>
      <c r="X571" s="13">
        <v>458.8</v>
      </c>
      <c r="Y571" s="13">
        <v>0</v>
      </c>
      <c r="Z571" s="19">
        <v>1</v>
      </c>
      <c r="AA571" s="13">
        <v>180.37</v>
      </c>
      <c r="AB571" s="13">
        <v>0</v>
      </c>
      <c r="AC571" s="19">
        <v>1</v>
      </c>
      <c r="AD571" s="13">
        <v>83.19</v>
      </c>
      <c r="AE571" s="13">
        <v>0</v>
      </c>
      <c r="AF571" s="19">
        <v>1</v>
      </c>
      <c r="AG571" s="13">
        <v>314.97000000000003</v>
      </c>
      <c r="AH571" s="13">
        <v>0</v>
      </c>
      <c r="AI571" s="19">
        <v>1</v>
      </c>
      <c r="AJ571" s="13">
        <v>1145.45</v>
      </c>
      <c r="AK571" s="13">
        <v>0</v>
      </c>
      <c r="AL571" s="19">
        <v>1</v>
      </c>
    </row>
    <row r="572" spans="11:38">
      <c r="K572" s="22">
        <v>44651</v>
      </c>
      <c r="L572" s="37">
        <f t="shared" si="70"/>
        <v>-1.793566440055791E-2</v>
      </c>
      <c r="M572" s="38">
        <f t="shared" si="71"/>
        <v>-1.5528262326555221E-2</v>
      </c>
      <c r="N572" s="38">
        <f t="shared" si="72"/>
        <v>3.8756471431605836E-4</v>
      </c>
      <c r="O572" s="38">
        <f t="shared" si="73"/>
        <v>0</v>
      </c>
      <c r="P572" s="38">
        <f t="shared" si="74"/>
        <v>-1.7841256305483329E-2</v>
      </c>
      <c r="Q572" s="39">
        <f t="shared" si="75"/>
        <v>-1.5095217076170784E-2</v>
      </c>
      <c r="T572" s="22">
        <v>44656</v>
      </c>
      <c r="U572" s="13">
        <v>175.06</v>
      </c>
      <c r="V572" s="13">
        <v>0</v>
      </c>
      <c r="W572" s="19">
        <v>1</v>
      </c>
      <c r="X572" s="13">
        <v>452.89</v>
      </c>
      <c r="Y572" s="13">
        <v>0</v>
      </c>
      <c r="Z572" s="19">
        <v>1</v>
      </c>
      <c r="AA572" s="13">
        <v>179.24</v>
      </c>
      <c r="AB572" s="13">
        <v>0</v>
      </c>
      <c r="AC572" s="19">
        <v>1</v>
      </c>
      <c r="AD572" s="13">
        <v>83.04</v>
      </c>
      <c r="AE572" s="13">
        <v>0</v>
      </c>
      <c r="AF572" s="19">
        <v>1</v>
      </c>
      <c r="AG572" s="13">
        <v>310.88</v>
      </c>
      <c r="AH572" s="13">
        <v>0</v>
      </c>
      <c r="AI572" s="19">
        <v>1</v>
      </c>
      <c r="AJ572" s="13">
        <v>1091.26</v>
      </c>
      <c r="AK572" s="13">
        <v>0</v>
      </c>
      <c r="AL572" s="19">
        <v>1</v>
      </c>
    </row>
    <row r="573" spans="11:38">
      <c r="K573" s="22">
        <v>44652</v>
      </c>
      <c r="L573" s="37">
        <f t="shared" si="70"/>
        <v>-1.7195923072621253E-3</v>
      </c>
      <c r="M573" s="38">
        <f t="shared" si="71"/>
        <v>2.4216285169941349E-3</v>
      </c>
      <c r="N573" s="38">
        <f t="shared" si="72"/>
        <v>-6.3862496653156915E-3</v>
      </c>
      <c r="O573" s="38">
        <f t="shared" si="73"/>
        <v>-2.0860976047061179E-3</v>
      </c>
      <c r="P573" s="38">
        <f t="shared" si="74"/>
        <v>3.593806985831277E-3</v>
      </c>
      <c r="Q573" s="39">
        <f t="shared" si="75"/>
        <v>6.4656892793656931E-3</v>
      </c>
      <c r="T573" s="22">
        <v>44657</v>
      </c>
      <c r="U573" s="13">
        <v>171.83</v>
      </c>
      <c r="V573" s="13">
        <v>0</v>
      </c>
      <c r="W573" s="19">
        <v>1</v>
      </c>
      <c r="X573" s="13">
        <v>448.49</v>
      </c>
      <c r="Y573" s="13">
        <v>0</v>
      </c>
      <c r="Z573" s="19">
        <v>1</v>
      </c>
      <c r="AA573" s="13">
        <v>179.66</v>
      </c>
      <c r="AB573" s="13">
        <v>0</v>
      </c>
      <c r="AC573" s="19">
        <v>1</v>
      </c>
      <c r="AD573" s="13">
        <v>83.1</v>
      </c>
      <c r="AE573" s="13">
        <v>0</v>
      </c>
      <c r="AF573" s="19">
        <v>1</v>
      </c>
      <c r="AG573" s="13">
        <v>299.5</v>
      </c>
      <c r="AH573" s="13">
        <v>0</v>
      </c>
      <c r="AI573" s="19">
        <v>1</v>
      </c>
      <c r="AJ573" s="13">
        <v>1045.76</v>
      </c>
      <c r="AK573" s="13">
        <v>0</v>
      </c>
      <c r="AL573" s="19">
        <v>1</v>
      </c>
    </row>
    <row r="574" spans="11:38">
      <c r="K574" s="22">
        <v>44655</v>
      </c>
      <c r="L574" s="37">
        <f t="shared" si="70"/>
        <v>2.341708703328987E-2</v>
      </c>
      <c r="M574" s="38">
        <f t="shared" si="71"/>
        <v>8.778611307462757E-3</v>
      </c>
      <c r="N574" s="38">
        <f t="shared" si="72"/>
        <v>4.835088753774414E-3</v>
      </c>
      <c r="O574" s="38">
        <f t="shared" si="73"/>
        <v>6.0121447130494134E-4</v>
      </c>
      <c r="P574" s="38">
        <f t="shared" si="74"/>
        <v>1.7777818904037113E-2</v>
      </c>
      <c r="Q574" s="39">
        <f t="shared" si="75"/>
        <v>5.4595537503837263E-2</v>
      </c>
      <c r="T574" s="22">
        <v>44658</v>
      </c>
      <c r="U574" s="13">
        <v>172.14</v>
      </c>
      <c r="V574" s="13">
        <v>0</v>
      </c>
      <c r="W574" s="19">
        <v>1</v>
      </c>
      <c r="X574" s="13">
        <v>450.71</v>
      </c>
      <c r="Y574" s="13">
        <v>0</v>
      </c>
      <c r="Z574" s="19">
        <v>1</v>
      </c>
      <c r="AA574" s="13">
        <v>180.34</v>
      </c>
      <c r="AB574" s="13">
        <v>0</v>
      </c>
      <c r="AC574" s="19">
        <v>1</v>
      </c>
      <c r="AD574" s="13">
        <v>83.16</v>
      </c>
      <c r="AE574" s="13">
        <v>0</v>
      </c>
      <c r="AF574" s="19">
        <v>1</v>
      </c>
      <c r="AG574" s="13">
        <v>301.37</v>
      </c>
      <c r="AH574" s="13">
        <v>0</v>
      </c>
      <c r="AI574" s="19">
        <v>1</v>
      </c>
      <c r="AJ574" s="13">
        <v>1057.26</v>
      </c>
      <c r="AK574" s="13">
        <v>0</v>
      </c>
      <c r="AL574" s="19">
        <v>1</v>
      </c>
    </row>
    <row r="575" spans="11:38">
      <c r="K575" s="22">
        <v>44656</v>
      </c>
      <c r="L575" s="37">
        <f t="shared" si="70"/>
        <v>-1.9123637955772054E-2</v>
      </c>
      <c r="M575" s="38">
        <f t="shared" si="71"/>
        <v>-1.2965114866156965E-2</v>
      </c>
      <c r="N575" s="38">
        <f t="shared" si="72"/>
        <v>-6.2846067641655337E-3</v>
      </c>
      <c r="O575" s="38">
        <f t="shared" si="73"/>
        <v>-1.8047288782177084E-3</v>
      </c>
      <c r="P575" s="38">
        <f t="shared" si="74"/>
        <v>-1.3070410565829757E-2</v>
      </c>
      <c r="Q575" s="39">
        <f t="shared" si="75"/>
        <v>-4.8464580964554228E-2</v>
      </c>
      <c r="T575" s="22">
        <v>44659</v>
      </c>
      <c r="U575" s="13">
        <v>170.09</v>
      </c>
      <c r="V575" s="13">
        <v>0</v>
      </c>
      <c r="W575" s="19">
        <v>1</v>
      </c>
      <c r="X575" s="13">
        <v>449.51</v>
      </c>
      <c r="Y575" s="13">
        <v>0</v>
      </c>
      <c r="Z575" s="19">
        <v>1</v>
      </c>
      <c r="AA575" s="13">
        <v>181.47</v>
      </c>
      <c r="AB575" s="13">
        <v>0</v>
      </c>
      <c r="AC575" s="19">
        <v>1</v>
      </c>
      <c r="AD575" s="13">
        <v>83.06</v>
      </c>
      <c r="AE575" s="13">
        <v>0</v>
      </c>
      <c r="AF575" s="19">
        <v>1</v>
      </c>
      <c r="AG575" s="13">
        <v>296.97000000000003</v>
      </c>
      <c r="AH575" s="13">
        <v>0</v>
      </c>
      <c r="AI575" s="19">
        <v>1</v>
      </c>
      <c r="AJ575" s="13">
        <v>1025.49</v>
      </c>
      <c r="AK575" s="13">
        <v>0</v>
      </c>
      <c r="AL575" s="19">
        <v>1</v>
      </c>
    </row>
    <row r="576" spans="11:38">
      <c r="K576" s="22">
        <v>44657</v>
      </c>
      <c r="L576" s="37">
        <f t="shared" si="70"/>
        <v>-1.8623156345638079E-2</v>
      </c>
      <c r="M576" s="38">
        <f t="shared" si="71"/>
        <v>-9.7628856828152113E-3</v>
      </c>
      <c r="N576" s="38">
        <f t="shared" si="72"/>
        <v>2.3404858831182168E-3</v>
      </c>
      <c r="O576" s="38">
        <f t="shared" si="73"/>
        <v>7.2228244382386718E-4</v>
      </c>
      <c r="P576" s="38">
        <f t="shared" si="74"/>
        <v>-3.729256807362593E-2</v>
      </c>
      <c r="Q576" s="39">
        <f t="shared" si="75"/>
        <v>-4.2589098123274091E-2</v>
      </c>
      <c r="T576" s="22">
        <v>44662</v>
      </c>
      <c r="U576" s="13">
        <v>165.75</v>
      </c>
      <c r="V576" s="13">
        <v>0</v>
      </c>
      <c r="W576" s="19">
        <v>1</v>
      </c>
      <c r="X576" s="13">
        <v>441.74</v>
      </c>
      <c r="Y576" s="13">
        <v>0</v>
      </c>
      <c r="Z576" s="19">
        <v>1</v>
      </c>
      <c r="AA576" s="13">
        <v>182.37</v>
      </c>
      <c r="AB576" s="13">
        <v>0</v>
      </c>
      <c r="AC576" s="19">
        <v>1</v>
      </c>
      <c r="AD576" s="13">
        <v>83.08</v>
      </c>
      <c r="AE576" s="13">
        <v>0</v>
      </c>
      <c r="AF576" s="19">
        <v>1</v>
      </c>
      <c r="AG576" s="13">
        <v>285.26</v>
      </c>
      <c r="AH576" s="13">
        <v>0</v>
      </c>
      <c r="AI576" s="19">
        <v>1</v>
      </c>
      <c r="AJ576" s="13">
        <v>975.93</v>
      </c>
      <c r="AK576" s="13">
        <v>0</v>
      </c>
      <c r="AL576" s="19">
        <v>1</v>
      </c>
    </row>
    <row r="577" spans="11:38">
      <c r="K577" s="22">
        <v>44658</v>
      </c>
      <c r="L577" s="37">
        <f t="shared" si="70"/>
        <v>1.8024832626744912E-3</v>
      </c>
      <c r="M577" s="38">
        <f t="shared" si="71"/>
        <v>4.9377324522251369E-3</v>
      </c>
      <c r="N577" s="38">
        <f t="shared" si="72"/>
        <v>3.777782270700092E-3</v>
      </c>
      <c r="O577" s="38">
        <f t="shared" si="73"/>
        <v>7.2176112840967711E-4</v>
      </c>
      <c r="P577" s="38">
        <f t="shared" si="74"/>
        <v>6.2243281819088902E-3</v>
      </c>
      <c r="Q577" s="39">
        <f t="shared" si="75"/>
        <v>1.0936762017165494E-2</v>
      </c>
      <c r="T577" s="22">
        <v>44663</v>
      </c>
      <c r="U577" s="13">
        <v>167.66</v>
      </c>
      <c r="V577" s="13">
        <v>0</v>
      </c>
      <c r="W577" s="19">
        <v>1</v>
      </c>
      <c r="X577" s="13">
        <v>440.05</v>
      </c>
      <c r="Y577" s="13">
        <v>0</v>
      </c>
      <c r="Z577" s="19">
        <v>1</v>
      </c>
      <c r="AA577" s="13">
        <v>183.77</v>
      </c>
      <c r="AB577" s="13">
        <v>0</v>
      </c>
      <c r="AC577" s="19">
        <v>1</v>
      </c>
      <c r="AD577" s="13">
        <v>83.29</v>
      </c>
      <c r="AE577" s="13">
        <v>0</v>
      </c>
      <c r="AF577" s="19">
        <v>1</v>
      </c>
      <c r="AG577" s="13">
        <v>282.06</v>
      </c>
      <c r="AH577" s="13">
        <v>0</v>
      </c>
      <c r="AI577" s="19">
        <v>1</v>
      </c>
      <c r="AJ577" s="13">
        <v>986.95</v>
      </c>
      <c r="AK577" s="13">
        <v>0</v>
      </c>
      <c r="AL577" s="19">
        <v>1</v>
      </c>
    </row>
    <row r="578" spans="11:38">
      <c r="K578" s="22">
        <v>44659</v>
      </c>
      <c r="L578" s="37">
        <f t="shared" si="70"/>
        <v>-1.1980390495327974E-2</v>
      </c>
      <c r="M578" s="38">
        <f t="shared" si="71"/>
        <v>-2.666016553207729E-3</v>
      </c>
      <c r="N578" s="38">
        <f t="shared" si="72"/>
        <v>6.2463927151718652E-3</v>
      </c>
      <c r="O578" s="38">
        <f t="shared" si="73"/>
        <v>-1.2032247872045853E-3</v>
      </c>
      <c r="P578" s="38">
        <f t="shared" si="74"/>
        <v>-1.4707622137587195E-2</v>
      </c>
      <c r="Q578" s="39">
        <f t="shared" si="75"/>
        <v>-3.0510108684612906E-2</v>
      </c>
      <c r="T578" s="22">
        <v>44664</v>
      </c>
      <c r="U578" s="13">
        <v>170.4</v>
      </c>
      <c r="V578" s="13">
        <v>0</v>
      </c>
      <c r="W578" s="19">
        <v>1</v>
      </c>
      <c r="X578" s="13">
        <v>445.2</v>
      </c>
      <c r="Y578" s="13">
        <v>0</v>
      </c>
      <c r="Z578" s="19">
        <v>1</v>
      </c>
      <c r="AA578" s="13">
        <v>184.65</v>
      </c>
      <c r="AB578" s="13">
        <v>0</v>
      </c>
      <c r="AC578" s="19">
        <v>1</v>
      </c>
      <c r="AD578" s="13">
        <v>83.33</v>
      </c>
      <c r="AE578" s="13">
        <v>0</v>
      </c>
      <c r="AF578" s="19">
        <v>1</v>
      </c>
      <c r="AG578" s="13">
        <v>287.62</v>
      </c>
      <c r="AH578" s="13">
        <v>0</v>
      </c>
      <c r="AI578" s="19">
        <v>1</v>
      </c>
      <c r="AJ578" s="13">
        <v>1022.37</v>
      </c>
      <c r="AK578" s="13">
        <v>0</v>
      </c>
      <c r="AL578" s="19">
        <v>1</v>
      </c>
    </row>
    <row r="579" spans="11:38">
      <c r="K579" s="22">
        <v>44662</v>
      </c>
      <c r="L579" s="37">
        <f t="shared" si="70"/>
        <v>-2.584707966002851E-2</v>
      </c>
      <c r="M579" s="38">
        <f t="shared" si="71"/>
        <v>-1.7436626899938336E-2</v>
      </c>
      <c r="N579" s="38">
        <f t="shared" si="72"/>
        <v>4.9472396418083105E-3</v>
      </c>
      <c r="O579" s="38">
        <f t="shared" si="73"/>
        <v>2.4076080530397934E-4</v>
      </c>
      <c r="P579" s="38">
        <f t="shared" si="74"/>
        <v>-4.023007850454962E-2</v>
      </c>
      <c r="Q579" s="39">
        <f t="shared" si="75"/>
        <v>-4.9534963594560534E-2</v>
      </c>
      <c r="T579" s="22">
        <v>44665</v>
      </c>
      <c r="U579" s="13">
        <v>165.29</v>
      </c>
      <c r="V579" s="13">
        <v>0</v>
      </c>
      <c r="W579" s="19">
        <v>1</v>
      </c>
      <c r="X579" s="13">
        <v>439.7</v>
      </c>
      <c r="Y579" s="13">
        <v>0</v>
      </c>
      <c r="Z579" s="19">
        <v>1</v>
      </c>
      <c r="AA579" s="13">
        <v>184.04</v>
      </c>
      <c r="AB579" s="13">
        <v>0</v>
      </c>
      <c r="AC579" s="19">
        <v>1</v>
      </c>
      <c r="AD579" s="13">
        <v>83.18</v>
      </c>
      <c r="AE579" s="13">
        <v>0</v>
      </c>
      <c r="AF579" s="19">
        <v>1</v>
      </c>
      <c r="AG579" s="13">
        <v>279.83</v>
      </c>
      <c r="AH579" s="13">
        <v>0</v>
      </c>
      <c r="AI579" s="19">
        <v>1</v>
      </c>
      <c r="AJ579" s="13">
        <v>985</v>
      </c>
      <c r="AK579" s="13">
        <v>0</v>
      </c>
      <c r="AL579" s="19">
        <v>1</v>
      </c>
    </row>
    <row r="580" spans="11:38">
      <c r="K580" s="22">
        <v>44663</v>
      </c>
      <c r="L580" s="37">
        <f t="shared" si="70"/>
        <v>1.1457490143739299E-2</v>
      </c>
      <c r="M580" s="38">
        <f t="shared" si="71"/>
        <v>-3.8331168855019241E-3</v>
      </c>
      <c r="N580" s="38">
        <f t="shared" si="72"/>
        <v>7.647385278592234E-3</v>
      </c>
      <c r="O580" s="38">
        <f t="shared" si="73"/>
        <v>2.5244949393376888E-3</v>
      </c>
      <c r="P580" s="38">
        <f t="shared" si="74"/>
        <v>-1.1281230831182052E-2</v>
      </c>
      <c r="Q580" s="39">
        <f t="shared" si="75"/>
        <v>1.1228517059475711E-2</v>
      </c>
      <c r="T580" s="22">
        <v>44669</v>
      </c>
      <c r="U580" s="13">
        <v>165.07</v>
      </c>
      <c r="V580" s="13">
        <v>0</v>
      </c>
      <c r="W580" s="19">
        <v>1</v>
      </c>
      <c r="X580" s="13">
        <v>439.86</v>
      </c>
      <c r="Y580" s="13">
        <v>0</v>
      </c>
      <c r="Z580" s="19">
        <v>1</v>
      </c>
      <c r="AA580" s="13">
        <v>184.61</v>
      </c>
      <c r="AB580" s="13">
        <v>0</v>
      </c>
      <c r="AC580" s="19">
        <v>1</v>
      </c>
      <c r="AD580" s="13">
        <v>83.18</v>
      </c>
      <c r="AE580" s="13">
        <v>0</v>
      </c>
      <c r="AF580" s="19">
        <v>1</v>
      </c>
      <c r="AG580" s="13">
        <v>280.52</v>
      </c>
      <c r="AH580" s="13">
        <v>0</v>
      </c>
      <c r="AI580" s="19">
        <v>1</v>
      </c>
      <c r="AJ580" s="13">
        <v>1004.29</v>
      </c>
      <c r="AK580" s="13">
        <v>0</v>
      </c>
      <c r="AL580" s="19">
        <v>1</v>
      </c>
    </row>
    <row r="581" spans="11:38">
      <c r="K581" s="22">
        <v>44664</v>
      </c>
      <c r="L581" s="37">
        <f t="shared" si="70"/>
        <v>1.6210495185504031E-2</v>
      </c>
      <c r="M581" s="38">
        <f t="shared" si="71"/>
        <v>1.1635262581569062E-2</v>
      </c>
      <c r="N581" s="38">
        <f t="shared" si="72"/>
        <v>4.7771655912391686E-3</v>
      </c>
      <c r="O581" s="38">
        <f t="shared" si="73"/>
        <v>4.8013444686625337E-4</v>
      </c>
      <c r="P581" s="38">
        <f t="shared" si="74"/>
        <v>1.9520350194139325E-2</v>
      </c>
      <c r="Q581" s="39">
        <f t="shared" si="75"/>
        <v>3.5259360880762952E-2</v>
      </c>
      <c r="T581" s="22">
        <v>44670</v>
      </c>
      <c r="U581" s="13">
        <v>167.4</v>
      </c>
      <c r="V581" s="13">
        <v>0</v>
      </c>
      <c r="W581" s="19">
        <v>1</v>
      </c>
      <c r="X581" s="13">
        <v>446.96</v>
      </c>
      <c r="Y581" s="13">
        <v>0</v>
      </c>
      <c r="Z581" s="19">
        <v>1</v>
      </c>
      <c r="AA581" s="13">
        <v>181.82</v>
      </c>
      <c r="AB581" s="13">
        <v>0</v>
      </c>
      <c r="AC581" s="19">
        <v>1</v>
      </c>
      <c r="AD581" s="13">
        <v>82.99</v>
      </c>
      <c r="AE581" s="13">
        <v>0</v>
      </c>
      <c r="AF581" s="19">
        <v>1</v>
      </c>
      <c r="AG581" s="13">
        <v>285.3</v>
      </c>
      <c r="AH581" s="13">
        <v>0</v>
      </c>
      <c r="AI581" s="19">
        <v>1</v>
      </c>
      <c r="AJ581" s="13">
        <v>1028.1500000000001</v>
      </c>
      <c r="AK581" s="13">
        <v>0</v>
      </c>
      <c r="AL581" s="19">
        <v>1</v>
      </c>
    </row>
    <row r="582" spans="11:38">
      <c r="K582" s="22">
        <v>44665</v>
      </c>
      <c r="L582" s="37">
        <f t="shared" si="70"/>
        <v>-3.0447107465953395E-2</v>
      </c>
      <c r="M582" s="38">
        <f t="shared" si="71"/>
        <v>-1.2430943214625352E-2</v>
      </c>
      <c r="N582" s="38">
        <f t="shared" si="72"/>
        <v>-3.3090160113044879E-3</v>
      </c>
      <c r="O582" s="38">
        <f t="shared" si="73"/>
        <v>-1.8016940793496958E-3</v>
      </c>
      <c r="P582" s="38">
        <f t="shared" si="74"/>
        <v>-2.7457888531987582E-2</v>
      </c>
      <c r="Q582" s="39">
        <f t="shared" si="75"/>
        <v>-3.723709929767062E-2</v>
      </c>
      <c r="T582" s="22">
        <v>44671</v>
      </c>
      <c r="U582" s="13">
        <v>167.23</v>
      </c>
      <c r="V582" s="13">
        <v>0</v>
      </c>
      <c r="W582" s="19">
        <v>1</v>
      </c>
      <c r="X582" s="13">
        <v>446.56</v>
      </c>
      <c r="Y582" s="13">
        <v>0</v>
      </c>
      <c r="Z582" s="19">
        <v>1</v>
      </c>
      <c r="AA582" s="13">
        <v>182.71</v>
      </c>
      <c r="AB582" s="13">
        <v>0</v>
      </c>
      <c r="AC582" s="19">
        <v>1</v>
      </c>
      <c r="AD582" s="13">
        <v>83.04</v>
      </c>
      <c r="AE582" s="13">
        <v>0</v>
      </c>
      <c r="AF582" s="19">
        <v>1</v>
      </c>
      <c r="AG582" s="13">
        <v>286.36</v>
      </c>
      <c r="AH582" s="13">
        <v>0</v>
      </c>
      <c r="AI582" s="19">
        <v>1</v>
      </c>
      <c r="AJ582" s="13">
        <v>977.2</v>
      </c>
      <c r="AK582" s="13">
        <v>0</v>
      </c>
      <c r="AL582" s="19">
        <v>1</v>
      </c>
    </row>
    <row r="583" spans="11:38">
      <c r="K583" s="22">
        <v>44669</v>
      </c>
      <c r="L583" s="37">
        <f t="shared" si="70"/>
        <v>-1.3318805698123541E-3</v>
      </c>
      <c r="M583" s="38">
        <f t="shared" si="71"/>
        <v>3.6381827678573568E-4</v>
      </c>
      <c r="N583" s="38">
        <f t="shared" si="72"/>
        <v>3.0923664952102786E-3</v>
      </c>
      <c r="O583" s="38">
        <f t="shared" si="73"/>
        <v>0</v>
      </c>
      <c r="P583" s="38">
        <f t="shared" si="74"/>
        <v>2.4627477424636591E-3</v>
      </c>
      <c r="Q583" s="39">
        <f t="shared" si="75"/>
        <v>1.9394461993523085E-2</v>
      </c>
      <c r="T583" s="22">
        <v>44672</v>
      </c>
      <c r="U583" s="13">
        <v>166.42</v>
      </c>
      <c r="V583" s="13">
        <v>0</v>
      </c>
      <c r="W583" s="19">
        <v>1</v>
      </c>
      <c r="X583" s="13">
        <v>440.09</v>
      </c>
      <c r="Y583" s="13">
        <v>0</v>
      </c>
      <c r="Z583" s="19">
        <v>1</v>
      </c>
      <c r="AA583" s="13">
        <v>182.06</v>
      </c>
      <c r="AB583" s="13">
        <v>0</v>
      </c>
      <c r="AC583" s="19">
        <v>1</v>
      </c>
      <c r="AD583" s="13">
        <v>82.9</v>
      </c>
      <c r="AE583" s="13">
        <v>0</v>
      </c>
      <c r="AF583" s="19">
        <v>1</v>
      </c>
      <c r="AG583" s="13">
        <v>280.81</v>
      </c>
      <c r="AH583" s="13">
        <v>0</v>
      </c>
      <c r="AI583" s="19">
        <v>1</v>
      </c>
      <c r="AJ583" s="13">
        <v>1008.78</v>
      </c>
      <c r="AK583" s="13">
        <v>0</v>
      </c>
      <c r="AL583" s="19">
        <v>1</v>
      </c>
    </row>
    <row r="584" spans="11:38">
      <c r="K584" s="22">
        <v>44670</v>
      </c>
      <c r="L584" s="37">
        <f t="shared" si="70"/>
        <v>1.4016531695925443E-2</v>
      </c>
      <c r="M584" s="38">
        <f t="shared" si="71"/>
        <v>1.6012610687342971E-2</v>
      </c>
      <c r="N584" s="38">
        <f t="shared" si="72"/>
        <v>-1.5228305088766082E-2</v>
      </c>
      <c r="O584" s="38">
        <f t="shared" si="73"/>
        <v>-2.286815704409148E-3</v>
      </c>
      <c r="P584" s="38">
        <f t="shared" si="74"/>
        <v>1.6896234550744696E-2</v>
      </c>
      <c r="Q584" s="39">
        <f t="shared" si="75"/>
        <v>2.3480246601915684E-2</v>
      </c>
      <c r="T584" s="22">
        <v>44673</v>
      </c>
      <c r="U584" s="13">
        <v>161.79</v>
      </c>
      <c r="V584" s="13">
        <v>0</v>
      </c>
      <c r="W584" s="19">
        <v>1</v>
      </c>
      <c r="X584" s="13">
        <v>427.78</v>
      </c>
      <c r="Y584" s="13">
        <v>0</v>
      </c>
      <c r="Z584" s="19">
        <v>1</v>
      </c>
      <c r="AA584" s="13">
        <v>180.29</v>
      </c>
      <c r="AB584" s="13">
        <v>0</v>
      </c>
      <c r="AC584" s="19">
        <v>1</v>
      </c>
      <c r="AD584" s="13">
        <v>82.88</v>
      </c>
      <c r="AE584" s="13">
        <v>0</v>
      </c>
      <c r="AF584" s="19">
        <v>1</v>
      </c>
      <c r="AG584" s="13">
        <v>274.02999999999997</v>
      </c>
      <c r="AH584" s="13">
        <v>0</v>
      </c>
      <c r="AI584" s="19">
        <v>1</v>
      </c>
      <c r="AJ584" s="13">
        <v>1005.05</v>
      </c>
      <c r="AK584" s="13">
        <v>0</v>
      </c>
      <c r="AL584" s="19">
        <v>1</v>
      </c>
    </row>
    <row r="585" spans="11:38">
      <c r="K585" s="22">
        <v>44671</v>
      </c>
      <c r="L585" s="37">
        <f t="shared" si="70"/>
        <v>-1.016047662343538E-3</v>
      </c>
      <c r="M585" s="38">
        <f t="shared" si="71"/>
        <v>-8.9533536288127411E-4</v>
      </c>
      <c r="N585" s="38">
        <f t="shared" si="72"/>
        <v>4.8830097298620508E-3</v>
      </c>
      <c r="O585" s="38">
        <f t="shared" si="73"/>
        <v>6.023008072220938E-4</v>
      </c>
      <c r="P585" s="38">
        <f t="shared" si="74"/>
        <v>3.7085023085299436E-3</v>
      </c>
      <c r="Q585" s="39">
        <f t="shared" si="75"/>
        <v>-5.0825010383941993E-2</v>
      </c>
      <c r="T585" s="22">
        <v>44676</v>
      </c>
      <c r="U585" s="13">
        <v>162.88</v>
      </c>
      <c r="V585" s="13">
        <v>0</v>
      </c>
      <c r="W585" s="19">
        <v>1</v>
      </c>
      <c r="X585" s="13">
        <v>430.42</v>
      </c>
      <c r="Y585" s="13">
        <v>0</v>
      </c>
      <c r="Z585" s="19">
        <v>1</v>
      </c>
      <c r="AA585" s="13">
        <v>177.05</v>
      </c>
      <c r="AB585" s="13">
        <v>0</v>
      </c>
      <c r="AC585" s="19">
        <v>1</v>
      </c>
      <c r="AD585" s="13">
        <v>83.01</v>
      </c>
      <c r="AE585" s="13">
        <v>0</v>
      </c>
      <c r="AF585" s="19">
        <v>1</v>
      </c>
      <c r="AG585" s="13">
        <v>280.72000000000003</v>
      </c>
      <c r="AH585" s="13">
        <v>0</v>
      </c>
      <c r="AI585" s="19">
        <v>1</v>
      </c>
      <c r="AJ585" s="13">
        <v>998.02</v>
      </c>
      <c r="AK585" s="13">
        <v>0</v>
      </c>
      <c r="AL585" s="19">
        <v>1</v>
      </c>
    </row>
    <row r="586" spans="11:38">
      <c r="K586" s="22">
        <v>44672</v>
      </c>
      <c r="L586" s="37">
        <f t="shared" si="70"/>
        <v>-4.855396920747667E-3</v>
      </c>
      <c r="M586" s="38">
        <f t="shared" si="71"/>
        <v>-1.4594518337729118E-2</v>
      </c>
      <c r="N586" s="38">
        <f t="shared" si="72"/>
        <v>-3.5638933464313708E-3</v>
      </c>
      <c r="O586" s="38">
        <f t="shared" si="73"/>
        <v>-1.687357276329205E-3</v>
      </c>
      <c r="P586" s="38">
        <f t="shared" si="74"/>
        <v>-1.9571476474826953E-2</v>
      </c>
      <c r="Q586" s="39">
        <f t="shared" si="75"/>
        <v>3.1805619535306244E-2</v>
      </c>
      <c r="T586" s="22">
        <v>44677</v>
      </c>
      <c r="U586" s="13">
        <v>156.80000000000001</v>
      </c>
      <c r="V586" s="13">
        <v>0</v>
      </c>
      <c r="W586" s="19">
        <v>1</v>
      </c>
      <c r="X586" s="13">
        <v>417.89</v>
      </c>
      <c r="Y586" s="13">
        <v>0</v>
      </c>
      <c r="Z586" s="19">
        <v>1</v>
      </c>
      <c r="AA586" s="13">
        <v>177.32</v>
      </c>
      <c r="AB586" s="13">
        <v>0</v>
      </c>
      <c r="AC586" s="19">
        <v>1</v>
      </c>
      <c r="AD586" s="13">
        <v>83.16</v>
      </c>
      <c r="AE586" s="13">
        <v>0</v>
      </c>
      <c r="AF586" s="19">
        <v>1</v>
      </c>
      <c r="AG586" s="13">
        <v>270.22000000000003</v>
      </c>
      <c r="AH586" s="13">
        <v>0</v>
      </c>
      <c r="AI586" s="19">
        <v>1</v>
      </c>
      <c r="AJ586" s="13">
        <v>876.42</v>
      </c>
      <c r="AK586" s="13">
        <v>0</v>
      </c>
      <c r="AL586" s="19">
        <v>1</v>
      </c>
    </row>
    <row r="587" spans="11:38">
      <c r="K587" s="22">
        <v>44673</v>
      </c>
      <c r="L587" s="37">
        <f t="shared" si="70"/>
        <v>-2.821551545503849E-2</v>
      </c>
      <c r="M587" s="38">
        <f t="shared" si="71"/>
        <v>-2.8370206712970702E-2</v>
      </c>
      <c r="N587" s="38">
        <f t="shared" si="72"/>
        <v>-9.7696375230339732E-3</v>
      </c>
      <c r="O587" s="38">
        <f t="shared" si="73"/>
        <v>-2.4128363007646218E-4</v>
      </c>
      <c r="P587" s="38">
        <f t="shared" si="74"/>
        <v>-2.4440694607481002E-2</v>
      </c>
      <c r="Q587" s="39">
        <f t="shared" si="75"/>
        <v>-3.7043884194866571E-3</v>
      </c>
      <c r="T587" s="22">
        <v>44678</v>
      </c>
      <c r="U587" s="13">
        <v>156.57</v>
      </c>
      <c r="V587" s="13">
        <v>0</v>
      </c>
      <c r="W587" s="19">
        <v>1</v>
      </c>
      <c r="X587" s="13">
        <v>419.15</v>
      </c>
      <c r="Y587" s="13">
        <v>0</v>
      </c>
      <c r="Z587" s="19">
        <v>1</v>
      </c>
      <c r="AA587" s="13">
        <v>175.98</v>
      </c>
      <c r="AB587" s="13">
        <v>0</v>
      </c>
      <c r="AC587" s="19">
        <v>1</v>
      </c>
      <c r="AD587" s="13">
        <v>83.12</v>
      </c>
      <c r="AE587" s="13">
        <v>0</v>
      </c>
      <c r="AF587" s="19">
        <v>1</v>
      </c>
      <c r="AG587" s="13">
        <v>283.22000000000003</v>
      </c>
      <c r="AH587" s="13">
        <v>0</v>
      </c>
      <c r="AI587" s="19">
        <v>1</v>
      </c>
      <c r="AJ587" s="13">
        <v>881.51</v>
      </c>
      <c r="AK587" s="13">
        <v>0</v>
      </c>
      <c r="AL587" s="19">
        <v>1</v>
      </c>
    </row>
    <row r="588" spans="11:38">
      <c r="K588" s="22">
        <v>44676</v>
      </c>
      <c r="L588" s="37">
        <f t="shared" si="70"/>
        <v>6.7145353449125896E-3</v>
      </c>
      <c r="M588" s="38">
        <f t="shared" si="71"/>
        <v>6.1524314321267284E-3</v>
      </c>
      <c r="N588" s="38">
        <f t="shared" si="72"/>
        <v>-1.8134486996196009E-2</v>
      </c>
      <c r="O588" s="38">
        <f t="shared" si="73"/>
        <v>1.5673039557713463E-3</v>
      </c>
      <c r="P588" s="38">
        <f t="shared" si="74"/>
        <v>2.4120141829283414E-2</v>
      </c>
      <c r="Q588" s="39">
        <f t="shared" si="75"/>
        <v>-7.0192543085805421E-3</v>
      </c>
      <c r="T588" s="22">
        <v>44679</v>
      </c>
      <c r="U588" s="13">
        <v>163.63999999999999</v>
      </c>
      <c r="V588" s="13">
        <v>0</v>
      </c>
      <c r="W588" s="19">
        <v>1</v>
      </c>
      <c r="X588" s="13">
        <v>429.68</v>
      </c>
      <c r="Y588" s="13">
        <v>0</v>
      </c>
      <c r="Z588" s="19">
        <v>1</v>
      </c>
      <c r="AA588" s="13">
        <v>176.93</v>
      </c>
      <c r="AB588" s="13">
        <v>0</v>
      </c>
      <c r="AC588" s="19">
        <v>1</v>
      </c>
      <c r="AD588" s="13">
        <v>83.06</v>
      </c>
      <c r="AE588" s="13">
        <v>0</v>
      </c>
      <c r="AF588" s="19">
        <v>1</v>
      </c>
      <c r="AG588" s="13">
        <v>289.63</v>
      </c>
      <c r="AH588" s="13">
        <v>0</v>
      </c>
      <c r="AI588" s="19">
        <v>1</v>
      </c>
      <c r="AJ588" s="13">
        <v>877.51</v>
      </c>
      <c r="AK588" s="13">
        <v>0</v>
      </c>
      <c r="AL588" s="19">
        <v>1</v>
      </c>
    </row>
    <row r="589" spans="11:38">
      <c r="K589" s="22">
        <v>44677</v>
      </c>
      <c r="L589" s="37">
        <f t="shared" si="70"/>
        <v>-3.8042625445850319E-2</v>
      </c>
      <c r="M589" s="38">
        <f t="shared" si="71"/>
        <v>-2.9543236171534249E-2</v>
      </c>
      <c r="N589" s="38">
        <f t="shared" si="72"/>
        <v>1.5238313189398505E-3</v>
      </c>
      <c r="O589" s="38">
        <f t="shared" si="73"/>
        <v>1.8053805228678609E-3</v>
      </c>
      <c r="P589" s="38">
        <f t="shared" si="74"/>
        <v>-3.8121289243146617E-2</v>
      </c>
      <c r="Q589" s="39">
        <f t="shared" si="75"/>
        <v>-0.12992788810005035</v>
      </c>
      <c r="T589" s="22">
        <v>44680</v>
      </c>
      <c r="U589" s="13">
        <v>157.65</v>
      </c>
      <c r="V589" s="13">
        <v>0</v>
      </c>
      <c r="W589" s="19">
        <v>1</v>
      </c>
      <c r="X589" s="13">
        <v>413.56</v>
      </c>
      <c r="Y589" s="13">
        <v>0</v>
      </c>
      <c r="Z589" s="19">
        <v>1</v>
      </c>
      <c r="AA589" s="13">
        <v>176.91</v>
      </c>
      <c r="AB589" s="13">
        <v>0</v>
      </c>
      <c r="AC589" s="19">
        <v>1</v>
      </c>
      <c r="AD589" s="13">
        <v>82.9</v>
      </c>
      <c r="AE589" s="13">
        <v>0</v>
      </c>
      <c r="AF589" s="19">
        <v>1</v>
      </c>
      <c r="AG589" s="13">
        <v>277.52</v>
      </c>
      <c r="AH589" s="13">
        <v>0</v>
      </c>
      <c r="AI589" s="19">
        <v>1</v>
      </c>
      <c r="AJ589" s="13">
        <v>870.76</v>
      </c>
      <c r="AK589" s="13">
        <v>0</v>
      </c>
      <c r="AL589" s="19">
        <v>1</v>
      </c>
    </row>
    <row r="590" spans="11:38">
      <c r="K590" s="22">
        <v>44678</v>
      </c>
      <c r="L590" s="37">
        <f t="shared" si="70"/>
        <v>-1.4679135928759824E-3</v>
      </c>
      <c r="M590" s="38">
        <f t="shared" si="71"/>
        <v>3.0106110859616595E-3</v>
      </c>
      <c r="N590" s="38">
        <f t="shared" si="72"/>
        <v>-7.5856576594381438E-3</v>
      </c>
      <c r="O590" s="38">
        <f t="shared" si="73"/>
        <v>-4.8111619884015546E-4</v>
      </c>
      <c r="P590" s="38">
        <f t="shared" si="74"/>
        <v>4.6987538763099565E-2</v>
      </c>
      <c r="Q590" s="39">
        <f t="shared" si="75"/>
        <v>5.7909179822940608E-3</v>
      </c>
      <c r="T590" s="22">
        <v>44683</v>
      </c>
      <c r="U590" s="13">
        <v>157.96</v>
      </c>
      <c r="V590" s="13">
        <v>0</v>
      </c>
      <c r="W590" s="19">
        <v>1</v>
      </c>
      <c r="X590" s="13">
        <v>416.22</v>
      </c>
      <c r="Y590" s="13">
        <v>0</v>
      </c>
      <c r="Z590" s="19">
        <v>1</v>
      </c>
      <c r="AA590" s="13">
        <v>173.63</v>
      </c>
      <c r="AB590" s="13">
        <v>0</v>
      </c>
      <c r="AC590" s="19">
        <v>1</v>
      </c>
      <c r="AD590" s="13">
        <v>82.85</v>
      </c>
      <c r="AE590" s="13">
        <v>4.3610999999999997E-2</v>
      </c>
      <c r="AF590" s="19">
        <v>1</v>
      </c>
      <c r="AG590" s="13">
        <v>284.47000000000003</v>
      </c>
      <c r="AH590" s="13">
        <v>0</v>
      </c>
      <c r="AI590" s="19">
        <v>1</v>
      </c>
      <c r="AJ590" s="13">
        <v>902.94</v>
      </c>
      <c r="AK590" s="13">
        <v>0</v>
      </c>
      <c r="AL590" s="19">
        <v>1</v>
      </c>
    </row>
    <row r="591" spans="11:38">
      <c r="K591" s="22">
        <v>44679</v>
      </c>
      <c r="L591" s="37">
        <f t="shared" si="70"/>
        <v>4.4165698737766164E-2</v>
      </c>
      <c r="M591" s="38">
        <f t="shared" si="71"/>
        <v>2.4811894513337665E-2</v>
      </c>
      <c r="N591" s="38">
        <f t="shared" si="72"/>
        <v>5.3838219074968116E-3</v>
      </c>
      <c r="O591" s="38">
        <f t="shared" si="73"/>
        <v>-7.2210858836449792E-4</v>
      </c>
      <c r="P591" s="38">
        <f t="shared" si="74"/>
        <v>2.2380265511675688E-2</v>
      </c>
      <c r="Q591" s="39">
        <f t="shared" si="75"/>
        <v>-4.5479947865854483E-3</v>
      </c>
      <c r="T591" s="22">
        <v>44684</v>
      </c>
      <c r="U591" s="13">
        <v>159.47999999999999</v>
      </c>
      <c r="V591" s="13">
        <v>0</v>
      </c>
      <c r="W591" s="19">
        <v>1</v>
      </c>
      <c r="X591" s="13">
        <v>418.15</v>
      </c>
      <c r="Y591" s="13">
        <v>0</v>
      </c>
      <c r="Z591" s="19">
        <v>1</v>
      </c>
      <c r="AA591" s="13">
        <v>174.09</v>
      </c>
      <c r="AB591" s="13">
        <v>0</v>
      </c>
      <c r="AC591" s="19">
        <v>1</v>
      </c>
      <c r="AD591" s="13">
        <v>82.81</v>
      </c>
      <c r="AE591" s="13">
        <v>0</v>
      </c>
      <c r="AF591" s="19">
        <v>1</v>
      </c>
      <c r="AG591" s="13">
        <v>281.77999999999997</v>
      </c>
      <c r="AH591" s="13">
        <v>0</v>
      </c>
      <c r="AI591" s="19">
        <v>1</v>
      </c>
      <c r="AJ591" s="13">
        <v>909.25</v>
      </c>
      <c r="AK591" s="13">
        <v>0</v>
      </c>
      <c r="AL591" s="19">
        <v>1</v>
      </c>
    </row>
    <row r="592" spans="11:38">
      <c r="K592" s="22">
        <v>44680</v>
      </c>
      <c r="L592" s="37">
        <f t="shared" si="70"/>
        <v>-3.7291507070127863E-2</v>
      </c>
      <c r="M592" s="38">
        <f t="shared" si="71"/>
        <v>-3.8238138878711615E-2</v>
      </c>
      <c r="N592" s="38">
        <f t="shared" si="72"/>
        <v>-1.130454443890845E-4</v>
      </c>
      <c r="O592" s="38">
        <f t="shared" si="73"/>
        <v>-1.9281760613581917E-3</v>
      </c>
      <c r="P592" s="38">
        <f t="shared" si="74"/>
        <v>-4.2711243645094404E-2</v>
      </c>
      <c r="Q592" s="39">
        <f t="shared" si="75"/>
        <v>-7.7219577537473438E-3</v>
      </c>
      <c r="T592" s="22">
        <v>44685</v>
      </c>
      <c r="U592" s="13">
        <v>166.02</v>
      </c>
      <c r="V592" s="13">
        <v>0</v>
      </c>
      <c r="W592" s="19">
        <v>1</v>
      </c>
      <c r="X592" s="13">
        <v>430.74</v>
      </c>
      <c r="Y592" s="13">
        <v>0</v>
      </c>
      <c r="Z592" s="19">
        <v>1</v>
      </c>
      <c r="AA592" s="13">
        <v>175.8</v>
      </c>
      <c r="AB592" s="13">
        <v>0</v>
      </c>
      <c r="AC592" s="19">
        <v>1</v>
      </c>
      <c r="AD592" s="13">
        <v>83.03</v>
      </c>
      <c r="AE592" s="13">
        <v>0</v>
      </c>
      <c r="AF592" s="19">
        <v>1</v>
      </c>
      <c r="AG592" s="13">
        <v>289.98</v>
      </c>
      <c r="AH592" s="13">
        <v>0</v>
      </c>
      <c r="AI592" s="19">
        <v>1</v>
      </c>
      <c r="AJ592" s="13">
        <v>952.62</v>
      </c>
      <c r="AK592" s="13">
        <v>0</v>
      </c>
      <c r="AL592" s="19">
        <v>1</v>
      </c>
    </row>
    <row r="593" spans="11:38">
      <c r="K593" s="22">
        <v>44683</v>
      </c>
      <c r="L593" s="37">
        <f t="shared" si="70"/>
        <v>1.9644504273789369E-3</v>
      </c>
      <c r="M593" s="38">
        <f t="shared" si="71"/>
        <v>6.411359906772566E-3</v>
      </c>
      <c r="N593" s="38">
        <f t="shared" si="72"/>
        <v>-1.8714530324475981E-2</v>
      </c>
      <c r="O593" s="38">
        <f t="shared" si="73"/>
        <v>-7.7071727488611365E-5</v>
      </c>
      <c r="P593" s="38">
        <f t="shared" si="74"/>
        <v>2.4734797190186706E-2</v>
      </c>
      <c r="Q593" s="39">
        <f t="shared" si="75"/>
        <v>3.6289712493946732E-2</v>
      </c>
      <c r="T593" s="22">
        <v>44686</v>
      </c>
      <c r="U593" s="13">
        <v>156.77000000000001</v>
      </c>
      <c r="V593" s="13">
        <v>0</v>
      </c>
      <c r="W593" s="19">
        <v>1</v>
      </c>
      <c r="X593" s="13">
        <v>415.45</v>
      </c>
      <c r="Y593" s="13">
        <v>0</v>
      </c>
      <c r="Z593" s="19">
        <v>1</v>
      </c>
      <c r="AA593" s="13">
        <v>175.13</v>
      </c>
      <c r="AB593" s="13">
        <v>0</v>
      </c>
      <c r="AC593" s="19">
        <v>1</v>
      </c>
      <c r="AD593" s="13">
        <v>82.89</v>
      </c>
      <c r="AE593" s="13">
        <v>0</v>
      </c>
      <c r="AF593" s="19">
        <v>1</v>
      </c>
      <c r="AG593" s="13">
        <v>277.35000000000002</v>
      </c>
      <c r="AH593" s="13">
        <v>0</v>
      </c>
      <c r="AI593" s="19">
        <v>1</v>
      </c>
      <c r="AJ593" s="13">
        <v>873.28</v>
      </c>
      <c r="AK593" s="13">
        <v>0</v>
      </c>
      <c r="AL593" s="19">
        <v>1</v>
      </c>
    </row>
    <row r="594" spans="11:38">
      <c r="K594" s="22">
        <v>44684</v>
      </c>
      <c r="L594" s="37">
        <f t="shared" si="70"/>
        <v>9.5766860947054007E-3</v>
      </c>
      <c r="M594" s="38">
        <f t="shared" si="71"/>
        <v>4.6262532022696675E-3</v>
      </c>
      <c r="N594" s="38">
        <f t="shared" si="72"/>
        <v>2.6458085145802286E-3</v>
      </c>
      <c r="O594" s="38">
        <f t="shared" si="73"/>
        <v>-4.8291682696309995E-4</v>
      </c>
      <c r="P594" s="38">
        <f t="shared" si="74"/>
        <v>-9.5011752265503104E-3</v>
      </c>
      <c r="Q594" s="39">
        <f t="shared" si="75"/>
        <v>6.9639778404162345E-3</v>
      </c>
      <c r="T594" s="22">
        <v>44687</v>
      </c>
      <c r="U594" s="13">
        <v>157.28</v>
      </c>
      <c r="V594" s="13">
        <v>0.23</v>
      </c>
      <c r="W594" s="19">
        <v>1</v>
      </c>
      <c r="X594" s="13">
        <v>413.21</v>
      </c>
      <c r="Y594" s="13">
        <v>0</v>
      </c>
      <c r="Z594" s="19">
        <v>1</v>
      </c>
      <c r="AA594" s="13">
        <v>175.42</v>
      </c>
      <c r="AB594" s="13">
        <v>0</v>
      </c>
      <c r="AC594" s="19">
        <v>1</v>
      </c>
      <c r="AD594" s="13">
        <v>82.88</v>
      </c>
      <c r="AE594" s="13">
        <v>0</v>
      </c>
      <c r="AF594" s="19">
        <v>1</v>
      </c>
      <c r="AG594" s="13">
        <v>274.73</v>
      </c>
      <c r="AH594" s="13">
        <v>0</v>
      </c>
      <c r="AI594" s="19">
        <v>1</v>
      </c>
      <c r="AJ594" s="13">
        <v>865.65</v>
      </c>
      <c r="AK594" s="13">
        <v>0</v>
      </c>
      <c r="AL594" s="19">
        <v>1</v>
      </c>
    </row>
    <row r="595" spans="11:38">
      <c r="K595" s="22">
        <v>44685</v>
      </c>
      <c r="L595" s="37">
        <f t="shared" si="70"/>
        <v>4.0189740513735431E-2</v>
      </c>
      <c r="M595" s="38">
        <f t="shared" si="71"/>
        <v>2.9664439988912057E-2</v>
      </c>
      <c r="N595" s="38">
        <f t="shared" si="72"/>
        <v>9.7745783804500039E-3</v>
      </c>
      <c r="O595" s="38">
        <f t="shared" si="73"/>
        <v>2.6531612283304607E-3</v>
      </c>
      <c r="P595" s="38">
        <f t="shared" si="74"/>
        <v>2.8685330459917238E-2</v>
      </c>
      <c r="Q595" s="39">
        <f t="shared" si="75"/>
        <v>4.6595999450376714E-2</v>
      </c>
      <c r="T595" s="22">
        <v>44690</v>
      </c>
      <c r="U595" s="13">
        <v>152.06</v>
      </c>
      <c r="V595" s="13">
        <v>0</v>
      </c>
      <c r="W595" s="19">
        <v>1</v>
      </c>
      <c r="X595" s="13">
        <v>399.92</v>
      </c>
      <c r="Y595" s="13">
        <v>0</v>
      </c>
      <c r="Z595" s="19">
        <v>1</v>
      </c>
      <c r="AA595" s="13">
        <v>172.88</v>
      </c>
      <c r="AB595" s="13">
        <v>0</v>
      </c>
      <c r="AC595" s="19">
        <v>1</v>
      </c>
      <c r="AD595" s="13">
        <v>83.09</v>
      </c>
      <c r="AE595" s="13">
        <v>0</v>
      </c>
      <c r="AF595" s="19">
        <v>1</v>
      </c>
      <c r="AG595" s="13">
        <v>264.58</v>
      </c>
      <c r="AH595" s="13">
        <v>0</v>
      </c>
      <c r="AI595" s="19">
        <v>1</v>
      </c>
      <c r="AJ595" s="13">
        <v>787.11</v>
      </c>
      <c r="AK595" s="13">
        <v>0</v>
      </c>
      <c r="AL595" s="19">
        <v>1</v>
      </c>
    </row>
    <row r="596" spans="11:38">
      <c r="K596" s="22">
        <v>44686</v>
      </c>
      <c r="L596" s="37">
        <f t="shared" si="70"/>
        <v>-5.7328499946449896E-2</v>
      </c>
      <c r="M596" s="38">
        <f t="shared" si="71"/>
        <v>-3.6142389705456301E-2</v>
      </c>
      <c r="N596" s="38">
        <f t="shared" si="72"/>
        <v>-3.8184299665037138E-3</v>
      </c>
      <c r="O596" s="38">
        <f t="shared" si="73"/>
        <v>-1.6875606705043717E-3</v>
      </c>
      <c r="P596" s="38">
        <f t="shared" si="74"/>
        <v>-4.4531708583804119E-2</v>
      </c>
      <c r="Q596" s="39">
        <f t="shared" si="75"/>
        <v>-8.6959845797501531E-2</v>
      </c>
      <c r="T596" s="22">
        <v>44691</v>
      </c>
      <c r="U596" s="13">
        <v>154.51</v>
      </c>
      <c r="V596" s="13">
        <v>0</v>
      </c>
      <c r="W596" s="19">
        <v>1</v>
      </c>
      <c r="X596" s="13">
        <v>400.71</v>
      </c>
      <c r="Y596" s="13">
        <v>0</v>
      </c>
      <c r="Z596" s="19">
        <v>1</v>
      </c>
      <c r="AA596" s="13">
        <v>171.42</v>
      </c>
      <c r="AB596" s="13">
        <v>0</v>
      </c>
      <c r="AC596" s="19">
        <v>1</v>
      </c>
      <c r="AD596" s="13">
        <v>83.04</v>
      </c>
      <c r="AE596" s="13">
        <v>0</v>
      </c>
      <c r="AF596" s="19">
        <v>1</v>
      </c>
      <c r="AG596" s="13">
        <v>269.5</v>
      </c>
      <c r="AH596" s="13">
        <v>0</v>
      </c>
      <c r="AI596" s="19">
        <v>1</v>
      </c>
      <c r="AJ596" s="13">
        <v>800.04</v>
      </c>
      <c r="AK596" s="13">
        <v>0</v>
      </c>
      <c r="AL596" s="19">
        <v>1</v>
      </c>
    </row>
    <row r="597" spans="11:38">
      <c r="K597" s="22">
        <v>44687</v>
      </c>
      <c r="L597" s="37">
        <f t="shared" si="70"/>
        <v>4.7091852332042262E-3</v>
      </c>
      <c r="M597" s="38">
        <f t="shared" si="71"/>
        <v>-5.4063318030790472E-3</v>
      </c>
      <c r="N597" s="38">
        <f t="shared" si="72"/>
        <v>1.6545432386625496E-3</v>
      </c>
      <c r="O597" s="38">
        <f t="shared" si="73"/>
        <v>-1.2064909226196829E-4</v>
      </c>
      <c r="P597" s="38">
        <f t="shared" si="74"/>
        <v>-9.4914493156740519E-3</v>
      </c>
      <c r="Q597" s="39">
        <f t="shared" si="75"/>
        <v>-8.7755676948885596E-3</v>
      </c>
      <c r="T597" s="22">
        <v>44692</v>
      </c>
      <c r="U597" s="13">
        <v>146.5</v>
      </c>
      <c r="V597" s="13">
        <v>0</v>
      </c>
      <c r="W597" s="19">
        <v>1</v>
      </c>
      <c r="X597" s="13">
        <v>394.39</v>
      </c>
      <c r="Y597" s="13">
        <v>0</v>
      </c>
      <c r="Z597" s="19">
        <v>1</v>
      </c>
      <c r="AA597" s="13">
        <v>172.82</v>
      </c>
      <c r="AB597" s="13">
        <v>0</v>
      </c>
      <c r="AC597" s="19">
        <v>1</v>
      </c>
      <c r="AD597" s="13">
        <v>83.05</v>
      </c>
      <c r="AE597" s="13">
        <v>0</v>
      </c>
      <c r="AF597" s="19">
        <v>1</v>
      </c>
      <c r="AG597" s="13">
        <v>260.55</v>
      </c>
      <c r="AH597" s="13">
        <v>0</v>
      </c>
      <c r="AI597" s="19">
        <v>1</v>
      </c>
      <c r="AJ597" s="13">
        <v>734</v>
      </c>
      <c r="AK597" s="13">
        <v>0</v>
      </c>
      <c r="AL597" s="19">
        <v>1</v>
      </c>
    </row>
    <row r="598" spans="11:38">
      <c r="K598" s="22">
        <v>44690</v>
      </c>
      <c r="L598" s="37">
        <f t="shared" ref="L598:L661" si="76">LN((U595+V595)/(U594*W594))</f>
        <v>-3.3752476598565784E-2</v>
      </c>
      <c r="M598" s="38">
        <f t="shared" ref="M598:M661" si="77">LN((X595+Y595)/(X594*Z594))</f>
        <v>-3.2691411202596325E-2</v>
      </c>
      <c r="N598" s="38">
        <f t="shared" ref="N598:N661" si="78">LN((AA595+AB595)/(AA594*AC594))</f>
        <v>-1.4585386324604934E-2</v>
      </c>
      <c r="O598" s="38">
        <f t="shared" ref="O598:O661" si="79">LN((AD595+AE595)/(AD594*AF594))</f>
        <v>2.5305791657170337E-3</v>
      </c>
      <c r="P598" s="38">
        <f t="shared" ref="P598:P661" si="80">LN((AG595+AH595)/(AG594*AI594))</f>
        <v>-3.7645134151335587E-2</v>
      </c>
      <c r="Q598" s="39">
        <f t="shared" ref="Q598:Q661" si="81">LN((AJ595+AK595)/(AJ594*AL594))</f>
        <v>-9.5112659891423063E-2</v>
      </c>
      <c r="T598" s="22">
        <v>44693</v>
      </c>
      <c r="U598" s="13">
        <v>142.56</v>
      </c>
      <c r="V598" s="13">
        <v>0</v>
      </c>
      <c r="W598" s="19">
        <v>1</v>
      </c>
      <c r="X598" s="13">
        <v>393.81</v>
      </c>
      <c r="Y598" s="13">
        <v>0</v>
      </c>
      <c r="Z598" s="19">
        <v>1</v>
      </c>
      <c r="AA598" s="13">
        <v>170.17</v>
      </c>
      <c r="AB598" s="13">
        <v>0</v>
      </c>
      <c r="AC598" s="19">
        <v>1</v>
      </c>
      <c r="AD598" s="13">
        <v>83.17</v>
      </c>
      <c r="AE598" s="13">
        <v>0</v>
      </c>
      <c r="AF598" s="19">
        <v>1</v>
      </c>
      <c r="AG598" s="13">
        <v>255.35</v>
      </c>
      <c r="AH598" s="13">
        <v>0</v>
      </c>
      <c r="AI598" s="19">
        <v>1</v>
      </c>
      <c r="AJ598" s="13">
        <v>728</v>
      </c>
      <c r="AK598" s="13">
        <v>0</v>
      </c>
      <c r="AL598" s="19">
        <v>1</v>
      </c>
    </row>
    <row r="599" spans="11:38">
      <c r="K599" s="22">
        <v>44691</v>
      </c>
      <c r="L599" s="37">
        <f t="shared" si="76"/>
        <v>1.5983639362036096E-2</v>
      </c>
      <c r="M599" s="38">
        <f t="shared" si="77"/>
        <v>1.9734465518087491E-3</v>
      </c>
      <c r="N599" s="38">
        <f t="shared" si="78"/>
        <v>-8.4810267278939231E-3</v>
      </c>
      <c r="O599" s="38">
        <f t="shared" si="79"/>
        <v>-6.0193825931146639E-4</v>
      </c>
      <c r="P599" s="38">
        <f t="shared" si="80"/>
        <v>1.8424727314817872E-2</v>
      </c>
      <c r="Q599" s="39">
        <f t="shared" si="81"/>
        <v>1.6293716484306837E-2</v>
      </c>
      <c r="T599" s="22">
        <v>44694</v>
      </c>
      <c r="U599" s="13">
        <v>147.11000000000001</v>
      </c>
      <c r="V599" s="13">
        <v>0</v>
      </c>
      <c r="W599" s="19">
        <v>1</v>
      </c>
      <c r="X599" s="13">
        <v>403.41</v>
      </c>
      <c r="Y599" s="13">
        <v>0</v>
      </c>
      <c r="Z599" s="19">
        <v>1</v>
      </c>
      <c r="AA599" s="13">
        <v>168.79</v>
      </c>
      <c r="AB599" s="13">
        <v>0</v>
      </c>
      <c r="AC599" s="19">
        <v>1</v>
      </c>
      <c r="AD599" s="13">
        <v>83.14</v>
      </c>
      <c r="AE599" s="13">
        <v>0</v>
      </c>
      <c r="AF599" s="19">
        <v>1</v>
      </c>
      <c r="AG599" s="13">
        <v>261.12</v>
      </c>
      <c r="AH599" s="13">
        <v>0</v>
      </c>
      <c r="AI599" s="19">
        <v>1</v>
      </c>
      <c r="AJ599" s="13">
        <v>769.59</v>
      </c>
      <c r="AK599" s="13">
        <v>0</v>
      </c>
      <c r="AL599" s="19">
        <v>1</v>
      </c>
    </row>
    <row r="600" spans="11:38">
      <c r="K600" s="22">
        <v>44692</v>
      </c>
      <c r="L600" s="37">
        <f t="shared" si="76"/>
        <v>-5.3233390705204775E-2</v>
      </c>
      <c r="M600" s="38">
        <f t="shared" si="77"/>
        <v>-1.5897706219660048E-2</v>
      </c>
      <c r="N600" s="38">
        <f t="shared" si="78"/>
        <v>8.1339049425165257E-3</v>
      </c>
      <c r="O600" s="38">
        <f t="shared" si="79"/>
        <v>1.2041664172516442E-4</v>
      </c>
      <c r="P600" s="38">
        <f t="shared" si="80"/>
        <v>-3.3773608993828134E-2</v>
      </c>
      <c r="Q600" s="39">
        <f t="shared" si="81"/>
        <v>-8.615269780345329E-2</v>
      </c>
      <c r="T600" s="22">
        <v>44697</v>
      </c>
      <c r="U600" s="13">
        <v>145.54</v>
      </c>
      <c r="V600" s="13">
        <v>0</v>
      </c>
      <c r="W600" s="19">
        <v>1</v>
      </c>
      <c r="X600" s="13">
        <v>401.71</v>
      </c>
      <c r="Y600" s="13">
        <v>0</v>
      </c>
      <c r="Z600" s="19">
        <v>1</v>
      </c>
      <c r="AA600" s="13">
        <v>170.4</v>
      </c>
      <c r="AB600" s="13">
        <v>0</v>
      </c>
      <c r="AC600" s="19">
        <v>1</v>
      </c>
      <c r="AD600" s="13">
        <v>83.19</v>
      </c>
      <c r="AE600" s="13">
        <v>0</v>
      </c>
      <c r="AF600" s="19">
        <v>1</v>
      </c>
      <c r="AG600" s="13">
        <v>261.5</v>
      </c>
      <c r="AH600" s="13">
        <v>0</v>
      </c>
      <c r="AI600" s="19">
        <v>1</v>
      </c>
      <c r="AJ600" s="13">
        <v>724.37</v>
      </c>
      <c r="AK600" s="13">
        <v>0</v>
      </c>
      <c r="AL600" s="19">
        <v>1</v>
      </c>
    </row>
    <row r="601" spans="11:38">
      <c r="K601" s="22">
        <v>44693</v>
      </c>
      <c r="L601" s="37">
        <f t="shared" si="76"/>
        <v>-2.7262464734622755E-2</v>
      </c>
      <c r="M601" s="38">
        <f t="shared" si="77"/>
        <v>-1.471707954037908E-3</v>
      </c>
      <c r="N601" s="38">
        <f t="shared" si="78"/>
        <v>-1.5452653029907908E-2</v>
      </c>
      <c r="O601" s="38">
        <f t="shared" si="79"/>
        <v>1.4438698212922169E-3</v>
      </c>
      <c r="P601" s="38">
        <f t="shared" si="80"/>
        <v>-2.0159628261570754E-2</v>
      </c>
      <c r="Q601" s="39">
        <f t="shared" si="81"/>
        <v>-8.2079804178296217E-3</v>
      </c>
      <c r="T601" s="22">
        <v>44698</v>
      </c>
      <c r="U601" s="13">
        <v>149.24</v>
      </c>
      <c r="V601" s="13">
        <v>0</v>
      </c>
      <c r="W601" s="19">
        <v>1</v>
      </c>
      <c r="X601" s="13">
        <v>410.03</v>
      </c>
      <c r="Y601" s="13">
        <v>0</v>
      </c>
      <c r="Z601" s="19">
        <v>1</v>
      </c>
      <c r="AA601" s="13">
        <v>169.33</v>
      </c>
      <c r="AB601" s="13">
        <v>0</v>
      </c>
      <c r="AC601" s="19">
        <v>1</v>
      </c>
      <c r="AD601" s="13">
        <v>83.01</v>
      </c>
      <c r="AE601" s="13">
        <v>0</v>
      </c>
      <c r="AF601" s="19">
        <v>1</v>
      </c>
      <c r="AG601" s="13">
        <v>266.82</v>
      </c>
      <c r="AH601" s="13">
        <v>0</v>
      </c>
      <c r="AI601" s="19">
        <v>1</v>
      </c>
      <c r="AJ601" s="13">
        <v>761.61</v>
      </c>
      <c r="AK601" s="13">
        <v>0</v>
      </c>
      <c r="AL601" s="19">
        <v>1</v>
      </c>
    </row>
    <row r="602" spans="11:38">
      <c r="K602" s="22">
        <v>44694</v>
      </c>
      <c r="L602" s="37">
        <f t="shared" si="76"/>
        <v>3.141764253962142E-2</v>
      </c>
      <c r="M602" s="38">
        <f t="shared" si="77"/>
        <v>2.4084855020462616E-2</v>
      </c>
      <c r="N602" s="38">
        <f t="shared" si="78"/>
        <v>-8.1425986825088177E-3</v>
      </c>
      <c r="O602" s="38">
        <f t="shared" si="79"/>
        <v>-3.6077205610481869E-4</v>
      </c>
      <c r="P602" s="38">
        <f t="shared" si="80"/>
        <v>2.23449186820893E-2</v>
      </c>
      <c r="Q602" s="39">
        <f t="shared" si="81"/>
        <v>5.5556857307397373E-2</v>
      </c>
      <c r="T602" s="22">
        <v>44699</v>
      </c>
      <c r="U602" s="13">
        <v>140.82</v>
      </c>
      <c r="V602" s="13">
        <v>0</v>
      </c>
      <c r="W602" s="19">
        <v>1</v>
      </c>
      <c r="X602" s="13">
        <v>393.56</v>
      </c>
      <c r="Y602" s="13">
        <v>0</v>
      </c>
      <c r="Z602" s="19">
        <v>1</v>
      </c>
      <c r="AA602" s="13">
        <v>169.42</v>
      </c>
      <c r="AB602" s="13">
        <v>0</v>
      </c>
      <c r="AC602" s="19">
        <v>1</v>
      </c>
      <c r="AD602" s="13">
        <v>83.05</v>
      </c>
      <c r="AE602" s="13">
        <v>0</v>
      </c>
      <c r="AF602" s="19">
        <v>1</v>
      </c>
      <c r="AG602" s="13">
        <v>254.08</v>
      </c>
      <c r="AH602" s="13">
        <v>0.62</v>
      </c>
      <c r="AI602" s="19">
        <v>1</v>
      </c>
      <c r="AJ602" s="13">
        <v>709.81</v>
      </c>
      <c r="AK602" s="13">
        <v>0</v>
      </c>
      <c r="AL602" s="19">
        <v>1</v>
      </c>
    </row>
    <row r="603" spans="11:38">
      <c r="K603" s="22">
        <v>44697</v>
      </c>
      <c r="L603" s="37">
        <f t="shared" si="76"/>
        <v>-1.0729643343180209E-2</v>
      </c>
      <c r="M603" s="38">
        <f t="shared" si="77"/>
        <v>-4.2229792488558196E-3</v>
      </c>
      <c r="N603" s="38">
        <f t="shared" si="78"/>
        <v>9.4932756943790827E-3</v>
      </c>
      <c r="O603" s="38">
        <f t="shared" si="79"/>
        <v>6.0121447130494134E-4</v>
      </c>
      <c r="P603" s="38">
        <f t="shared" si="80"/>
        <v>1.4542117292354118E-3</v>
      </c>
      <c r="Q603" s="39">
        <f t="shared" si="81"/>
        <v>-6.0555593936046606E-2</v>
      </c>
      <c r="T603" s="22">
        <v>44700</v>
      </c>
      <c r="U603" s="13">
        <v>137.35</v>
      </c>
      <c r="V603" s="13">
        <v>0</v>
      </c>
      <c r="W603" s="19">
        <v>1</v>
      </c>
      <c r="X603" s="13">
        <v>391.1</v>
      </c>
      <c r="Y603" s="13">
        <v>0</v>
      </c>
      <c r="Z603" s="19">
        <v>1</v>
      </c>
      <c r="AA603" s="13">
        <v>171.91</v>
      </c>
      <c r="AB603" s="13">
        <v>0</v>
      </c>
      <c r="AC603" s="19">
        <v>1</v>
      </c>
      <c r="AD603" s="13">
        <v>83.17</v>
      </c>
      <c r="AE603" s="13">
        <v>0</v>
      </c>
      <c r="AF603" s="19">
        <v>1</v>
      </c>
      <c r="AG603" s="13">
        <v>253.14</v>
      </c>
      <c r="AH603" s="13">
        <v>0</v>
      </c>
      <c r="AI603" s="19">
        <v>1</v>
      </c>
      <c r="AJ603" s="13">
        <v>709.42</v>
      </c>
      <c r="AK603" s="13">
        <v>0</v>
      </c>
      <c r="AL603" s="19">
        <v>1</v>
      </c>
    </row>
    <row r="604" spans="11:38">
      <c r="K604" s="22">
        <v>44698</v>
      </c>
      <c r="L604" s="37">
        <f t="shared" si="76"/>
        <v>2.5104785434016844E-2</v>
      </c>
      <c r="M604" s="38">
        <f t="shared" si="77"/>
        <v>2.0499892498180728E-2</v>
      </c>
      <c r="N604" s="38">
        <f t="shared" si="78"/>
        <v>-6.2991407179661474E-3</v>
      </c>
      <c r="O604" s="38">
        <f t="shared" si="79"/>
        <v>-2.1660658288520027E-3</v>
      </c>
      <c r="P604" s="38">
        <f t="shared" si="80"/>
        <v>2.0139990245682513E-2</v>
      </c>
      <c r="Q604" s="39">
        <f t="shared" si="81"/>
        <v>5.0132302075018606E-2</v>
      </c>
      <c r="T604" s="22">
        <v>44701</v>
      </c>
      <c r="U604" s="13">
        <v>137.59</v>
      </c>
      <c r="V604" s="13">
        <v>0</v>
      </c>
      <c r="W604" s="19">
        <v>1</v>
      </c>
      <c r="X604" s="13">
        <v>391.3</v>
      </c>
      <c r="Y604" s="13">
        <v>0</v>
      </c>
      <c r="Z604" s="19">
        <v>1</v>
      </c>
      <c r="AA604" s="13">
        <v>172.03</v>
      </c>
      <c r="AB604" s="13">
        <v>0</v>
      </c>
      <c r="AC604" s="19">
        <v>1</v>
      </c>
      <c r="AD604" s="13">
        <v>83.23</v>
      </c>
      <c r="AE604" s="13">
        <v>0</v>
      </c>
      <c r="AF604" s="19">
        <v>1</v>
      </c>
      <c r="AG604" s="13">
        <v>252.56</v>
      </c>
      <c r="AH604" s="13">
        <v>0</v>
      </c>
      <c r="AI604" s="19">
        <v>1</v>
      </c>
      <c r="AJ604" s="13">
        <v>663.9</v>
      </c>
      <c r="AK604" s="13">
        <v>0</v>
      </c>
      <c r="AL604" s="19">
        <v>1</v>
      </c>
    </row>
    <row r="605" spans="11:38">
      <c r="K605" s="22">
        <v>44699</v>
      </c>
      <c r="L605" s="37">
        <f t="shared" si="76"/>
        <v>-5.8073269261970054E-2</v>
      </c>
      <c r="M605" s="38">
        <f t="shared" si="77"/>
        <v>-4.0996793755648624E-2</v>
      </c>
      <c r="N605" s="38">
        <f t="shared" si="78"/>
        <v>5.3136532615543123E-4</v>
      </c>
      <c r="O605" s="38">
        <f t="shared" si="79"/>
        <v>4.8175359235946489E-4</v>
      </c>
      <c r="P605" s="38">
        <f t="shared" si="80"/>
        <v>-4.6487891765248694E-2</v>
      </c>
      <c r="Q605" s="39">
        <f t="shared" si="81"/>
        <v>-7.0437285054274046E-2</v>
      </c>
      <c r="T605" s="22">
        <v>44704</v>
      </c>
      <c r="U605" s="13">
        <v>143.11000000000001</v>
      </c>
      <c r="V605" s="13">
        <v>0</v>
      </c>
      <c r="W605" s="19">
        <v>1</v>
      </c>
      <c r="X605" s="13">
        <v>398.61</v>
      </c>
      <c r="Y605" s="13">
        <v>0</v>
      </c>
      <c r="Z605" s="19">
        <v>1</v>
      </c>
      <c r="AA605" s="13">
        <v>172.83</v>
      </c>
      <c r="AB605" s="13">
        <v>0</v>
      </c>
      <c r="AC605" s="19">
        <v>1</v>
      </c>
      <c r="AD605" s="13">
        <v>83.19</v>
      </c>
      <c r="AE605" s="13">
        <v>0</v>
      </c>
      <c r="AF605" s="19">
        <v>1</v>
      </c>
      <c r="AG605" s="13">
        <v>260.64999999999998</v>
      </c>
      <c r="AH605" s="13">
        <v>0</v>
      </c>
      <c r="AI605" s="19">
        <v>1</v>
      </c>
      <c r="AJ605" s="13">
        <v>674.9</v>
      </c>
      <c r="AK605" s="13">
        <v>0</v>
      </c>
      <c r="AL605" s="19">
        <v>1</v>
      </c>
    </row>
    <row r="606" spans="11:38">
      <c r="K606" s="22">
        <v>44700</v>
      </c>
      <c r="L606" s="37">
        <f t="shared" si="76"/>
        <v>-2.495006654970432E-2</v>
      </c>
      <c r="M606" s="38">
        <f t="shared" si="77"/>
        <v>-6.2702522360962385E-3</v>
      </c>
      <c r="N606" s="38">
        <f t="shared" si="78"/>
        <v>1.4590245049997294E-2</v>
      </c>
      <c r="O606" s="38">
        <f t="shared" si="79"/>
        <v>1.4438698212922169E-3</v>
      </c>
      <c r="P606" s="38">
        <f t="shared" si="80"/>
        <v>-3.70648269446872E-3</v>
      </c>
      <c r="Q606" s="39">
        <f t="shared" si="81"/>
        <v>-5.4959380765161932E-4</v>
      </c>
      <c r="T606" s="22">
        <v>44705</v>
      </c>
      <c r="U606" s="13">
        <v>140.36000000000001</v>
      </c>
      <c r="V606" s="13">
        <v>0</v>
      </c>
      <c r="W606" s="19">
        <v>1</v>
      </c>
      <c r="X606" s="13">
        <v>395.75</v>
      </c>
      <c r="Y606" s="13">
        <v>0</v>
      </c>
      <c r="Z606" s="19">
        <v>1</v>
      </c>
      <c r="AA606" s="13">
        <v>174.13</v>
      </c>
      <c r="AB606" s="13">
        <v>0</v>
      </c>
      <c r="AC606" s="19">
        <v>1</v>
      </c>
      <c r="AD606" s="13">
        <v>83.38</v>
      </c>
      <c r="AE606" s="13">
        <v>0</v>
      </c>
      <c r="AF606" s="19">
        <v>1</v>
      </c>
      <c r="AG606" s="13">
        <v>259.62</v>
      </c>
      <c r="AH606" s="13">
        <v>0</v>
      </c>
      <c r="AI606" s="19">
        <v>1</v>
      </c>
      <c r="AJ606" s="13">
        <v>628.16</v>
      </c>
      <c r="AK606" s="13">
        <v>0</v>
      </c>
      <c r="AL606" s="19">
        <v>1</v>
      </c>
    </row>
    <row r="607" spans="11:38">
      <c r="K607" s="22">
        <v>44701</v>
      </c>
      <c r="L607" s="37">
        <f t="shared" si="76"/>
        <v>1.745835898442212E-3</v>
      </c>
      <c r="M607" s="38">
        <f t="shared" si="77"/>
        <v>5.1124745489831969E-4</v>
      </c>
      <c r="N607" s="38">
        <f t="shared" si="78"/>
        <v>6.9779615554574077E-4</v>
      </c>
      <c r="O607" s="38">
        <f t="shared" si="79"/>
        <v>7.2115387740774714E-4</v>
      </c>
      <c r="P607" s="38">
        <f t="shared" si="80"/>
        <v>-2.2938511145660259E-3</v>
      </c>
      <c r="Q607" s="39">
        <f t="shared" si="81"/>
        <v>-6.6316199056016073E-2</v>
      </c>
      <c r="T607" s="22">
        <v>44706</v>
      </c>
      <c r="U607" s="13">
        <v>140.52000000000001</v>
      </c>
      <c r="V607" s="13">
        <v>0</v>
      </c>
      <c r="W607" s="19">
        <v>1</v>
      </c>
      <c r="X607" s="13">
        <v>399.25</v>
      </c>
      <c r="Y607" s="13">
        <v>0</v>
      </c>
      <c r="Z607" s="19">
        <v>1</v>
      </c>
      <c r="AA607" s="13">
        <v>173.08</v>
      </c>
      <c r="AB607" s="13">
        <v>0</v>
      </c>
      <c r="AC607" s="19">
        <v>1</v>
      </c>
      <c r="AD607" s="13">
        <v>83.44</v>
      </c>
      <c r="AE607" s="13">
        <v>0</v>
      </c>
      <c r="AF607" s="19">
        <v>1</v>
      </c>
      <c r="AG607" s="13">
        <v>262.52</v>
      </c>
      <c r="AH607" s="13">
        <v>0</v>
      </c>
      <c r="AI607" s="19">
        <v>1</v>
      </c>
      <c r="AJ607" s="13">
        <v>658.8</v>
      </c>
      <c r="AK607" s="13">
        <v>0</v>
      </c>
      <c r="AL607" s="19">
        <v>1</v>
      </c>
    </row>
    <row r="608" spans="11:38">
      <c r="K608" s="22">
        <v>44704</v>
      </c>
      <c r="L608" s="37">
        <f t="shared" si="76"/>
        <v>3.9335316883059419E-2</v>
      </c>
      <c r="M608" s="38">
        <f t="shared" si="77"/>
        <v>1.8508966054959362E-2</v>
      </c>
      <c r="N608" s="38">
        <f t="shared" si="78"/>
        <v>4.6395722034535628E-3</v>
      </c>
      <c r="O608" s="38">
        <f t="shared" si="79"/>
        <v>-4.8071146220752593E-4</v>
      </c>
      <c r="P608" s="38">
        <f t="shared" si="80"/>
        <v>3.15296669643787E-2</v>
      </c>
      <c r="Q608" s="39">
        <f t="shared" si="81"/>
        <v>1.6432996024247089E-2</v>
      </c>
      <c r="T608" s="22">
        <v>44707</v>
      </c>
      <c r="U608" s="13">
        <v>143.78</v>
      </c>
      <c r="V608" s="13">
        <v>0</v>
      </c>
      <c r="W608" s="19">
        <v>1</v>
      </c>
      <c r="X608" s="13">
        <v>407.06</v>
      </c>
      <c r="Y608" s="13">
        <v>0</v>
      </c>
      <c r="Z608" s="19">
        <v>1</v>
      </c>
      <c r="AA608" s="13">
        <v>172.76</v>
      </c>
      <c r="AB608" s="13">
        <v>0</v>
      </c>
      <c r="AC608" s="19">
        <v>1</v>
      </c>
      <c r="AD608" s="13">
        <v>83.46</v>
      </c>
      <c r="AE608" s="13">
        <v>0</v>
      </c>
      <c r="AF608" s="19">
        <v>1</v>
      </c>
      <c r="AG608" s="13">
        <v>265.89999999999998</v>
      </c>
      <c r="AH608" s="13">
        <v>0</v>
      </c>
      <c r="AI608" s="19">
        <v>1</v>
      </c>
      <c r="AJ608" s="13">
        <v>707.73</v>
      </c>
      <c r="AK608" s="13">
        <v>0</v>
      </c>
      <c r="AL608" s="19">
        <v>1</v>
      </c>
    </row>
    <row r="609" spans="11:38">
      <c r="K609" s="22">
        <v>44705</v>
      </c>
      <c r="L609" s="37">
        <f t="shared" si="76"/>
        <v>-1.9403014607770126E-2</v>
      </c>
      <c r="M609" s="38">
        <f t="shared" si="77"/>
        <v>-7.2007965102047246E-3</v>
      </c>
      <c r="N609" s="38">
        <f t="shared" si="78"/>
        <v>7.4936942788897442E-3</v>
      </c>
      <c r="O609" s="38">
        <f t="shared" si="79"/>
        <v>2.2813241568545341E-3</v>
      </c>
      <c r="P609" s="38">
        <f t="shared" si="80"/>
        <v>-3.9594877492664347E-3</v>
      </c>
      <c r="Q609" s="39">
        <f t="shared" si="81"/>
        <v>-7.1769620661264577E-2</v>
      </c>
      <c r="T609" s="22">
        <v>44708</v>
      </c>
      <c r="U609" s="13">
        <v>149.63999999999999</v>
      </c>
      <c r="V609" s="13">
        <v>0</v>
      </c>
      <c r="W609" s="19">
        <v>1</v>
      </c>
      <c r="X609" s="13">
        <v>417.25</v>
      </c>
      <c r="Y609" s="13">
        <v>0</v>
      </c>
      <c r="Z609" s="19">
        <v>1</v>
      </c>
      <c r="AA609" s="13">
        <v>172.85</v>
      </c>
      <c r="AB609" s="13">
        <v>0</v>
      </c>
      <c r="AC609" s="19">
        <v>1</v>
      </c>
      <c r="AD609" s="13">
        <v>83.48</v>
      </c>
      <c r="AE609" s="13">
        <v>0</v>
      </c>
      <c r="AF609" s="19">
        <v>1</v>
      </c>
      <c r="AG609" s="13">
        <v>273.24</v>
      </c>
      <c r="AH609" s="13">
        <v>0</v>
      </c>
      <c r="AI609" s="19">
        <v>1</v>
      </c>
      <c r="AJ609" s="13">
        <v>759.63</v>
      </c>
      <c r="AK609" s="13">
        <v>0</v>
      </c>
      <c r="AL609" s="19">
        <v>1</v>
      </c>
    </row>
    <row r="610" spans="11:38">
      <c r="K610" s="22">
        <v>44706</v>
      </c>
      <c r="L610" s="37">
        <f t="shared" si="76"/>
        <v>1.1392766826118835E-3</v>
      </c>
      <c r="M610" s="38">
        <f t="shared" si="77"/>
        <v>8.8050883340003681E-3</v>
      </c>
      <c r="N610" s="38">
        <f t="shared" si="78"/>
        <v>-6.0482313346071695E-3</v>
      </c>
      <c r="O610" s="38">
        <f t="shared" si="79"/>
        <v>7.1933823986625384E-4</v>
      </c>
      <c r="P610" s="38">
        <f t="shared" si="80"/>
        <v>1.1108246140673522E-2</v>
      </c>
      <c r="Q610" s="39">
        <f t="shared" si="81"/>
        <v>4.7625087215389092E-2</v>
      </c>
      <c r="T610" s="22">
        <v>44712</v>
      </c>
      <c r="U610" s="13">
        <v>148.84</v>
      </c>
      <c r="V610" s="13">
        <v>0</v>
      </c>
      <c r="W610" s="19">
        <v>1</v>
      </c>
      <c r="X610" s="13">
        <v>414.87</v>
      </c>
      <c r="Y610" s="13">
        <v>0</v>
      </c>
      <c r="Z610" s="19">
        <v>1</v>
      </c>
      <c r="AA610" s="13">
        <v>171.14</v>
      </c>
      <c r="AB610" s="13">
        <v>0</v>
      </c>
      <c r="AC610" s="19">
        <v>1</v>
      </c>
      <c r="AD610" s="13">
        <v>83.35</v>
      </c>
      <c r="AE610" s="13">
        <v>0</v>
      </c>
      <c r="AF610" s="19">
        <v>1</v>
      </c>
      <c r="AG610" s="13">
        <v>271.87</v>
      </c>
      <c r="AH610" s="13">
        <v>0</v>
      </c>
      <c r="AI610" s="19">
        <v>1</v>
      </c>
      <c r="AJ610" s="13">
        <v>758.26</v>
      </c>
      <c r="AK610" s="13">
        <v>0</v>
      </c>
      <c r="AL610" s="19">
        <v>1</v>
      </c>
    </row>
    <row r="611" spans="11:38">
      <c r="K611" s="22">
        <v>44707</v>
      </c>
      <c r="L611" s="37">
        <f t="shared" si="76"/>
        <v>2.2934526158099194E-2</v>
      </c>
      <c r="M611" s="38">
        <f t="shared" si="77"/>
        <v>1.9372807629611136E-2</v>
      </c>
      <c r="N611" s="38">
        <f t="shared" si="78"/>
        <v>-1.8505672641838283E-3</v>
      </c>
      <c r="O611" s="38">
        <f t="shared" si="79"/>
        <v>2.3966447088953944E-4</v>
      </c>
      <c r="P611" s="38">
        <f t="shared" si="80"/>
        <v>1.2793028643452147E-2</v>
      </c>
      <c r="Q611" s="39">
        <f t="shared" si="81"/>
        <v>7.1642666723365292E-2</v>
      </c>
      <c r="T611" s="22">
        <v>44713</v>
      </c>
      <c r="U611" s="13">
        <v>148.71</v>
      </c>
      <c r="V611" s="13">
        <v>0</v>
      </c>
      <c r="W611" s="19">
        <v>1</v>
      </c>
      <c r="X611" s="13">
        <v>411.51</v>
      </c>
      <c r="Y611" s="13">
        <v>0</v>
      </c>
      <c r="Z611" s="19">
        <v>1</v>
      </c>
      <c r="AA611" s="13">
        <v>172.23</v>
      </c>
      <c r="AB611" s="13">
        <v>0</v>
      </c>
      <c r="AC611" s="19">
        <v>1</v>
      </c>
      <c r="AD611" s="13">
        <v>83.13</v>
      </c>
      <c r="AE611" s="13">
        <v>6.4744999999999997E-2</v>
      </c>
      <c r="AF611" s="19">
        <v>1</v>
      </c>
      <c r="AG611" s="13">
        <v>272.42</v>
      </c>
      <c r="AH611" s="13">
        <v>0</v>
      </c>
      <c r="AI611" s="19">
        <v>1</v>
      </c>
      <c r="AJ611" s="13">
        <v>740.37</v>
      </c>
      <c r="AK611" s="13">
        <v>0</v>
      </c>
      <c r="AL611" s="19">
        <v>1</v>
      </c>
    </row>
    <row r="612" spans="11:38">
      <c r="K612" s="22">
        <v>44708</v>
      </c>
      <c r="L612" s="37">
        <f t="shared" si="76"/>
        <v>3.9948055924219711E-2</v>
      </c>
      <c r="M612" s="38">
        <f t="shared" si="77"/>
        <v>2.472496781721132E-2</v>
      </c>
      <c r="N612" s="38">
        <f t="shared" si="78"/>
        <v>5.2081827513327959E-4</v>
      </c>
      <c r="O612" s="38">
        <f t="shared" si="79"/>
        <v>2.3960704559350016E-4</v>
      </c>
      <c r="P612" s="38">
        <f t="shared" si="80"/>
        <v>2.7230231614674538E-2</v>
      </c>
      <c r="Q612" s="39">
        <f t="shared" si="81"/>
        <v>7.0768807602168332E-2</v>
      </c>
      <c r="T612" s="22">
        <v>44714</v>
      </c>
      <c r="U612" s="13">
        <v>151.21</v>
      </c>
      <c r="V612" s="13">
        <v>0</v>
      </c>
      <c r="W612" s="19">
        <v>1</v>
      </c>
      <c r="X612" s="13">
        <v>419.26</v>
      </c>
      <c r="Y612" s="13">
        <v>0</v>
      </c>
      <c r="Z612" s="19">
        <v>1</v>
      </c>
      <c r="AA612" s="13">
        <v>174.35</v>
      </c>
      <c r="AB612" s="13">
        <v>0</v>
      </c>
      <c r="AC612" s="19">
        <v>1</v>
      </c>
      <c r="AD612" s="13">
        <v>83.15</v>
      </c>
      <c r="AE612" s="13">
        <v>0</v>
      </c>
      <c r="AF612" s="19">
        <v>1</v>
      </c>
      <c r="AG612" s="13">
        <v>274.58</v>
      </c>
      <c r="AH612" s="13">
        <v>0</v>
      </c>
      <c r="AI612" s="19">
        <v>1</v>
      </c>
      <c r="AJ612" s="13">
        <v>775</v>
      </c>
      <c r="AK612" s="13">
        <v>0</v>
      </c>
      <c r="AL612" s="19">
        <v>1</v>
      </c>
    </row>
    <row r="613" spans="11:38">
      <c r="K613" s="22">
        <v>44712</v>
      </c>
      <c r="L613" s="37">
        <f t="shared" si="76"/>
        <v>-5.3605060015234768E-3</v>
      </c>
      <c r="M613" s="38">
        <f t="shared" si="77"/>
        <v>-5.7203443972678215E-3</v>
      </c>
      <c r="N613" s="38">
        <f t="shared" si="78"/>
        <v>-9.9422313777248004E-3</v>
      </c>
      <c r="O613" s="38">
        <f t="shared" si="79"/>
        <v>-1.5584730121970805E-3</v>
      </c>
      <c r="P613" s="38">
        <f t="shared" si="80"/>
        <v>-5.0265189944106543E-3</v>
      </c>
      <c r="Q613" s="39">
        <f t="shared" si="81"/>
        <v>-1.8051378848462651E-3</v>
      </c>
      <c r="T613" s="22">
        <v>44715</v>
      </c>
      <c r="U613" s="13">
        <v>145.38</v>
      </c>
      <c r="V613" s="13">
        <v>0</v>
      </c>
      <c r="W613" s="19">
        <v>1</v>
      </c>
      <c r="X613" s="13">
        <v>412.38</v>
      </c>
      <c r="Y613" s="13">
        <v>0</v>
      </c>
      <c r="Z613" s="19">
        <v>1</v>
      </c>
      <c r="AA613" s="13">
        <v>172.58</v>
      </c>
      <c r="AB613" s="13">
        <v>0</v>
      </c>
      <c r="AC613" s="19">
        <v>1</v>
      </c>
      <c r="AD613" s="13">
        <v>83.12</v>
      </c>
      <c r="AE613" s="13">
        <v>0</v>
      </c>
      <c r="AF613" s="19">
        <v>1</v>
      </c>
      <c r="AG613" s="13">
        <v>270.02</v>
      </c>
      <c r="AH613" s="13">
        <v>0</v>
      </c>
      <c r="AI613" s="19">
        <v>1</v>
      </c>
      <c r="AJ613" s="13">
        <v>703.55</v>
      </c>
      <c r="AK613" s="13">
        <v>0</v>
      </c>
      <c r="AL613" s="19">
        <v>1</v>
      </c>
    </row>
    <row r="614" spans="11:38">
      <c r="K614" s="22">
        <v>44713</v>
      </c>
      <c r="L614" s="37">
        <f t="shared" si="76"/>
        <v>-8.7380277782946481E-4</v>
      </c>
      <c r="M614" s="38">
        <f t="shared" si="77"/>
        <v>-8.1318969862513735E-3</v>
      </c>
      <c r="N614" s="38">
        <f t="shared" si="78"/>
        <v>6.3488578577463213E-3</v>
      </c>
      <c r="O614" s="38">
        <f t="shared" si="79"/>
        <v>-1.8644244220760138E-3</v>
      </c>
      <c r="P614" s="38">
        <f t="shared" si="80"/>
        <v>2.0209821499577903E-3</v>
      </c>
      <c r="Q614" s="39">
        <f t="shared" si="81"/>
        <v>-2.3876273504306073E-2</v>
      </c>
      <c r="T614" s="22">
        <v>44718</v>
      </c>
      <c r="U614" s="13">
        <v>146.13999999999999</v>
      </c>
      <c r="V614" s="13">
        <v>0</v>
      </c>
      <c r="W614" s="19">
        <v>1</v>
      </c>
      <c r="X614" s="13">
        <v>413.62</v>
      </c>
      <c r="Y614" s="13">
        <v>0</v>
      </c>
      <c r="Z614" s="19">
        <v>1</v>
      </c>
      <c r="AA614" s="13">
        <v>171.82</v>
      </c>
      <c r="AB614" s="13">
        <v>0</v>
      </c>
      <c r="AC614" s="19">
        <v>1</v>
      </c>
      <c r="AD614" s="13">
        <v>83.01</v>
      </c>
      <c r="AE614" s="13">
        <v>0</v>
      </c>
      <c r="AF614" s="19">
        <v>1</v>
      </c>
      <c r="AG614" s="13">
        <v>268.75</v>
      </c>
      <c r="AH614" s="13">
        <v>0</v>
      </c>
      <c r="AI614" s="19">
        <v>1</v>
      </c>
      <c r="AJ614" s="13">
        <v>714.84</v>
      </c>
      <c r="AK614" s="13">
        <v>0</v>
      </c>
      <c r="AL614" s="19">
        <v>1</v>
      </c>
    </row>
    <row r="615" spans="11:38">
      <c r="K615" s="22">
        <v>44714</v>
      </c>
      <c r="L615" s="37">
        <f t="shared" si="76"/>
        <v>1.6671498423985562E-2</v>
      </c>
      <c r="M615" s="38">
        <f t="shared" si="77"/>
        <v>1.8657931377311036E-2</v>
      </c>
      <c r="N615" s="38">
        <f t="shared" si="78"/>
        <v>1.2233980274004956E-2</v>
      </c>
      <c r="O615" s="38">
        <f t="shared" si="79"/>
        <v>2.4055809594017392E-4</v>
      </c>
      <c r="P615" s="38">
        <f t="shared" si="80"/>
        <v>7.8976644502631813E-3</v>
      </c>
      <c r="Q615" s="39">
        <f t="shared" si="81"/>
        <v>4.5712968113480572E-2</v>
      </c>
      <c r="T615" s="22">
        <v>44719</v>
      </c>
      <c r="U615" s="13">
        <v>148.71</v>
      </c>
      <c r="V615" s="13">
        <v>0</v>
      </c>
      <c r="W615" s="19">
        <v>1</v>
      </c>
      <c r="X615" s="13">
        <v>417.46</v>
      </c>
      <c r="Y615" s="13">
        <v>0</v>
      </c>
      <c r="Z615" s="19">
        <v>1</v>
      </c>
      <c r="AA615" s="13">
        <v>172.94</v>
      </c>
      <c r="AB615" s="13">
        <v>0</v>
      </c>
      <c r="AC615" s="19">
        <v>1</v>
      </c>
      <c r="AD615" s="13">
        <v>83.02</v>
      </c>
      <c r="AE615" s="13">
        <v>0</v>
      </c>
      <c r="AF615" s="19">
        <v>1</v>
      </c>
      <c r="AG615" s="13">
        <v>272.5</v>
      </c>
      <c r="AH615" s="13">
        <v>0</v>
      </c>
      <c r="AI615" s="19">
        <v>1</v>
      </c>
      <c r="AJ615" s="13">
        <v>716.66</v>
      </c>
      <c r="AK615" s="13">
        <v>0</v>
      </c>
      <c r="AL615" s="19">
        <v>1</v>
      </c>
    </row>
    <row r="616" spans="11:38">
      <c r="K616" s="22">
        <v>44715</v>
      </c>
      <c r="L616" s="37">
        <f t="shared" si="76"/>
        <v>-3.9318595068088519E-2</v>
      </c>
      <c r="M616" s="38">
        <f t="shared" si="77"/>
        <v>-1.6545998174167582E-2</v>
      </c>
      <c r="N616" s="38">
        <f t="shared" si="78"/>
        <v>-1.0203876041498559E-2</v>
      </c>
      <c r="O616" s="38">
        <f t="shared" si="79"/>
        <v>-3.6085884796475845E-4</v>
      </c>
      <c r="P616" s="38">
        <f t="shared" si="80"/>
        <v>-1.6746627140358794E-2</v>
      </c>
      <c r="Q616" s="39">
        <f t="shared" si="81"/>
        <v>-9.672408211908233E-2</v>
      </c>
      <c r="T616" s="22">
        <v>44720</v>
      </c>
      <c r="U616" s="13">
        <v>147.96</v>
      </c>
      <c r="V616" s="13">
        <v>0</v>
      </c>
      <c r="W616" s="19">
        <v>1</v>
      </c>
      <c r="X616" s="13">
        <v>412.94</v>
      </c>
      <c r="Y616" s="13">
        <v>0</v>
      </c>
      <c r="Z616" s="19">
        <v>1</v>
      </c>
      <c r="AA616" s="13">
        <v>172.78</v>
      </c>
      <c r="AB616" s="13">
        <v>0</v>
      </c>
      <c r="AC616" s="19">
        <v>1</v>
      </c>
      <c r="AD616" s="13">
        <v>82.96</v>
      </c>
      <c r="AE616" s="13">
        <v>0</v>
      </c>
      <c r="AF616" s="19">
        <v>1</v>
      </c>
      <c r="AG616" s="13">
        <v>270.41000000000003</v>
      </c>
      <c r="AH616" s="13">
        <v>0</v>
      </c>
      <c r="AI616" s="19">
        <v>1</v>
      </c>
      <c r="AJ616" s="13">
        <v>725.6</v>
      </c>
      <c r="AK616" s="13">
        <v>0</v>
      </c>
      <c r="AL616" s="19">
        <v>1</v>
      </c>
    </row>
    <row r="617" spans="11:38">
      <c r="K617" s="22">
        <v>44718</v>
      </c>
      <c r="L617" s="37">
        <f t="shared" si="76"/>
        <v>5.2140623065823188E-3</v>
      </c>
      <c r="M617" s="38">
        <f t="shared" si="77"/>
        <v>3.0024235629614042E-3</v>
      </c>
      <c r="N617" s="38">
        <f t="shared" si="78"/>
        <v>-4.4134798702510853E-3</v>
      </c>
      <c r="O617" s="38">
        <f t="shared" si="79"/>
        <v>-1.324264324027677E-3</v>
      </c>
      <c r="P617" s="38">
        <f t="shared" si="80"/>
        <v>-4.7144508872274992E-3</v>
      </c>
      <c r="Q617" s="39">
        <f t="shared" si="81"/>
        <v>1.5919794194331715E-2</v>
      </c>
      <c r="T617" s="22">
        <v>44721</v>
      </c>
      <c r="U617" s="13">
        <v>142.63999999999999</v>
      </c>
      <c r="V617" s="13">
        <v>0</v>
      </c>
      <c r="W617" s="19">
        <v>1</v>
      </c>
      <c r="X617" s="13">
        <v>401.99</v>
      </c>
      <c r="Y617" s="13">
        <v>1.2826919999999999</v>
      </c>
      <c r="Z617" s="19">
        <v>1</v>
      </c>
      <c r="AA617" s="13">
        <v>172.23</v>
      </c>
      <c r="AB617" s="13">
        <v>0</v>
      </c>
      <c r="AC617" s="19">
        <v>1</v>
      </c>
      <c r="AD617" s="13">
        <v>82.9</v>
      </c>
      <c r="AE617" s="13">
        <v>0</v>
      </c>
      <c r="AF617" s="19">
        <v>1</v>
      </c>
      <c r="AG617" s="13">
        <v>264.79000000000002</v>
      </c>
      <c r="AH617" s="13">
        <v>0</v>
      </c>
      <c r="AI617" s="19">
        <v>1</v>
      </c>
      <c r="AJ617" s="13">
        <v>719.12</v>
      </c>
      <c r="AK617" s="13">
        <v>0</v>
      </c>
      <c r="AL617" s="19">
        <v>1</v>
      </c>
    </row>
    <row r="618" spans="11:38">
      <c r="K618" s="22">
        <v>44719</v>
      </c>
      <c r="L618" s="37">
        <f t="shared" si="76"/>
        <v>1.7433034337520525E-2</v>
      </c>
      <c r="M618" s="38">
        <f t="shared" si="77"/>
        <v>9.2410533932299321E-3</v>
      </c>
      <c r="N618" s="38">
        <f t="shared" si="78"/>
        <v>6.4972963223738408E-3</v>
      </c>
      <c r="O618" s="38">
        <f t="shared" si="79"/>
        <v>1.2046015794825683E-4</v>
      </c>
      <c r="P618" s="38">
        <f t="shared" si="80"/>
        <v>1.3857034661426281E-2</v>
      </c>
      <c r="Q618" s="39">
        <f t="shared" si="81"/>
        <v>2.5427886561541074E-3</v>
      </c>
      <c r="T618" s="22">
        <v>44722</v>
      </c>
      <c r="U618" s="13">
        <v>137.13</v>
      </c>
      <c r="V618" s="13">
        <v>0</v>
      </c>
      <c r="W618" s="19">
        <v>1</v>
      </c>
      <c r="X618" s="13">
        <v>390.13</v>
      </c>
      <c r="Y618" s="13">
        <v>0</v>
      </c>
      <c r="Z618" s="19">
        <v>1</v>
      </c>
      <c r="AA618" s="13">
        <v>174.54</v>
      </c>
      <c r="AB618" s="13">
        <v>0</v>
      </c>
      <c r="AC618" s="19">
        <v>1</v>
      </c>
      <c r="AD618" s="13">
        <v>82.55</v>
      </c>
      <c r="AE618" s="13">
        <v>0</v>
      </c>
      <c r="AF618" s="19">
        <v>1</v>
      </c>
      <c r="AG618" s="13">
        <v>252.99</v>
      </c>
      <c r="AH618" s="13">
        <v>0</v>
      </c>
      <c r="AI618" s="19">
        <v>1</v>
      </c>
      <c r="AJ618" s="13">
        <v>696.69</v>
      </c>
      <c r="AK618" s="13">
        <v>0</v>
      </c>
      <c r="AL618" s="19">
        <v>1</v>
      </c>
    </row>
    <row r="619" spans="11:38">
      <c r="K619" s="22">
        <v>44720</v>
      </c>
      <c r="L619" s="37">
        <f t="shared" si="76"/>
        <v>-5.0561337363389247E-3</v>
      </c>
      <c r="M619" s="38">
        <f t="shared" si="77"/>
        <v>-1.0886427361026995E-2</v>
      </c>
      <c r="N619" s="38">
        <f t="shared" si="78"/>
        <v>-9.2560460154604042E-4</v>
      </c>
      <c r="O619" s="38">
        <f t="shared" si="79"/>
        <v>-7.2297870362079714E-4</v>
      </c>
      <c r="P619" s="38">
        <f t="shared" si="80"/>
        <v>-7.6992883697954151E-3</v>
      </c>
      <c r="Q619" s="39">
        <f t="shared" si="81"/>
        <v>1.2397368716176438E-2</v>
      </c>
      <c r="T619" s="22">
        <v>44725</v>
      </c>
      <c r="U619" s="13">
        <v>131.88</v>
      </c>
      <c r="V619" s="13">
        <v>0</v>
      </c>
      <c r="W619" s="19">
        <v>1</v>
      </c>
      <c r="X619" s="13">
        <v>375.13</v>
      </c>
      <c r="Y619" s="13">
        <v>0</v>
      </c>
      <c r="Z619" s="19">
        <v>1</v>
      </c>
      <c r="AA619" s="13">
        <v>169.93</v>
      </c>
      <c r="AB619" s="13">
        <v>0</v>
      </c>
      <c r="AC619" s="19">
        <v>1</v>
      </c>
      <c r="AD619" s="13">
        <v>82.13</v>
      </c>
      <c r="AE619" s="13">
        <v>0</v>
      </c>
      <c r="AF619" s="19">
        <v>1</v>
      </c>
      <c r="AG619" s="13">
        <v>242.26</v>
      </c>
      <c r="AH619" s="13">
        <v>0</v>
      </c>
      <c r="AI619" s="19">
        <v>1</v>
      </c>
      <c r="AJ619" s="13">
        <v>647.21</v>
      </c>
      <c r="AK619" s="13">
        <v>0</v>
      </c>
      <c r="AL619" s="19">
        <v>1</v>
      </c>
    </row>
    <row r="620" spans="11:38">
      <c r="K620" s="22">
        <v>44721</v>
      </c>
      <c r="L620" s="37">
        <f t="shared" si="76"/>
        <v>-3.6617993409368471E-2</v>
      </c>
      <c r="M620" s="38">
        <f t="shared" si="77"/>
        <v>-2.368931575103574E-2</v>
      </c>
      <c r="N620" s="38">
        <f t="shared" si="78"/>
        <v>-3.1883160830830409E-3</v>
      </c>
      <c r="O620" s="38">
        <f t="shared" si="79"/>
        <v>-7.2350178002240668E-4</v>
      </c>
      <c r="P620" s="38">
        <f t="shared" si="80"/>
        <v>-2.1002266734194364E-2</v>
      </c>
      <c r="Q620" s="39">
        <f t="shared" si="81"/>
        <v>-8.9706565357830191E-3</v>
      </c>
      <c r="T620" s="22">
        <v>44726</v>
      </c>
      <c r="U620" s="13">
        <v>132.76</v>
      </c>
      <c r="V620" s="13">
        <v>0</v>
      </c>
      <c r="W620" s="19">
        <v>1</v>
      </c>
      <c r="X620" s="13">
        <v>374.13</v>
      </c>
      <c r="Y620" s="13">
        <v>0</v>
      </c>
      <c r="Z620" s="19">
        <v>1</v>
      </c>
      <c r="AA620" s="13">
        <v>168.57</v>
      </c>
      <c r="AB620" s="13">
        <v>0</v>
      </c>
      <c r="AC620" s="19">
        <v>1</v>
      </c>
      <c r="AD620" s="13">
        <v>81.97</v>
      </c>
      <c r="AE620" s="13">
        <v>0</v>
      </c>
      <c r="AF620" s="19">
        <v>1</v>
      </c>
      <c r="AG620" s="13">
        <v>244.49</v>
      </c>
      <c r="AH620" s="13">
        <v>0</v>
      </c>
      <c r="AI620" s="19">
        <v>1</v>
      </c>
      <c r="AJ620" s="13">
        <v>662.67</v>
      </c>
      <c r="AK620" s="13">
        <v>0</v>
      </c>
      <c r="AL620" s="19">
        <v>1</v>
      </c>
    </row>
    <row r="621" spans="11:38">
      <c r="K621" s="22">
        <v>44722</v>
      </c>
      <c r="L621" s="37">
        <f t="shared" si="76"/>
        <v>-3.9394592543122227E-2</v>
      </c>
      <c r="M621" s="38">
        <f t="shared" si="77"/>
        <v>-2.9947195773914612E-2</v>
      </c>
      <c r="N621" s="38">
        <f t="shared" si="78"/>
        <v>1.3323148887510237E-2</v>
      </c>
      <c r="O621" s="38">
        <f t="shared" si="79"/>
        <v>-4.230891775112362E-3</v>
      </c>
      <c r="P621" s="38">
        <f t="shared" si="80"/>
        <v>-4.5587096744649072E-2</v>
      </c>
      <c r="Q621" s="39">
        <f t="shared" si="81"/>
        <v>-3.168769371230238E-2</v>
      </c>
      <c r="T621" s="22">
        <v>44727</v>
      </c>
      <c r="U621" s="13">
        <v>135.43</v>
      </c>
      <c r="V621" s="13">
        <v>0</v>
      </c>
      <c r="W621" s="19">
        <v>1</v>
      </c>
      <c r="X621" s="13">
        <v>379.46</v>
      </c>
      <c r="Y621" s="13">
        <v>0</v>
      </c>
      <c r="Z621" s="19">
        <v>1</v>
      </c>
      <c r="AA621" s="13">
        <v>170.77</v>
      </c>
      <c r="AB621" s="13">
        <v>0</v>
      </c>
      <c r="AC621" s="19">
        <v>1</v>
      </c>
      <c r="AD621" s="13">
        <v>82.29</v>
      </c>
      <c r="AE621" s="13">
        <v>0</v>
      </c>
      <c r="AF621" s="19">
        <v>1</v>
      </c>
      <c r="AG621" s="13">
        <v>251.76</v>
      </c>
      <c r="AH621" s="13">
        <v>0</v>
      </c>
      <c r="AI621" s="19">
        <v>1</v>
      </c>
      <c r="AJ621" s="13">
        <v>699</v>
      </c>
      <c r="AK621" s="13">
        <v>0</v>
      </c>
      <c r="AL621" s="19">
        <v>1</v>
      </c>
    </row>
    <row r="622" spans="11:38">
      <c r="K622" s="22">
        <v>44725</v>
      </c>
      <c r="L622" s="37">
        <f t="shared" si="76"/>
        <v>-3.9036962808232351E-2</v>
      </c>
      <c r="M622" s="38">
        <f t="shared" si="77"/>
        <v>-3.9207384351740301E-2</v>
      </c>
      <c r="N622" s="38">
        <f t="shared" si="78"/>
        <v>-2.6767354189151035E-2</v>
      </c>
      <c r="O622" s="38">
        <f t="shared" si="79"/>
        <v>-5.1008126140361281E-3</v>
      </c>
      <c r="P622" s="38">
        <f t="shared" si="80"/>
        <v>-4.3338432666003839E-2</v>
      </c>
      <c r="Q622" s="39">
        <f t="shared" si="81"/>
        <v>-7.3669731753638418E-2</v>
      </c>
      <c r="T622" s="22">
        <v>44728</v>
      </c>
      <c r="U622" s="13">
        <v>130.06</v>
      </c>
      <c r="V622" s="13">
        <v>0</v>
      </c>
      <c r="W622" s="19">
        <v>1</v>
      </c>
      <c r="X622" s="13">
        <v>366.99</v>
      </c>
      <c r="Y622" s="13">
        <v>0</v>
      </c>
      <c r="Z622" s="19">
        <v>1</v>
      </c>
      <c r="AA622" s="13">
        <v>172.69</v>
      </c>
      <c r="AB622" s="13">
        <v>0</v>
      </c>
      <c r="AC622" s="19">
        <v>1</v>
      </c>
      <c r="AD622" s="13">
        <v>82.4</v>
      </c>
      <c r="AE622" s="13">
        <v>0</v>
      </c>
      <c r="AF622" s="19">
        <v>1</v>
      </c>
      <c r="AG622" s="13">
        <v>244.97</v>
      </c>
      <c r="AH622" s="13">
        <v>0</v>
      </c>
      <c r="AI622" s="19">
        <v>1</v>
      </c>
      <c r="AJ622" s="13">
        <v>639.29999999999995</v>
      </c>
      <c r="AK622" s="13">
        <v>0</v>
      </c>
      <c r="AL622" s="19">
        <v>1</v>
      </c>
    </row>
    <row r="623" spans="11:38">
      <c r="K623" s="22">
        <v>44726</v>
      </c>
      <c r="L623" s="37">
        <f t="shared" si="76"/>
        <v>6.6505686482434302E-3</v>
      </c>
      <c r="M623" s="38">
        <f t="shared" si="77"/>
        <v>-2.6693019613067254E-3</v>
      </c>
      <c r="N623" s="38">
        <f t="shared" si="78"/>
        <v>-8.0354937537977251E-3</v>
      </c>
      <c r="O623" s="38">
        <f t="shared" si="79"/>
        <v>-1.950031087161566E-3</v>
      </c>
      <c r="P623" s="38">
        <f t="shared" si="80"/>
        <v>9.1628786943501132E-3</v>
      </c>
      <c r="Q623" s="39">
        <f t="shared" si="81"/>
        <v>2.3606311917641638E-2</v>
      </c>
      <c r="T623" s="22">
        <v>44729</v>
      </c>
      <c r="U623" s="13">
        <v>131.56</v>
      </c>
      <c r="V623" s="13">
        <v>0</v>
      </c>
      <c r="W623" s="19">
        <v>1</v>
      </c>
      <c r="X623" s="13">
        <v>367.66</v>
      </c>
      <c r="Y623" s="13">
        <v>0</v>
      </c>
      <c r="Z623" s="19">
        <v>1</v>
      </c>
      <c r="AA623" s="13">
        <v>171.27</v>
      </c>
      <c r="AB623" s="13">
        <v>0</v>
      </c>
      <c r="AC623" s="19">
        <v>1</v>
      </c>
      <c r="AD623" s="13">
        <v>82.38</v>
      </c>
      <c r="AE623" s="13">
        <v>0</v>
      </c>
      <c r="AF623" s="19">
        <v>1</v>
      </c>
      <c r="AG623" s="13">
        <v>247.65</v>
      </c>
      <c r="AH623" s="13">
        <v>0</v>
      </c>
      <c r="AI623" s="19">
        <v>1</v>
      </c>
      <c r="AJ623" s="13">
        <v>650.28</v>
      </c>
      <c r="AK623" s="13">
        <v>0</v>
      </c>
      <c r="AL623" s="19">
        <v>1</v>
      </c>
    </row>
    <row r="624" spans="11:38">
      <c r="K624" s="22">
        <v>44727</v>
      </c>
      <c r="L624" s="37">
        <f t="shared" si="76"/>
        <v>1.9911914815506283E-2</v>
      </c>
      <c r="M624" s="38">
        <f t="shared" si="77"/>
        <v>1.4145858835222064E-2</v>
      </c>
      <c r="N624" s="38">
        <f t="shared" si="78"/>
        <v>1.2966528106931129E-2</v>
      </c>
      <c r="O624" s="38">
        <f t="shared" si="79"/>
        <v>3.8962669526824002E-3</v>
      </c>
      <c r="P624" s="38">
        <f t="shared" si="80"/>
        <v>2.9301844473145128E-2</v>
      </c>
      <c r="Q624" s="39">
        <f t="shared" si="81"/>
        <v>5.3373613516965498E-2</v>
      </c>
      <c r="T624" s="22">
        <v>44733</v>
      </c>
      <c r="U624" s="13">
        <v>135.87</v>
      </c>
      <c r="V624" s="13">
        <v>0</v>
      </c>
      <c r="W624" s="19">
        <v>1</v>
      </c>
      <c r="X624" s="13">
        <v>377.01</v>
      </c>
      <c r="Y624" s="13">
        <v>0</v>
      </c>
      <c r="Z624" s="19">
        <v>1</v>
      </c>
      <c r="AA624" s="13">
        <v>170.63</v>
      </c>
      <c r="AB624" s="13">
        <v>0</v>
      </c>
      <c r="AC624" s="19">
        <v>1</v>
      </c>
      <c r="AD624" s="13">
        <v>82.35</v>
      </c>
      <c r="AE624" s="13">
        <v>0</v>
      </c>
      <c r="AF624" s="19">
        <v>1</v>
      </c>
      <c r="AG624" s="13">
        <v>253.74</v>
      </c>
      <c r="AH624" s="13">
        <v>0</v>
      </c>
      <c r="AI624" s="19">
        <v>1</v>
      </c>
      <c r="AJ624" s="13">
        <v>711.11</v>
      </c>
      <c r="AK624" s="13">
        <v>0</v>
      </c>
      <c r="AL624" s="19">
        <v>1</v>
      </c>
    </row>
    <row r="625" spans="11:38">
      <c r="K625" s="22">
        <v>44728</v>
      </c>
      <c r="L625" s="37">
        <f t="shared" si="76"/>
        <v>-4.0459019226274213E-2</v>
      </c>
      <c r="M625" s="38">
        <f t="shared" si="77"/>
        <v>-3.3414589709052783E-2</v>
      </c>
      <c r="N625" s="38">
        <f t="shared" si="78"/>
        <v>1.1180457697430927E-2</v>
      </c>
      <c r="O625" s="38">
        <f t="shared" si="79"/>
        <v>1.3358432978044026E-3</v>
      </c>
      <c r="P625" s="38">
        <f t="shared" si="80"/>
        <v>-2.7340498688504637E-2</v>
      </c>
      <c r="Q625" s="39">
        <f t="shared" si="81"/>
        <v>-8.9276914461129148E-2</v>
      </c>
      <c r="T625" s="22">
        <v>44734</v>
      </c>
      <c r="U625" s="13">
        <v>135.35</v>
      </c>
      <c r="V625" s="13">
        <v>0</v>
      </c>
      <c r="W625" s="19">
        <v>1</v>
      </c>
      <c r="X625" s="13">
        <v>376.36</v>
      </c>
      <c r="Y625" s="13">
        <v>0</v>
      </c>
      <c r="Z625" s="19">
        <v>1</v>
      </c>
      <c r="AA625" s="13">
        <v>171.31</v>
      </c>
      <c r="AB625" s="13">
        <v>0</v>
      </c>
      <c r="AC625" s="19">
        <v>1</v>
      </c>
      <c r="AD625" s="13">
        <v>82.59</v>
      </c>
      <c r="AE625" s="13">
        <v>0</v>
      </c>
      <c r="AF625" s="19">
        <v>1</v>
      </c>
      <c r="AG625" s="13">
        <v>253.13</v>
      </c>
      <c r="AH625" s="13">
        <v>0</v>
      </c>
      <c r="AI625" s="19">
        <v>1</v>
      </c>
      <c r="AJ625" s="13">
        <v>708.26</v>
      </c>
      <c r="AK625" s="13">
        <v>0</v>
      </c>
      <c r="AL625" s="19">
        <v>1</v>
      </c>
    </row>
    <row r="626" spans="11:38">
      <c r="K626" s="22">
        <v>44729</v>
      </c>
      <c r="L626" s="37">
        <f t="shared" si="76"/>
        <v>1.1467138879850552E-2</v>
      </c>
      <c r="M626" s="38">
        <f t="shared" si="77"/>
        <v>1.8239983277908809E-3</v>
      </c>
      <c r="N626" s="38">
        <f t="shared" si="78"/>
        <v>-8.256820952301059E-3</v>
      </c>
      <c r="O626" s="38">
        <f t="shared" si="79"/>
        <v>-2.4274790749145487E-4</v>
      </c>
      <c r="P626" s="38">
        <f t="shared" si="80"/>
        <v>1.0880704966600031E-2</v>
      </c>
      <c r="Q626" s="39">
        <f t="shared" si="81"/>
        <v>1.7029211593341923E-2</v>
      </c>
      <c r="T626" s="22">
        <v>44735</v>
      </c>
      <c r="U626" s="13">
        <v>138.27000000000001</v>
      </c>
      <c r="V626" s="13">
        <v>0</v>
      </c>
      <c r="W626" s="19">
        <v>1</v>
      </c>
      <c r="X626" s="13">
        <v>380.13</v>
      </c>
      <c r="Y626" s="13">
        <v>0</v>
      </c>
      <c r="Z626" s="19">
        <v>1</v>
      </c>
      <c r="AA626" s="13">
        <v>170.26</v>
      </c>
      <c r="AB626" s="13">
        <v>0</v>
      </c>
      <c r="AC626" s="19">
        <v>1</v>
      </c>
      <c r="AD626" s="13">
        <v>82.66</v>
      </c>
      <c r="AE626" s="13">
        <v>0</v>
      </c>
      <c r="AF626" s="19">
        <v>1</v>
      </c>
      <c r="AG626" s="13">
        <v>258.86</v>
      </c>
      <c r="AH626" s="13">
        <v>0</v>
      </c>
      <c r="AI626" s="19">
        <v>1</v>
      </c>
      <c r="AJ626" s="13">
        <v>705.21</v>
      </c>
      <c r="AK626" s="13">
        <v>0</v>
      </c>
      <c r="AL626" s="19">
        <v>1</v>
      </c>
    </row>
    <row r="627" spans="11:38">
      <c r="K627" s="22">
        <v>44733</v>
      </c>
      <c r="L627" s="37">
        <f t="shared" si="76"/>
        <v>3.2235524915375943E-2</v>
      </c>
      <c r="M627" s="38">
        <f t="shared" si="77"/>
        <v>2.5113114240437221E-2</v>
      </c>
      <c r="N627" s="38">
        <f t="shared" si="78"/>
        <v>-3.7437891051040175E-3</v>
      </c>
      <c r="O627" s="38">
        <f t="shared" si="79"/>
        <v>-3.6423238428534436E-4</v>
      </c>
      <c r="P627" s="38">
        <f t="shared" si="80"/>
        <v>2.4293661678205607E-2</v>
      </c>
      <c r="Q627" s="39">
        <f t="shared" si="81"/>
        <v>8.9424090144300028E-2</v>
      </c>
      <c r="T627" s="22">
        <v>44736</v>
      </c>
      <c r="U627" s="13">
        <v>141.66</v>
      </c>
      <c r="V627" s="13">
        <v>0</v>
      </c>
      <c r="W627" s="19">
        <v>1</v>
      </c>
      <c r="X627" s="13">
        <v>392</v>
      </c>
      <c r="Y627" s="13">
        <v>0</v>
      </c>
      <c r="Z627" s="19">
        <v>1</v>
      </c>
      <c r="AA627" s="13">
        <v>170.09</v>
      </c>
      <c r="AB627" s="13">
        <v>0</v>
      </c>
      <c r="AC627" s="19">
        <v>1</v>
      </c>
      <c r="AD627" s="13">
        <v>82.64</v>
      </c>
      <c r="AE627" s="13">
        <v>0</v>
      </c>
      <c r="AF627" s="19">
        <v>1</v>
      </c>
      <c r="AG627" s="13">
        <v>267.7</v>
      </c>
      <c r="AH627" s="13">
        <v>0</v>
      </c>
      <c r="AI627" s="19">
        <v>1</v>
      </c>
      <c r="AJ627" s="13">
        <v>737.12</v>
      </c>
      <c r="AK627" s="13">
        <v>0</v>
      </c>
      <c r="AL627" s="19">
        <v>1</v>
      </c>
    </row>
    <row r="628" spans="11:38">
      <c r="K628" s="22">
        <v>44734</v>
      </c>
      <c r="L628" s="37">
        <f t="shared" si="76"/>
        <v>-3.8345301759220973E-3</v>
      </c>
      <c r="M628" s="38">
        <f t="shared" si="77"/>
        <v>-1.7255801565979015E-3</v>
      </c>
      <c r="N628" s="38">
        <f t="shared" si="78"/>
        <v>3.9773112031936666E-3</v>
      </c>
      <c r="O628" s="38">
        <f t="shared" si="79"/>
        <v>2.9101511989763702E-3</v>
      </c>
      <c r="P628" s="38">
        <f t="shared" si="80"/>
        <v>-2.4069299603185837E-3</v>
      </c>
      <c r="Q628" s="39">
        <f t="shared" si="81"/>
        <v>-4.0158715912198785E-3</v>
      </c>
      <c r="T628" s="22">
        <v>44739</v>
      </c>
      <c r="U628" s="13">
        <v>141.66</v>
      </c>
      <c r="V628" s="13">
        <v>0</v>
      </c>
      <c r="W628" s="19">
        <v>1</v>
      </c>
      <c r="X628" s="13">
        <v>390.58</v>
      </c>
      <c r="Y628" s="13">
        <v>0</v>
      </c>
      <c r="Z628" s="19">
        <v>1</v>
      </c>
      <c r="AA628" s="13">
        <v>169.9</v>
      </c>
      <c r="AB628" s="13">
        <v>0</v>
      </c>
      <c r="AC628" s="19">
        <v>1</v>
      </c>
      <c r="AD628" s="13">
        <v>82.55</v>
      </c>
      <c r="AE628" s="13">
        <v>0</v>
      </c>
      <c r="AF628" s="19">
        <v>1</v>
      </c>
      <c r="AG628" s="13">
        <v>264.89</v>
      </c>
      <c r="AH628" s="13">
        <v>0</v>
      </c>
      <c r="AI628" s="19">
        <v>1</v>
      </c>
      <c r="AJ628" s="13">
        <v>734.76</v>
      </c>
      <c r="AK628" s="13">
        <v>0</v>
      </c>
      <c r="AL628" s="19">
        <v>1</v>
      </c>
    </row>
    <row r="629" spans="11:38">
      <c r="K629" s="22">
        <v>44735</v>
      </c>
      <c r="L629" s="37">
        <f t="shared" si="76"/>
        <v>2.1344279340216425E-2</v>
      </c>
      <c r="M629" s="38">
        <f t="shared" si="77"/>
        <v>9.9671673403616511E-3</v>
      </c>
      <c r="N629" s="38">
        <f t="shared" si="78"/>
        <v>-6.1481002864562E-3</v>
      </c>
      <c r="O629" s="38">
        <f t="shared" si="79"/>
        <v>8.4720126096059928E-4</v>
      </c>
      <c r="P629" s="38">
        <f t="shared" si="80"/>
        <v>2.2384184262158456E-2</v>
      </c>
      <c r="Q629" s="39">
        <f t="shared" si="81"/>
        <v>-4.3156271215667513E-3</v>
      </c>
      <c r="T629" s="22">
        <v>44740</v>
      </c>
      <c r="U629" s="13">
        <v>137.44</v>
      </c>
      <c r="V629" s="13">
        <v>0</v>
      </c>
      <c r="W629" s="19">
        <v>1</v>
      </c>
      <c r="X629" s="13">
        <v>382.61</v>
      </c>
      <c r="Y629" s="13">
        <v>0</v>
      </c>
      <c r="Z629" s="19">
        <v>1</v>
      </c>
      <c r="AA629" s="13">
        <v>169.62</v>
      </c>
      <c r="AB629" s="13">
        <v>0</v>
      </c>
      <c r="AC629" s="19">
        <v>1</v>
      </c>
      <c r="AD629" s="13">
        <v>82.53</v>
      </c>
      <c r="AE629" s="13">
        <v>0</v>
      </c>
      <c r="AF629" s="19">
        <v>1</v>
      </c>
      <c r="AG629" s="13">
        <v>256.48</v>
      </c>
      <c r="AH629" s="13">
        <v>0</v>
      </c>
      <c r="AI629" s="19">
        <v>1</v>
      </c>
      <c r="AJ629" s="13">
        <v>697.99</v>
      </c>
      <c r="AK629" s="13">
        <v>0</v>
      </c>
      <c r="AL629" s="19">
        <v>1</v>
      </c>
    </row>
    <row r="630" spans="11:38">
      <c r="K630" s="22">
        <v>44736</v>
      </c>
      <c r="L630" s="37">
        <f t="shared" si="76"/>
        <v>2.4221524924949889E-2</v>
      </c>
      <c r="M630" s="38">
        <f t="shared" si="77"/>
        <v>3.0748540311536052E-2</v>
      </c>
      <c r="N630" s="38">
        <f t="shared" si="78"/>
        <v>-9.9897172991054561E-4</v>
      </c>
      <c r="O630" s="38">
        <f t="shared" si="79"/>
        <v>-2.4198427220310469E-4</v>
      </c>
      <c r="P630" s="38">
        <f t="shared" si="80"/>
        <v>3.3579575512014549E-2</v>
      </c>
      <c r="Q630" s="39">
        <f t="shared" si="81"/>
        <v>4.4255070390070345E-2</v>
      </c>
      <c r="T630" s="22">
        <v>44741</v>
      </c>
      <c r="U630" s="13">
        <v>139.22999999999999</v>
      </c>
      <c r="V630" s="13">
        <v>0</v>
      </c>
      <c r="W630" s="19">
        <v>1</v>
      </c>
      <c r="X630" s="13">
        <v>382.34</v>
      </c>
      <c r="Y630" s="13">
        <v>0</v>
      </c>
      <c r="Z630" s="19">
        <v>1</v>
      </c>
      <c r="AA630" s="13">
        <v>169.49</v>
      </c>
      <c r="AB630" s="13">
        <v>0</v>
      </c>
      <c r="AC630" s="19">
        <v>1</v>
      </c>
      <c r="AD630" s="13">
        <v>82.63</v>
      </c>
      <c r="AE630" s="13">
        <v>0</v>
      </c>
      <c r="AF630" s="19">
        <v>1</v>
      </c>
      <c r="AG630" s="13">
        <v>260.26</v>
      </c>
      <c r="AH630" s="13">
        <v>0</v>
      </c>
      <c r="AI630" s="19">
        <v>1</v>
      </c>
      <c r="AJ630" s="13">
        <v>685.47</v>
      </c>
      <c r="AK630" s="13">
        <v>0</v>
      </c>
      <c r="AL630" s="19">
        <v>1</v>
      </c>
    </row>
    <row r="631" spans="11:38">
      <c r="K631" s="22">
        <v>44739</v>
      </c>
      <c r="L631" s="37">
        <f t="shared" si="76"/>
        <v>0</v>
      </c>
      <c r="M631" s="38">
        <f t="shared" si="77"/>
        <v>-3.6290259358262612E-3</v>
      </c>
      <c r="N631" s="38">
        <f t="shared" si="78"/>
        <v>-1.1176800481140093E-3</v>
      </c>
      <c r="O631" s="38">
        <f t="shared" si="79"/>
        <v>-1.0896544452461427E-3</v>
      </c>
      <c r="P631" s="38">
        <f t="shared" si="80"/>
        <v>-1.0552305055210758E-2</v>
      </c>
      <c r="Q631" s="39">
        <f t="shared" si="81"/>
        <v>-3.2067859097434808E-3</v>
      </c>
      <c r="T631" s="22">
        <v>44742</v>
      </c>
      <c r="U631" s="13">
        <v>136.72</v>
      </c>
      <c r="V631" s="13">
        <v>0</v>
      </c>
      <c r="W631" s="19">
        <v>1</v>
      </c>
      <c r="X631" s="13">
        <v>379.15</v>
      </c>
      <c r="Y631" s="13">
        <v>0</v>
      </c>
      <c r="Z631" s="19">
        <v>1</v>
      </c>
      <c r="AA631" s="13">
        <v>168.46</v>
      </c>
      <c r="AB631" s="13">
        <v>0</v>
      </c>
      <c r="AC631" s="19">
        <v>1</v>
      </c>
      <c r="AD631" s="13">
        <v>82.79</v>
      </c>
      <c r="AE631" s="13">
        <v>0</v>
      </c>
      <c r="AF631" s="19">
        <v>1</v>
      </c>
      <c r="AG631" s="13">
        <v>256.83</v>
      </c>
      <c r="AH631" s="13">
        <v>0</v>
      </c>
      <c r="AI631" s="19">
        <v>1</v>
      </c>
      <c r="AJ631" s="13">
        <v>673.42</v>
      </c>
      <c r="AK631" s="13">
        <v>0</v>
      </c>
      <c r="AL631" s="19">
        <v>1</v>
      </c>
    </row>
    <row r="632" spans="11:38">
      <c r="K632" s="22">
        <v>44740</v>
      </c>
      <c r="L632" s="37">
        <f t="shared" si="76"/>
        <v>-3.0242362089531329E-2</v>
      </c>
      <c r="M632" s="38">
        <f t="shared" si="77"/>
        <v>-2.0616620232389943E-2</v>
      </c>
      <c r="N632" s="38">
        <f t="shared" si="78"/>
        <v>-1.6493877443323776E-3</v>
      </c>
      <c r="O632" s="38">
        <f t="shared" si="79"/>
        <v>-2.4230676154413244E-4</v>
      </c>
      <c r="P632" s="38">
        <f t="shared" si="80"/>
        <v>-3.2263956609853053E-2</v>
      </c>
      <c r="Q632" s="39">
        <f t="shared" si="81"/>
        <v>-5.1339139265682843E-2</v>
      </c>
      <c r="T632" s="22">
        <v>44743</v>
      </c>
      <c r="U632" s="13">
        <v>138.93</v>
      </c>
      <c r="V632" s="13">
        <v>0</v>
      </c>
      <c r="W632" s="19">
        <v>1</v>
      </c>
      <c r="X632" s="13">
        <v>383.09</v>
      </c>
      <c r="Y632" s="13">
        <v>0</v>
      </c>
      <c r="Z632" s="19">
        <v>1</v>
      </c>
      <c r="AA632" s="13">
        <v>168.32</v>
      </c>
      <c r="AB632" s="13">
        <v>0</v>
      </c>
      <c r="AC632" s="19">
        <v>1</v>
      </c>
      <c r="AD632" s="13">
        <v>82.96</v>
      </c>
      <c r="AE632" s="13">
        <v>7.8996999999999998E-2</v>
      </c>
      <c r="AF632" s="19">
        <v>1</v>
      </c>
      <c r="AG632" s="13">
        <v>259.58</v>
      </c>
      <c r="AH632" s="13">
        <v>0</v>
      </c>
      <c r="AI632" s="19">
        <v>1</v>
      </c>
      <c r="AJ632" s="13">
        <v>681.79</v>
      </c>
      <c r="AK632" s="13">
        <v>0</v>
      </c>
      <c r="AL632" s="19">
        <v>1</v>
      </c>
    </row>
    <row r="633" spans="11:38">
      <c r="K633" s="22">
        <v>44741</v>
      </c>
      <c r="L633" s="37">
        <f t="shared" si="76"/>
        <v>1.2939783685248842E-2</v>
      </c>
      <c r="M633" s="38">
        <f t="shared" si="77"/>
        <v>-7.0592852137419456E-4</v>
      </c>
      <c r="N633" s="38">
        <f t="shared" si="78"/>
        <v>-7.6671290359095023E-4</v>
      </c>
      <c r="O633" s="38">
        <f t="shared" si="79"/>
        <v>1.210947108499964E-3</v>
      </c>
      <c r="P633" s="38">
        <f t="shared" si="80"/>
        <v>1.4630442487368323E-2</v>
      </c>
      <c r="Q633" s="39">
        <f t="shared" si="81"/>
        <v>-1.8100041643617878E-2</v>
      </c>
      <c r="T633" s="22">
        <v>44747</v>
      </c>
      <c r="U633" s="13">
        <v>141.56</v>
      </c>
      <c r="V633" s="13">
        <v>0</v>
      </c>
      <c r="W633" s="19">
        <v>1</v>
      </c>
      <c r="X633" s="13">
        <v>383.91</v>
      </c>
      <c r="Y633" s="13">
        <v>0</v>
      </c>
      <c r="Z633" s="19">
        <v>1</v>
      </c>
      <c r="AA633" s="13">
        <v>164.75</v>
      </c>
      <c r="AB633" s="13">
        <v>0</v>
      </c>
      <c r="AC633" s="19">
        <v>1</v>
      </c>
      <c r="AD633" s="13">
        <v>82.95</v>
      </c>
      <c r="AE633" s="13">
        <v>0</v>
      </c>
      <c r="AF633" s="19">
        <v>1</v>
      </c>
      <c r="AG633" s="13">
        <v>262.85000000000002</v>
      </c>
      <c r="AH633" s="13">
        <v>0</v>
      </c>
      <c r="AI633" s="19">
        <v>1</v>
      </c>
      <c r="AJ633" s="13">
        <v>699.2</v>
      </c>
      <c r="AK633" s="13">
        <v>0</v>
      </c>
      <c r="AL633" s="19">
        <v>1</v>
      </c>
    </row>
    <row r="634" spans="11:38">
      <c r="K634" s="22">
        <v>44742</v>
      </c>
      <c r="L634" s="37">
        <f t="shared" si="76"/>
        <v>-1.8192203113858621E-2</v>
      </c>
      <c r="M634" s="38">
        <f t="shared" si="77"/>
        <v>-8.3783599539277668E-3</v>
      </c>
      <c r="N634" s="38">
        <f t="shared" si="78"/>
        <v>-6.0955951427454488E-3</v>
      </c>
      <c r="O634" s="38">
        <f t="shared" si="79"/>
        <v>1.9344704376215726E-3</v>
      </c>
      <c r="P634" s="38">
        <f t="shared" si="80"/>
        <v>-1.3266743926107254E-2</v>
      </c>
      <c r="Q634" s="39">
        <f t="shared" si="81"/>
        <v>-1.7735528052925782E-2</v>
      </c>
      <c r="T634" s="22">
        <v>44748</v>
      </c>
      <c r="U634" s="13">
        <v>142.91999999999999</v>
      </c>
      <c r="V634" s="13">
        <v>0</v>
      </c>
      <c r="W634" s="19">
        <v>1</v>
      </c>
      <c r="X634" s="13">
        <v>385.28</v>
      </c>
      <c r="Y634" s="13">
        <v>0</v>
      </c>
      <c r="Z634" s="19">
        <v>1</v>
      </c>
      <c r="AA634" s="13">
        <v>162.13999999999999</v>
      </c>
      <c r="AB634" s="13">
        <v>0</v>
      </c>
      <c r="AC634" s="19">
        <v>1</v>
      </c>
      <c r="AD634" s="13">
        <v>82.72</v>
      </c>
      <c r="AE634" s="13">
        <v>0</v>
      </c>
      <c r="AF634" s="19">
        <v>1</v>
      </c>
      <c r="AG634" s="13">
        <v>266.20999999999998</v>
      </c>
      <c r="AH634" s="13">
        <v>0</v>
      </c>
      <c r="AI634" s="19">
        <v>1</v>
      </c>
      <c r="AJ634" s="13">
        <v>695.2</v>
      </c>
      <c r="AK634" s="13">
        <v>0</v>
      </c>
      <c r="AL634" s="19">
        <v>1</v>
      </c>
    </row>
    <row r="635" spans="11:38">
      <c r="K635" s="22">
        <v>44743</v>
      </c>
      <c r="L635" s="37">
        <f t="shared" si="76"/>
        <v>1.6035170353434821E-2</v>
      </c>
      <c r="M635" s="38">
        <f t="shared" si="77"/>
        <v>1.0338043373763383E-2</v>
      </c>
      <c r="N635" s="38">
        <f t="shared" si="78"/>
        <v>-8.3140333787271948E-4</v>
      </c>
      <c r="O635" s="38">
        <f t="shared" si="79"/>
        <v>3.0030596775403079E-3</v>
      </c>
      <c r="P635" s="38">
        <f t="shared" si="80"/>
        <v>1.0650552837108888E-2</v>
      </c>
      <c r="Q635" s="39">
        <f t="shared" si="81"/>
        <v>1.2352486222815078E-2</v>
      </c>
      <c r="T635" s="22">
        <v>44749</v>
      </c>
      <c r="U635" s="13">
        <v>146.35</v>
      </c>
      <c r="V635" s="13">
        <v>0</v>
      </c>
      <c r="W635" s="19">
        <v>1</v>
      </c>
      <c r="X635" s="13">
        <v>390.99</v>
      </c>
      <c r="Y635" s="13">
        <v>0</v>
      </c>
      <c r="Z635" s="19">
        <v>1</v>
      </c>
      <c r="AA635" s="13">
        <v>162.22999999999999</v>
      </c>
      <c r="AB635" s="13">
        <v>0</v>
      </c>
      <c r="AC635" s="19">
        <v>1</v>
      </c>
      <c r="AD635" s="13">
        <v>82.66</v>
      </c>
      <c r="AE635" s="13">
        <v>0</v>
      </c>
      <c r="AF635" s="19">
        <v>1</v>
      </c>
      <c r="AG635" s="13">
        <v>268.39999999999998</v>
      </c>
      <c r="AH635" s="13">
        <v>0</v>
      </c>
      <c r="AI635" s="19">
        <v>1</v>
      </c>
      <c r="AJ635" s="13">
        <v>733.63</v>
      </c>
      <c r="AK635" s="13">
        <v>0</v>
      </c>
      <c r="AL635" s="19">
        <v>1</v>
      </c>
    </row>
    <row r="636" spans="11:38">
      <c r="K636" s="22">
        <v>44747</v>
      </c>
      <c r="L636" s="37">
        <f t="shared" si="76"/>
        <v>1.8753446316492256E-2</v>
      </c>
      <c r="M636" s="38">
        <f t="shared" si="77"/>
        <v>2.1382015969065148E-3</v>
      </c>
      <c r="N636" s="38">
        <f t="shared" si="78"/>
        <v>-2.1437756166728356E-2</v>
      </c>
      <c r="O636" s="38">
        <f t="shared" si="79"/>
        <v>-1.2054728481828598E-4</v>
      </c>
      <c r="P636" s="38">
        <f t="shared" si="80"/>
        <v>1.2518587005844331E-2</v>
      </c>
      <c r="Q636" s="39">
        <f t="shared" si="81"/>
        <v>2.521513180287362E-2</v>
      </c>
      <c r="T636" s="22">
        <v>44750</v>
      </c>
      <c r="U636" s="13">
        <v>147.04</v>
      </c>
      <c r="V636" s="13">
        <v>0</v>
      </c>
      <c r="W636" s="19">
        <v>1</v>
      </c>
      <c r="X636" s="13">
        <v>390.68</v>
      </c>
      <c r="Y636" s="13">
        <v>0</v>
      </c>
      <c r="Z636" s="19">
        <v>1</v>
      </c>
      <c r="AA636" s="13">
        <v>162.30000000000001</v>
      </c>
      <c r="AB636" s="13">
        <v>0</v>
      </c>
      <c r="AC636" s="19">
        <v>1</v>
      </c>
      <c r="AD636" s="13">
        <v>82.56</v>
      </c>
      <c r="AE636" s="13">
        <v>0</v>
      </c>
      <c r="AF636" s="19">
        <v>1</v>
      </c>
      <c r="AG636" s="13">
        <v>267.66000000000003</v>
      </c>
      <c r="AH636" s="13">
        <v>0</v>
      </c>
      <c r="AI636" s="19">
        <v>1</v>
      </c>
      <c r="AJ636" s="13">
        <v>752.29</v>
      </c>
      <c r="AK636" s="13">
        <v>0</v>
      </c>
      <c r="AL636" s="19">
        <v>1</v>
      </c>
    </row>
    <row r="637" spans="11:38">
      <c r="K637" s="22">
        <v>44748</v>
      </c>
      <c r="L637" s="37">
        <f t="shared" si="76"/>
        <v>9.5613776779463096E-3</v>
      </c>
      <c r="M637" s="38">
        <f t="shared" si="77"/>
        <v>3.5621925627871737E-3</v>
      </c>
      <c r="N637" s="38">
        <f t="shared" si="78"/>
        <v>-1.5969013823055593E-2</v>
      </c>
      <c r="O637" s="38">
        <f t="shared" si="79"/>
        <v>-2.7766058763345008E-3</v>
      </c>
      <c r="P637" s="38">
        <f t="shared" si="80"/>
        <v>1.2701943730024361E-2</v>
      </c>
      <c r="Q637" s="39">
        <f t="shared" si="81"/>
        <v>-5.7372503901434594E-3</v>
      </c>
      <c r="T637" s="22">
        <v>44753</v>
      </c>
      <c r="U637" s="13">
        <v>144.87</v>
      </c>
      <c r="V637" s="13">
        <v>0</v>
      </c>
      <c r="W637" s="19">
        <v>1</v>
      </c>
      <c r="X637" s="13">
        <v>386.23</v>
      </c>
      <c r="Y637" s="13">
        <v>0</v>
      </c>
      <c r="Z637" s="19">
        <v>1</v>
      </c>
      <c r="AA637" s="13">
        <v>161.43</v>
      </c>
      <c r="AB637" s="13">
        <v>0</v>
      </c>
      <c r="AC637" s="19">
        <v>1</v>
      </c>
      <c r="AD637" s="13">
        <v>82.59</v>
      </c>
      <c r="AE637" s="13">
        <v>0</v>
      </c>
      <c r="AF637" s="19">
        <v>1</v>
      </c>
      <c r="AG637" s="13">
        <v>264.51</v>
      </c>
      <c r="AH637" s="13">
        <v>0</v>
      </c>
      <c r="AI637" s="19">
        <v>1</v>
      </c>
      <c r="AJ637" s="13">
        <v>703.03</v>
      </c>
      <c r="AK637" s="13">
        <v>0</v>
      </c>
      <c r="AL637" s="19">
        <v>1</v>
      </c>
    </row>
    <row r="638" spans="11:38">
      <c r="K638" s="22">
        <v>44749</v>
      </c>
      <c r="L638" s="37">
        <f t="shared" si="76"/>
        <v>2.3715979982685924E-2</v>
      </c>
      <c r="M638" s="38">
        <f t="shared" si="77"/>
        <v>1.4711641530336756E-2</v>
      </c>
      <c r="N638" s="38">
        <f t="shared" si="78"/>
        <v>5.5492186274651778E-4</v>
      </c>
      <c r="O638" s="38">
        <f t="shared" si="79"/>
        <v>-7.2560167653272988E-4</v>
      </c>
      <c r="P638" s="38">
        <f t="shared" si="80"/>
        <v>8.192934102045038E-3</v>
      </c>
      <c r="Q638" s="39">
        <f t="shared" si="81"/>
        <v>5.3805240375210402E-2</v>
      </c>
      <c r="T638" s="22">
        <v>44754</v>
      </c>
      <c r="U638" s="13">
        <v>145.86000000000001</v>
      </c>
      <c r="V638" s="13">
        <v>0</v>
      </c>
      <c r="W638" s="19">
        <v>1</v>
      </c>
      <c r="X638" s="13">
        <v>382.76</v>
      </c>
      <c r="Y638" s="13">
        <v>0</v>
      </c>
      <c r="Z638" s="19">
        <v>1</v>
      </c>
      <c r="AA638" s="13">
        <v>160.83000000000001</v>
      </c>
      <c r="AB638" s="13">
        <v>0</v>
      </c>
      <c r="AC638" s="19">
        <v>1</v>
      </c>
      <c r="AD638" s="13">
        <v>82.63</v>
      </c>
      <c r="AE638" s="13">
        <v>0</v>
      </c>
      <c r="AF638" s="19">
        <v>1</v>
      </c>
      <c r="AG638" s="13">
        <v>253.67</v>
      </c>
      <c r="AH638" s="13">
        <v>0</v>
      </c>
      <c r="AI638" s="19">
        <v>1</v>
      </c>
      <c r="AJ638" s="13">
        <v>699.21</v>
      </c>
      <c r="AK638" s="13">
        <v>0</v>
      </c>
      <c r="AL638" s="19">
        <v>1</v>
      </c>
    </row>
    <row r="639" spans="11:38">
      <c r="K639" s="22">
        <v>44750</v>
      </c>
      <c r="L639" s="37">
        <f t="shared" si="76"/>
        <v>4.7036454694819856E-3</v>
      </c>
      <c r="M639" s="38">
        <f t="shared" si="77"/>
        <v>-7.9317363146183973E-4</v>
      </c>
      <c r="N639" s="38">
        <f t="shared" si="78"/>
        <v>4.3139309823816188E-4</v>
      </c>
      <c r="O639" s="38">
        <f t="shared" si="79"/>
        <v>-1.2105073503335842E-3</v>
      </c>
      <c r="P639" s="38">
        <f t="shared" si="80"/>
        <v>-2.7608867292982044E-3</v>
      </c>
      <c r="Q639" s="39">
        <f t="shared" si="81"/>
        <v>2.5117073581982442E-2</v>
      </c>
      <c r="T639" s="22">
        <v>44755</v>
      </c>
      <c r="U639" s="13">
        <v>145.49</v>
      </c>
      <c r="V639" s="13">
        <v>0</v>
      </c>
      <c r="W639" s="19">
        <v>1</v>
      </c>
      <c r="X639" s="13">
        <v>380.8</v>
      </c>
      <c r="Y639" s="13">
        <v>0</v>
      </c>
      <c r="Z639" s="19">
        <v>1</v>
      </c>
      <c r="AA639" s="13">
        <v>161.6</v>
      </c>
      <c r="AB639" s="13">
        <v>0</v>
      </c>
      <c r="AC639" s="19">
        <v>1</v>
      </c>
      <c r="AD639" s="13">
        <v>82.54</v>
      </c>
      <c r="AE639" s="13">
        <v>0</v>
      </c>
      <c r="AF639" s="19">
        <v>1</v>
      </c>
      <c r="AG639" s="13">
        <v>252.72</v>
      </c>
      <c r="AH639" s="13">
        <v>0</v>
      </c>
      <c r="AI639" s="19">
        <v>1</v>
      </c>
      <c r="AJ639" s="13">
        <v>711.12</v>
      </c>
      <c r="AK639" s="13">
        <v>0</v>
      </c>
      <c r="AL639" s="19">
        <v>1</v>
      </c>
    </row>
    <row r="640" spans="11:38">
      <c r="K640" s="22">
        <v>44753</v>
      </c>
      <c r="L640" s="37">
        <f t="shared" si="76"/>
        <v>-1.4867870053816581E-2</v>
      </c>
      <c r="M640" s="38">
        <f t="shared" si="77"/>
        <v>-1.1455763643223265E-2</v>
      </c>
      <c r="N640" s="38">
        <f t="shared" si="78"/>
        <v>-5.3748623511075842E-3</v>
      </c>
      <c r="O640" s="38">
        <f t="shared" si="79"/>
        <v>3.6330608937295146E-4</v>
      </c>
      <c r="P640" s="38">
        <f t="shared" si="80"/>
        <v>-1.1838460601183144E-2</v>
      </c>
      <c r="Q640" s="39">
        <f t="shared" si="81"/>
        <v>-6.7722322755029762E-2</v>
      </c>
      <c r="T640" s="22">
        <v>44756</v>
      </c>
      <c r="U640" s="13">
        <v>148.47</v>
      </c>
      <c r="V640" s="13">
        <v>0</v>
      </c>
      <c r="W640" s="19">
        <v>1</v>
      </c>
      <c r="X640" s="13">
        <v>379.88</v>
      </c>
      <c r="Y640" s="13">
        <v>0</v>
      </c>
      <c r="Z640" s="19">
        <v>1</v>
      </c>
      <c r="AA640" s="13">
        <v>159.33000000000001</v>
      </c>
      <c r="AB640" s="13">
        <v>0</v>
      </c>
      <c r="AC640" s="19">
        <v>1</v>
      </c>
      <c r="AD640" s="13">
        <v>82.51</v>
      </c>
      <c r="AE640" s="13">
        <v>0</v>
      </c>
      <c r="AF640" s="19">
        <v>1</v>
      </c>
      <c r="AG640" s="13">
        <v>254.08</v>
      </c>
      <c r="AH640" s="13">
        <v>0</v>
      </c>
      <c r="AI640" s="19">
        <v>1</v>
      </c>
      <c r="AJ640" s="13">
        <v>714.94</v>
      </c>
      <c r="AK640" s="13">
        <v>0</v>
      </c>
      <c r="AL640" s="19">
        <v>1</v>
      </c>
    </row>
    <row r="641" spans="11:38">
      <c r="K641" s="22">
        <v>44754</v>
      </c>
      <c r="L641" s="37">
        <f t="shared" si="76"/>
        <v>6.8104690025268793E-3</v>
      </c>
      <c r="M641" s="38">
        <f t="shared" si="77"/>
        <v>-9.02488602499096E-3</v>
      </c>
      <c r="N641" s="38">
        <f t="shared" si="78"/>
        <v>-3.7237056618818648E-3</v>
      </c>
      <c r="O641" s="38">
        <f t="shared" si="79"/>
        <v>4.842028904672224E-4</v>
      </c>
      <c r="P641" s="38">
        <f t="shared" si="80"/>
        <v>-4.1844848055338411E-2</v>
      </c>
      <c r="Q641" s="39">
        <f t="shared" si="81"/>
        <v>-5.4484388547965772E-3</v>
      </c>
      <c r="T641" s="22">
        <v>44757</v>
      </c>
      <c r="U641" s="13">
        <v>150.16999999999999</v>
      </c>
      <c r="V641" s="13">
        <v>0</v>
      </c>
      <c r="W641" s="19">
        <v>1</v>
      </c>
      <c r="X641" s="13">
        <v>387.13</v>
      </c>
      <c r="Y641" s="13">
        <v>0</v>
      </c>
      <c r="Z641" s="19">
        <v>1</v>
      </c>
      <c r="AA641" s="13">
        <v>159.01</v>
      </c>
      <c r="AB641" s="13">
        <v>0</v>
      </c>
      <c r="AC641" s="19">
        <v>1</v>
      </c>
      <c r="AD641" s="13">
        <v>82.57</v>
      </c>
      <c r="AE641" s="13">
        <v>0</v>
      </c>
      <c r="AF641" s="19">
        <v>1</v>
      </c>
      <c r="AG641" s="13">
        <v>256.72000000000003</v>
      </c>
      <c r="AH641" s="13">
        <v>0</v>
      </c>
      <c r="AI641" s="19">
        <v>1</v>
      </c>
      <c r="AJ641" s="13">
        <v>720.2</v>
      </c>
      <c r="AK641" s="13">
        <v>0</v>
      </c>
      <c r="AL641" s="19">
        <v>1</v>
      </c>
    </row>
    <row r="642" spans="11:38">
      <c r="K642" s="22">
        <v>44755</v>
      </c>
      <c r="L642" s="37">
        <f t="shared" si="76"/>
        <v>-2.5399018287897129E-3</v>
      </c>
      <c r="M642" s="38">
        <f t="shared" si="77"/>
        <v>-5.1338579938518215E-3</v>
      </c>
      <c r="N642" s="38">
        <f t="shared" si="78"/>
        <v>4.7762395794388093E-3</v>
      </c>
      <c r="O642" s="38">
        <f t="shared" si="79"/>
        <v>-1.0897863886570735E-3</v>
      </c>
      <c r="P642" s="38">
        <f t="shared" si="80"/>
        <v>-3.7520532178771529E-3</v>
      </c>
      <c r="Q642" s="39">
        <f t="shared" si="81"/>
        <v>1.6890065634870579E-2</v>
      </c>
      <c r="T642" s="22">
        <v>44760</v>
      </c>
      <c r="U642" s="13">
        <v>147.07</v>
      </c>
      <c r="V642" s="13">
        <v>0</v>
      </c>
      <c r="W642" s="19">
        <v>1</v>
      </c>
      <c r="X642" s="13">
        <v>384</v>
      </c>
      <c r="Y642" s="13">
        <v>0</v>
      </c>
      <c r="Z642" s="19">
        <v>1</v>
      </c>
      <c r="AA642" s="13">
        <v>159.16</v>
      </c>
      <c r="AB642" s="13">
        <v>0</v>
      </c>
      <c r="AC642" s="19">
        <v>1</v>
      </c>
      <c r="AD642" s="13">
        <v>82.52</v>
      </c>
      <c r="AE642" s="13">
        <v>0</v>
      </c>
      <c r="AF642" s="19">
        <v>1</v>
      </c>
      <c r="AG642" s="13">
        <v>254.25</v>
      </c>
      <c r="AH642" s="13">
        <v>0</v>
      </c>
      <c r="AI642" s="19">
        <v>1</v>
      </c>
      <c r="AJ642" s="13">
        <v>721.64</v>
      </c>
      <c r="AK642" s="13">
        <v>0</v>
      </c>
      <c r="AL642" s="19">
        <v>1</v>
      </c>
    </row>
    <row r="643" spans="11:38">
      <c r="K643" s="22">
        <v>44756</v>
      </c>
      <c r="L643" s="37">
        <f t="shared" si="76"/>
        <v>2.0275561904607046E-2</v>
      </c>
      <c r="M643" s="38">
        <f t="shared" si="77"/>
        <v>-2.4188895424584857E-3</v>
      </c>
      <c r="N643" s="38">
        <f t="shared" si="78"/>
        <v>-1.4146622984577454E-2</v>
      </c>
      <c r="O643" s="38">
        <f t="shared" si="79"/>
        <v>-3.6352620818389891E-4</v>
      </c>
      <c r="P643" s="38">
        <f t="shared" si="80"/>
        <v>5.3670215649412687E-3</v>
      </c>
      <c r="Q643" s="39">
        <f t="shared" si="81"/>
        <v>5.3574311555205515E-3</v>
      </c>
      <c r="T643" s="22">
        <v>44761</v>
      </c>
      <c r="U643" s="13">
        <v>151</v>
      </c>
      <c r="V643" s="13">
        <v>0</v>
      </c>
      <c r="W643" s="19">
        <v>1</v>
      </c>
      <c r="X643" s="13">
        <v>394.32</v>
      </c>
      <c r="Y643" s="13">
        <v>0</v>
      </c>
      <c r="Z643" s="19">
        <v>1</v>
      </c>
      <c r="AA643" s="13">
        <v>159.54</v>
      </c>
      <c r="AB643" s="13">
        <v>0</v>
      </c>
      <c r="AC643" s="19">
        <v>1</v>
      </c>
      <c r="AD643" s="13">
        <v>82.43</v>
      </c>
      <c r="AE643" s="13">
        <v>0</v>
      </c>
      <c r="AF643" s="19">
        <v>1</v>
      </c>
      <c r="AG643" s="13">
        <v>259.52999999999997</v>
      </c>
      <c r="AH643" s="13">
        <v>0</v>
      </c>
      <c r="AI643" s="19">
        <v>1</v>
      </c>
      <c r="AJ643" s="13">
        <v>736.59</v>
      </c>
      <c r="AK643" s="13">
        <v>0</v>
      </c>
      <c r="AL643" s="19">
        <v>1</v>
      </c>
    </row>
    <row r="644" spans="11:38">
      <c r="K644" s="22">
        <v>44757</v>
      </c>
      <c r="L644" s="37">
        <f t="shared" si="76"/>
        <v>1.1385068060284869E-2</v>
      </c>
      <c r="M644" s="38">
        <f t="shared" si="77"/>
        <v>1.8905140560102972E-2</v>
      </c>
      <c r="N644" s="38">
        <f t="shared" si="78"/>
        <v>-2.0104297781119917E-3</v>
      </c>
      <c r="O644" s="38">
        <f t="shared" si="79"/>
        <v>7.2692031308523703E-4</v>
      </c>
      <c r="P644" s="38">
        <f t="shared" si="80"/>
        <v>1.0336818742830604E-2</v>
      </c>
      <c r="Q644" s="39">
        <f t="shared" si="81"/>
        <v>7.3303281258347355E-3</v>
      </c>
      <c r="T644" s="22">
        <v>44762</v>
      </c>
      <c r="U644" s="13">
        <v>153.04</v>
      </c>
      <c r="V644" s="13">
        <v>0</v>
      </c>
      <c r="W644" s="19">
        <v>1</v>
      </c>
      <c r="X644" s="13">
        <v>396.76</v>
      </c>
      <c r="Y644" s="13">
        <v>0</v>
      </c>
      <c r="Z644" s="19">
        <v>1</v>
      </c>
      <c r="AA644" s="13">
        <v>158.04</v>
      </c>
      <c r="AB644" s="13">
        <v>0</v>
      </c>
      <c r="AC644" s="19">
        <v>1</v>
      </c>
      <c r="AD644" s="13">
        <v>82.42</v>
      </c>
      <c r="AE644" s="13">
        <v>0</v>
      </c>
      <c r="AF644" s="19">
        <v>1</v>
      </c>
      <c r="AG644" s="13">
        <v>262.27</v>
      </c>
      <c r="AH644" s="13">
        <v>0</v>
      </c>
      <c r="AI644" s="19">
        <v>1</v>
      </c>
      <c r="AJ644" s="13">
        <v>742.5</v>
      </c>
      <c r="AK644" s="13">
        <v>0</v>
      </c>
      <c r="AL644" s="19">
        <v>1</v>
      </c>
    </row>
    <row r="645" spans="11:38">
      <c r="K645" s="22">
        <v>44760</v>
      </c>
      <c r="L645" s="37">
        <f t="shared" si="76"/>
        <v>-2.0859321779966928E-2</v>
      </c>
      <c r="M645" s="38">
        <f t="shared" si="77"/>
        <v>-8.118001347127788E-3</v>
      </c>
      <c r="N645" s="38">
        <f t="shared" si="78"/>
        <v>9.4289223442241916E-4</v>
      </c>
      <c r="O645" s="38">
        <f t="shared" si="79"/>
        <v>-6.0573022628603555E-4</v>
      </c>
      <c r="P645" s="38">
        <f t="shared" si="80"/>
        <v>-9.6679618729322448E-3</v>
      </c>
      <c r="Q645" s="39">
        <f t="shared" si="81"/>
        <v>1.997448369827408E-3</v>
      </c>
      <c r="T645" s="22">
        <v>44763</v>
      </c>
      <c r="U645" s="13">
        <v>155.35</v>
      </c>
      <c r="V645" s="13">
        <v>0</v>
      </c>
      <c r="W645" s="19">
        <v>1</v>
      </c>
      <c r="X645" s="13">
        <v>400.81</v>
      </c>
      <c r="Y645" s="13">
        <v>0</v>
      </c>
      <c r="Z645" s="19">
        <v>1</v>
      </c>
      <c r="AA645" s="13">
        <v>160.27000000000001</v>
      </c>
      <c r="AB645" s="13">
        <v>0</v>
      </c>
      <c r="AC645" s="19">
        <v>1</v>
      </c>
      <c r="AD645" s="13">
        <v>82.65</v>
      </c>
      <c r="AE645" s="13">
        <v>0</v>
      </c>
      <c r="AF645" s="19">
        <v>1</v>
      </c>
      <c r="AG645" s="13">
        <v>264.83999999999997</v>
      </c>
      <c r="AH645" s="13">
        <v>0</v>
      </c>
      <c r="AI645" s="19">
        <v>1</v>
      </c>
      <c r="AJ645" s="13">
        <v>815.12</v>
      </c>
      <c r="AK645" s="13">
        <v>0</v>
      </c>
      <c r="AL645" s="19">
        <v>1</v>
      </c>
    </row>
    <row r="646" spans="11:38">
      <c r="K646" s="22">
        <v>44761</v>
      </c>
      <c r="L646" s="37">
        <f t="shared" si="76"/>
        <v>2.6371172902702068E-2</v>
      </c>
      <c r="M646" s="38">
        <f t="shared" si="77"/>
        <v>2.6520209809395456E-2</v>
      </c>
      <c r="N646" s="38">
        <f t="shared" si="78"/>
        <v>2.3846889242556124E-3</v>
      </c>
      <c r="O646" s="38">
        <f t="shared" si="79"/>
        <v>-1.0912398779147562E-3</v>
      </c>
      <c r="P646" s="38">
        <f t="shared" si="80"/>
        <v>2.0554267931723158E-2</v>
      </c>
      <c r="Q646" s="39">
        <f t="shared" si="81"/>
        <v>2.0505028444988839E-2</v>
      </c>
      <c r="T646" s="22">
        <v>44764</v>
      </c>
      <c r="U646" s="13">
        <v>154.09</v>
      </c>
      <c r="V646" s="13">
        <v>0</v>
      </c>
      <c r="W646" s="19">
        <v>1</v>
      </c>
      <c r="X646" s="13">
        <v>397.24</v>
      </c>
      <c r="Y646" s="13">
        <v>0</v>
      </c>
      <c r="Z646" s="19">
        <v>1</v>
      </c>
      <c r="AA646" s="13">
        <v>160.66999999999999</v>
      </c>
      <c r="AB646" s="13">
        <v>0</v>
      </c>
      <c r="AC646" s="19">
        <v>1</v>
      </c>
      <c r="AD646" s="13">
        <v>82.86</v>
      </c>
      <c r="AE646" s="13">
        <v>0</v>
      </c>
      <c r="AF646" s="19">
        <v>1</v>
      </c>
      <c r="AG646" s="13">
        <v>260.36</v>
      </c>
      <c r="AH646" s="13">
        <v>0</v>
      </c>
      <c r="AI646" s="19">
        <v>1</v>
      </c>
      <c r="AJ646" s="13">
        <v>816.73</v>
      </c>
      <c r="AK646" s="13">
        <v>0</v>
      </c>
      <c r="AL646" s="19">
        <v>1</v>
      </c>
    </row>
    <row r="647" spans="11:38">
      <c r="K647" s="22">
        <v>44762</v>
      </c>
      <c r="L647" s="37">
        <f t="shared" si="76"/>
        <v>1.3419488317073009E-2</v>
      </c>
      <c r="M647" s="38">
        <f t="shared" si="77"/>
        <v>6.1688014806706342E-3</v>
      </c>
      <c r="N647" s="38">
        <f t="shared" si="78"/>
        <v>-9.4465089397935131E-3</v>
      </c>
      <c r="O647" s="38">
        <f t="shared" si="79"/>
        <v>-1.2132241446492026E-4</v>
      </c>
      <c r="P647" s="38">
        <f t="shared" si="80"/>
        <v>1.050220461585271E-2</v>
      </c>
      <c r="Q647" s="39">
        <f t="shared" si="81"/>
        <v>7.9914426472636486E-3</v>
      </c>
      <c r="T647" s="22">
        <v>44767</v>
      </c>
      <c r="U647" s="13">
        <v>152.94999999999999</v>
      </c>
      <c r="V647" s="13">
        <v>0</v>
      </c>
      <c r="W647" s="19">
        <v>1</v>
      </c>
      <c r="X647" s="13">
        <v>397.65</v>
      </c>
      <c r="Y647" s="13">
        <v>0</v>
      </c>
      <c r="Z647" s="19">
        <v>1</v>
      </c>
      <c r="AA647" s="13">
        <v>160.22999999999999</v>
      </c>
      <c r="AB647" s="13">
        <v>0</v>
      </c>
      <c r="AC647" s="19">
        <v>1</v>
      </c>
      <c r="AD647" s="13">
        <v>82.79</v>
      </c>
      <c r="AE647" s="13">
        <v>0</v>
      </c>
      <c r="AF647" s="19">
        <v>1</v>
      </c>
      <c r="AG647" s="13">
        <v>258.83</v>
      </c>
      <c r="AH647" s="13">
        <v>0</v>
      </c>
      <c r="AI647" s="19">
        <v>1</v>
      </c>
      <c r="AJ647" s="13">
        <v>805.3</v>
      </c>
      <c r="AK647" s="13">
        <v>0</v>
      </c>
      <c r="AL647" s="19">
        <v>1</v>
      </c>
    </row>
    <row r="648" spans="11:38">
      <c r="K648" s="22">
        <v>44763</v>
      </c>
      <c r="L648" s="37">
        <f t="shared" si="76"/>
        <v>1.4981310707059077E-2</v>
      </c>
      <c r="M648" s="38">
        <f t="shared" si="77"/>
        <v>1.0155935681413894E-2</v>
      </c>
      <c r="N648" s="38">
        <f t="shared" si="78"/>
        <v>1.4011727462294161E-2</v>
      </c>
      <c r="O648" s="38">
        <f t="shared" si="79"/>
        <v>2.7866983563618591E-3</v>
      </c>
      <c r="P648" s="38">
        <f t="shared" si="80"/>
        <v>9.7513625803999828E-3</v>
      </c>
      <c r="Q648" s="39">
        <f t="shared" si="81"/>
        <v>9.3312470989175181E-2</v>
      </c>
      <c r="T648" s="22">
        <v>44768</v>
      </c>
      <c r="U648" s="13">
        <v>151.6</v>
      </c>
      <c r="V648" s="13">
        <v>0</v>
      </c>
      <c r="W648" s="19">
        <v>1</v>
      </c>
      <c r="X648" s="13">
        <v>392.93</v>
      </c>
      <c r="Y648" s="13">
        <v>0</v>
      </c>
      <c r="Z648" s="19">
        <v>1</v>
      </c>
      <c r="AA648" s="13">
        <v>160.04</v>
      </c>
      <c r="AB648" s="13">
        <v>0</v>
      </c>
      <c r="AC648" s="19">
        <v>1</v>
      </c>
      <c r="AD648" s="13">
        <v>82.75</v>
      </c>
      <c r="AE648" s="13">
        <v>0</v>
      </c>
      <c r="AF648" s="19">
        <v>1</v>
      </c>
      <c r="AG648" s="13">
        <v>251.9</v>
      </c>
      <c r="AH648" s="13">
        <v>0</v>
      </c>
      <c r="AI648" s="19">
        <v>1</v>
      </c>
      <c r="AJ648" s="13">
        <v>776.58</v>
      </c>
      <c r="AK648" s="13">
        <v>0</v>
      </c>
      <c r="AL648" s="19">
        <v>1</v>
      </c>
    </row>
    <row r="649" spans="11:38">
      <c r="K649" s="22">
        <v>44764</v>
      </c>
      <c r="L649" s="37">
        <f t="shared" si="76"/>
        <v>-8.1437885452943191E-3</v>
      </c>
      <c r="M649" s="38">
        <f t="shared" si="77"/>
        <v>-8.9468675240490705E-3</v>
      </c>
      <c r="N649" s="38">
        <f t="shared" si="78"/>
        <v>2.4926790497596476E-3</v>
      </c>
      <c r="O649" s="38">
        <f t="shared" si="79"/>
        <v>2.5376123822225126E-3</v>
      </c>
      <c r="P649" s="38">
        <f t="shared" si="80"/>
        <v>-1.7060581352458623E-2</v>
      </c>
      <c r="Q649" s="39">
        <f t="shared" si="81"/>
        <v>1.9732212181162705E-3</v>
      </c>
      <c r="T649" s="22">
        <v>44769</v>
      </c>
      <c r="U649" s="13">
        <v>156.79</v>
      </c>
      <c r="V649" s="13">
        <v>0</v>
      </c>
      <c r="W649" s="19">
        <v>1</v>
      </c>
      <c r="X649" s="13">
        <v>403.09</v>
      </c>
      <c r="Y649" s="13">
        <v>0</v>
      </c>
      <c r="Z649" s="19">
        <v>1</v>
      </c>
      <c r="AA649" s="13">
        <v>161.66999999999999</v>
      </c>
      <c r="AB649" s="13">
        <v>0</v>
      </c>
      <c r="AC649" s="19">
        <v>1</v>
      </c>
      <c r="AD649" s="13">
        <v>82.88</v>
      </c>
      <c r="AE649" s="13">
        <v>0</v>
      </c>
      <c r="AF649" s="19">
        <v>1</v>
      </c>
      <c r="AG649" s="13">
        <v>268.74</v>
      </c>
      <c r="AH649" s="13">
        <v>0</v>
      </c>
      <c r="AI649" s="19">
        <v>1</v>
      </c>
      <c r="AJ649" s="13">
        <v>824.46</v>
      </c>
      <c r="AK649" s="13">
        <v>0</v>
      </c>
      <c r="AL649" s="19">
        <v>1</v>
      </c>
    </row>
    <row r="650" spans="11:38">
      <c r="K650" s="22">
        <v>44767</v>
      </c>
      <c r="L650" s="37">
        <f t="shared" si="76"/>
        <v>-7.4257766968496503E-3</v>
      </c>
      <c r="M650" s="38">
        <f t="shared" si="77"/>
        <v>1.0315893679863962E-3</v>
      </c>
      <c r="N650" s="38">
        <f t="shared" si="78"/>
        <v>-2.7422890354550358E-3</v>
      </c>
      <c r="O650" s="38">
        <f t="shared" si="79"/>
        <v>-8.4515549854112559E-4</v>
      </c>
      <c r="P650" s="38">
        <f t="shared" si="80"/>
        <v>-5.8938131665450463E-3</v>
      </c>
      <c r="Q650" s="39">
        <f t="shared" si="81"/>
        <v>-1.4093684082647082E-2</v>
      </c>
      <c r="T650" s="22">
        <v>44770</v>
      </c>
      <c r="U650" s="13">
        <v>157.35</v>
      </c>
      <c r="V650" s="13">
        <v>0</v>
      </c>
      <c r="W650" s="19">
        <v>1</v>
      </c>
      <c r="X650" s="13">
        <v>408.21</v>
      </c>
      <c r="Y650" s="13">
        <v>0</v>
      </c>
      <c r="Z650" s="19">
        <v>1</v>
      </c>
      <c r="AA650" s="13">
        <v>163.63999999999999</v>
      </c>
      <c r="AB650" s="13">
        <v>0</v>
      </c>
      <c r="AC650" s="19">
        <v>1</v>
      </c>
      <c r="AD650" s="13">
        <v>83.06</v>
      </c>
      <c r="AE650" s="13">
        <v>0</v>
      </c>
      <c r="AF650" s="19">
        <v>1</v>
      </c>
      <c r="AG650" s="13">
        <v>276.41000000000003</v>
      </c>
      <c r="AH650" s="13">
        <v>0</v>
      </c>
      <c r="AI650" s="19">
        <v>1</v>
      </c>
      <c r="AJ650" s="13">
        <v>842.7</v>
      </c>
      <c r="AK650" s="13">
        <v>0</v>
      </c>
      <c r="AL650" s="19">
        <v>1</v>
      </c>
    </row>
    <row r="651" spans="11:38">
      <c r="K651" s="22">
        <v>44768</v>
      </c>
      <c r="L651" s="37">
        <f t="shared" si="76"/>
        <v>-8.8655973886411672E-3</v>
      </c>
      <c r="M651" s="38">
        <f t="shared" si="77"/>
        <v>-1.1940742446954301E-2</v>
      </c>
      <c r="N651" s="38">
        <f t="shared" si="78"/>
        <v>-1.1864990307543239E-3</v>
      </c>
      <c r="O651" s="38">
        <f t="shared" si="79"/>
        <v>-4.8326689354231961E-4</v>
      </c>
      <c r="P651" s="38">
        <f t="shared" si="80"/>
        <v>-2.7139292179077037E-2</v>
      </c>
      <c r="Q651" s="39">
        <f t="shared" si="81"/>
        <v>-3.6315215119097265E-2</v>
      </c>
      <c r="T651" s="22">
        <v>44771</v>
      </c>
      <c r="U651" s="13">
        <v>162.51</v>
      </c>
      <c r="V651" s="13">
        <v>0</v>
      </c>
      <c r="W651" s="19">
        <v>1</v>
      </c>
      <c r="X651" s="13">
        <v>414.28</v>
      </c>
      <c r="Y651" s="13">
        <v>0</v>
      </c>
      <c r="Z651" s="19">
        <v>1</v>
      </c>
      <c r="AA651" s="13">
        <v>164.1</v>
      </c>
      <c r="AB651" s="13">
        <v>0</v>
      </c>
      <c r="AC651" s="19">
        <v>1</v>
      </c>
      <c r="AD651" s="13">
        <v>83.05</v>
      </c>
      <c r="AE651" s="13">
        <v>0</v>
      </c>
      <c r="AF651" s="19">
        <v>1</v>
      </c>
      <c r="AG651" s="13">
        <v>280.74</v>
      </c>
      <c r="AH651" s="13">
        <v>0</v>
      </c>
      <c r="AI651" s="19">
        <v>1</v>
      </c>
      <c r="AJ651" s="13">
        <v>891.45</v>
      </c>
      <c r="AK651" s="13">
        <v>0</v>
      </c>
      <c r="AL651" s="19">
        <v>1</v>
      </c>
    </row>
    <row r="652" spans="11:38">
      <c r="K652" s="22">
        <v>44769</v>
      </c>
      <c r="L652" s="37">
        <f t="shared" si="76"/>
        <v>3.3661857164087886E-2</v>
      </c>
      <c r="M652" s="38">
        <f t="shared" si="77"/>
        <v>2.5528383119198313E-2</v>
      </c>
      <c r="N652" s="38">
        <f t="shared" si="78"/>
        <v>1.0133436624480609E-2</v>
      </c>
      <c r="O652" s="38">
        <f t="shared" si="79"/>
        <v>1.5697642540006733E-3</v>
      </c>
      <c r="P652" s="38">
        <f t="shared" si="80"/>
        <v>6.4712186088699289E-2</v>
      </c>
      <c r="Q652" s="39">
        <f t="shared" si="81"/>
        <v>5.9828962889336236E-2</v>
      </c>
      <c r="T652" s="22">
        <v>44774</v>
      </c>
      <c r="U652" s="13">
        <v>161.51</v>
      </c>
      <c r="V652" s="13">
        <v>0</v>
      </c>
      <c r="W652" s="19">
        <v>1</v>
      </c>
      <c r="X652" s="13">
        <v>412.95</v>
      </c>
      <c r="Y652" s="13">
        <v>0</v>
      </c>
      <c r="Z652" s="19">
        <v>1</v>
      </c>
      <c r="AA652" s="13">
        <v>165.03</v>
      </c>
      <c r="AB652" s="13">
        <v>0</v>
      </c>
      <c r="AC652" s="19">
        <v>1</v>
      </c>
      <c r="AD652" s="13">
        <v>82.96</v>
      </c>
      <c r="AE652" s="13">
        <v>8.8246000000000005E-2</v>
      </c>
      <c r="AF652" s="19">
        <v>1</v>
      </c>
      <c r="AG652" s="13">
        <v>278.01</v>
      </c>
      <c r="AH652" s="13">
        <v>0</v>
      </c>
      <c r="AI652" s="19">
        <v>1</v>
      </c>
      <c r="AJ652" s="13">
        <v>891.83</v>
      </c>
      <c r="AK652" s="13">
        <v>0</v>
      </c>
      <c r="AL652" s="19">
        <v>1</v>
      </c>
    </row>
    <row r="653" spans="11:38">
      <c r="K653" s="22">
        <v>44770</v>
      </c>
      <c r="L653" s="37">
        <f t="shared" si="76"/>
        <v>3.5652931380568201E-3</v>
      </c>
      <c r="M653" s="38">
        <f t="shared" si="77"/>
        <v>1.2621885795488627E-2</v>
      </c>
      <c r="N653" s="38">
        <f t="shared" si="78"/>
        <v>1.2111672447682711E-2</v>
      </c>
      <c r="O653" s="38">
        <f t="shared" si="79"/>
        <v>2.1694596914346997E-3</v>
      </c>
      <c r="P653" s="38">
        <f t="shared" si="80"/>
        <v>2.8140901241863057E-2</v>
      </c>
      <c r="Q653" s="39">
        <f t="shared" si="81"/>
        <v>2.1882396206569659E-2</v>
      </c>
      <c r="T653" s="22">
        <v>44775</v>
      </c>
      <c r="U653" s="13">
        <v>160.01</v>
      </c>
      <c r="V653" s="13">
        <v>0</v>
      </c>
      <c r="W653" s="19">
        <v>1</v>
      </c>
      <c r="X653" s="13">
        <v>410.32</v>
      </c>
      <c r="Y653" s="13">
        <v>0</v>
      </c>
      <c r="Z653" s="19">
        <v>1</v>
      </c>
      <c r="AA653" s="13">
        <v>164.05</v>
      </c>
      <c r="AB653" s="13">
        <v>0</v>
      </c>
      <c r="AC653" s="19">
        <v>1</v>
      </c>
      <c r="AD653" s="13">
        <v>82.67</v>
      </c>
      <c r="AE653" s="13">
        <v>0</v>
      </c>
      <c r="AF653" s="19">
        <v>1</v>
      </c>
      <c r="AG653" s="13">
        <v>274.82</v>
      </c>
      <c r="AH653" s="13">
        <v>0</v>
      </c>
      <c r="AI653" s="19">
        <v>1</v>
      </c>
      <c r="AJ653" s="13">
        <v>901.76</v>
      </c>
      <c r="AK653" s="13">
        <v>0</v>
      </c>
      <c r="AL653" s="19">
        <v>1</v>
      </c>
    </row>
    <row r="654" spans="11:38">
      <c r="K654" s="22">
        <v>44771</v>
      </c>
      <c r="L654" s="37">
        <f t="shared" si="76"/>
        <v>3.2266914827501381E-2</v>
      </c>
      <c r="M654" s="38">
        <f t="shared" si="77"/>
        <v>1.4760325849801387E-2</v>
      </c>
      <c r="N654" s="38">
        <f t="shared" si="78"/>
        <v>2.8071050348473727E-3</v>
      </c>
      <c r="O654" s="38">
        <f t="shared" si="79"/>
        <v>-1.2040214330366337E-4</v>
      </c>
      <c r="P654" s="38">
        <f t="shared" si="80"/>
        <v>1.5543703417053157E-2</v>
      </c>
      <c r="Q654" s="39">
        <f t="shared" si="81"/>
        <v>5.6238327702471655E-2</v>
      </c>
      <c r="T654" s="22">
        <v>44776</v>
      </c>
      <c r="U654" s="13">
        <v>166.13</v>
      </c>
      <c r="V654" s="13">
        <v>0</v>
      </c>
      <c r="W654" s="19">
        <v>1</v>
      </c>
      <c r="X654" s="13">
        <v>416.72</v>
      </c>
      <c r="Y654" s="13">
        <v>0</v>
      </c>
      <c r="Z654" s="19">
        <v>1</v>
      </c>
      <c r="AA654" s="13">
        <v>164.45</v>
      </c>
      <c r="AB654" s="13">
        <v>0</v>
      </c>
      <c r="AC654" s="19">
        <v>1</v>
      </c>
      <c r="AD654" s="13">
        <v>82.7</v>
      </c>
      <c r="AE654" s="13">
        <v>0</v>
      </c>
      <c r="AF654" s="19">
        <v>1</v>
      </c>
      <c r="AG654" s="13">
        <v>282.47000000000003</v>
      </c>
      <c r="AH654" s="13">
        <v>0</v>
      </c>
      <c r="AI654" s="19">
        <v>1</v>
      </c>
      <c r="AJ654" s="13">
        <v>922.19</v>
      </c>
      <c r="AK654" s="13">
        <v>0</v>
      </c>
      <c r="AL654" s="19">
        <v>1</v>
      </c>
    </row>
    <row r="655" spans="11:38">
      <c r="K655" s="22">
        <v>44774</v>
      </c>
      <c r="L655" s="37">
        <f t="shared" si="76"/>
        <v>-6.1724780874954453E-3</v>
      </c>
      <c r="M655" s="38">
        <f t="shared" si="77"/>
        <v>-3.2155534639519965E-3</v>
      </c>
      <c r="N655" s="38">
        <f t="shared" si="78"/>
        <v>5.6512774594313329E-3</v>
      </c>
      <c r="O655" s="38">
        <f t="shared" si="79"/>
        <v>-2.1120030371253863E-5</v>
      </c>
      <c r="P655" s="38">
        <f t="shared" si="80"/>
        <v>-9.7718898394702214E-3</v>
      </c>
      <c r="Q655" s="39">
        <f t="shared" si="81"/>
        <v>4.2618097634882044E-4</v>
      </c>
      <c r="T655" s="22">
        <v>44777</v>
      </c>
      <c r="U655" s="13">
        <v>165.81</v>
      </c>
      <c r="V655" s="13">
        <v>0</v>
      </c>
      <c r="W655" s="19">
        <v>1</v>
      </c>
      <c r="X655" s="13">
        <v>416.32</v>
      </c>
      <c r="Y655" s="13">
        <v>0</v>
      </c>
      <c r="Z655" s="19">
        <v>1</v>
      </c>
      <c r="AA655" s="13">
        <v>167.17</v>
      </c>
      <c r="AB655" s="13">
        <v>0</v>
      </c>
      <c r="AC655" s="19">
        <v>1</v>
      </c>
      <c r="AD655" s="13">
        <v>82.81</v>
      </c>
      <c r="AE655" s="13">
        <v>0</v>
      </c>
      <c r="AF655" s="19">
        <v>1</v>
      </c>
      <c r="AG655" s="13">
        <v>283.64999999999998</v>
      </c>
      <c r="AH655" s="13">
        <v>0</v>
      </c>
      <c r="AI655" s="19">
        <v>1</v>
      </c>
      <c r="AJ655" s="13">
        <v>925.9</v>
      </c>
      <c r="AK655" s="13">
        <v>0</v>
      </c>
      <c r="AL655" s="19">
        <v>1</v>
      </c>
    </row>
    <row r="656" spans="11:38">
      <c r="K656" s="22">
        <v>44775</v>
      </c>
      <c r="L656" s="37">
        <f t="shared" si="76"/>
        <v>-9.3307469696385405E-3</v>
      </c>
      <c r="M656" s="38">
        <f t="shared" si="77"/>
        <v>-6.389177175712967E-3</v>
      </c>
      <c r="N656" s="38">
        <f t="shared" si="78"/>
        <v>-5.9560161483657179E-3</v>
      </c>
      <c r="O656" s="38">
        <f t="shared" si="79"/>
        <v>-3.5017846566875706E-3</v>
      </c>
      <c r="P656" s="38">
        <f t="shared" si="80"/>
        <v>-1.1540746363081363E-2</v>
      </c>
      <c r="Q656" s="39">
        <f t="shared" si="81"/>
        <v>1.1072877813132658E-2</v>
      </c>
      <c r="T656" s="22">
        <v>44778</v>
      </c>
      <c r="U656" s="13">
        <v>165.35</v>
      </c>
      <c r="V656" s="13">
        <v>0.23</v>
      </c>
      <c r="W656" s="19">
        <v>1</v>
      </c>
      <c r="X656" s="13">
        <v>415.59</v>
      </c>
      <c r="Y656" s="13">
        <v>0</v>
      </c>
      <c r="Z656" s="19">
        <v>1</v>
      </c>
      <c r="AA656" s="13">
        <v>165.29</v>
      </c>
      <c r="AB656" s="13">
        <v>0</v>
      </c>
      <c r="AC656" s="19">
        <v>1</v>
      </c>
      <c r="AD656" s="13">
        <v>82.47</v>
      </c>
      <c r="AE656" s="13">
        <v>0</v>
      </c>
      <c r="AF656" s="19">
        <v>1</v>
      </c>
      <c r="AG656" s="13">
        <v>282.91000000000003</v>
      </c>
      <c r="AH656" s="13">
        <v>0</v>
      </c>
      <c r="AI656" s="19">
        <v>1</v>
      </c>
      <c r="AJ656" s="13">
        <v>864.51</v>
      </c>
      <c r="AK656" s="13">
        <v>0</v>
      </c>
      <c r="AL656" s="19">
        <v>1</v>
      </c>
    </row>
    <row r="657" spans="11:38">
      <c r="K657" s="22">
        <v>44776</v>
      </c>
      <c r="L657" s="37">
        <f t="shared" si="76"/>
        <v>3.7534301117603995E-2</v>
      </c>
      <c r="M657" s="38">
        <f t="shared" si="77"/>
        <v>1.5477190355923249E-2</v>
      </c>
      <c r="N657" s="38">
        <f t="shared" si="78"/>
        <v>2.4353132279553084E-3</v>
      </c>
      <c r="O657" s="38">
        <f t="shared" si="79"/>
        <v>3.628227650613835E-4</v>
      </c>
      <c r="P657" s="38">
        <f t="shared" si="80"/>
        <v>2.7456012353546548E-2</v>
      </c>
      <c r="Q657" s="39">
        <f t="shared" si="81"/>
        <v>2.2402866808765472E-2</v>
      </c>
      <c r="T657" s="22">
        <v>44781</v>
      </c>
      <c r="U657" s="13">
        <v>164.87</v>
      </c>
      <c r="V657" s="13">
        <v>0</v>
      </c>
      <c r="W657" s="19">
        <v>1</v>
      </c>
      <c r="X657" s="13">
        <v>415.23</v>
      </c>
      <c r="Y657" s="13">
        <v>0</v>
      </c>
      <c r="Z657" s="19">
        <v>1</v>
      </c>
      <c r="AA657" s="13">
        <v>166.69</v>
      </c>
      <c r="AB657" s="13">
        <v>0</v>
      </c>
      <c r="AC657" s="19">
        <v>1</v>
      </c>
      <c r="AD657" s="13">
        <v>82.55</v>
      </c>
      <c r="AE657" s="13">
        <v>0</v>
      </c>
      <c r="AF657" s="19">
        <v>1</v>
      </c>
      <c r="AG657" s="13">
        <v>280.32</v>
      </c>
      <c r="AH657" s="13">
        <v>0</v>
      </c>
      <c r="AI657" s="19">
        <v>1</v>
      </c>
      <c r="AJ657" s="13">
        <v>871.27</v>
      </c>
      <c r="AK657" s="13">
        <v>0</v>
      </c>
      <c r="AL657" s="19">
        <v>1</v>
      </c>
    </row>
    <row r="658" spans="11:38">
      <c r="K658" s="22">
        <v>44777</v>
      </c>
      <c r="L658" s="37">
        <f t="shared" si="76"/>
        <v>-1.9280598851060776E-3</v>
      </c>
      <c r="M658" s="38">
        <f t="shared" si="77"/>
        <v>-9.6033811279578035E-4</v>
      </c>
      <c r="N658" s="38">
        <f t="shared" si="78"/>
        <v>1.6404686079473405E-2</v>
      </c>
      <c r="O658" s="38">
        <f t="shared" si="79"/>
        <v>1.3292250159630721E-3</v>
      </c>
      <c r="P658" s="38">
        <f t="shared" si="80"/>
        <v>4.1687335154011835E-3</v>
      </c>
      <c r="Q658" s="39">
        <f t="shared" si="81"/>
        <v>4.0149613749752618E-3</v>
      </c>
      <c r="T658" s="22">
        <v>44782</v>
      </c>
      <c r="U658" s="13">
        <v>164.92</v>
      </c>
      <c r="V658" s="13">
        <v>0</v>
      </c>
      <c r="W658" s="19">
        <v>1</v>
      </c>
      <c r="X658" s="13">
        <v>413.49</v>
      </c>
      <c r="Y658" s="13">
        <v>0</v>
      </c>
      <c r="Z658" s="19">
        <v>1</v>
      </c>
      <c r="AA658" s="13">
        <v>167.2</v>
      </c>
      <c r="AB658" s="13">
        <v>0</v>
      </c>
      <c r="AC658" s="19">
        <v>1</v>
      </c>
      <c r="AD658" s="13">
        <v>82.47</v>
      </c>
      <c r="AE658" s="13">
        <v>0</v>
      </c>
      <c r="AF658" s="19">
        <v>1</v>
      </c>
      <c r="AG658" s="13">
        <v>282.3</v>
      </c>
      <c r="AH658" s="13">
        <v>0</v>
      </c>
      <c r="AI658" s="19">
        <v>1</v>
      </c>
      <c r="AJ658" s="13">
        <v>850</v>
      </c>
      <c r="AK658" s="13">
        <v>0</v>
      </c>
      <c r="AL658" s="19">
        <v>1</v>
      </c>
    </row>
    <row r="659" spans="11:38">
      <c r="K659" s="22">
        <v>44778</v>
      </c>
      <c r="L659" s="37">
        <f t="shared" si="76"/>
        <v>-1.3880928026215934E-3</v>
      </c>
      <c r="M659" s="38">
        <f t="shared" si="77"/>
        <v>-1.7549979862431092E-3</v>
      </c>
      <c r="N659" s="38">
        <f t="shared" si="78"/>
        <v>-1.1309751785277433E-2</v>
      </c>
      <c r="O659" s="38">
        <f t="shared" si="79"/>
        <v>-4.1142362003447654E-3</v>
      </c>
      <c r="P659" s="38">
        <f t="shared" si="80"/>
        <v>-2.6122579102179923E-3</v>
      </c>
      <c r="Q659" s="39">
        <f t="shared" si="81"/>
        <v>-6.8603365017569362E-2</v>
      </c>
      <c r="T659" s="22">
        <v>44783</v>
      </c>
      <c r="U659" s="13">
        <v>169.24</v>
      </c>
      <c r="V659" s="13">
        <v>0</v>
      </c>
      <c r="W659" s="19">
        <v>1</v>
      </c>
      <c r="X659" s="13">
        <v>422.15</v>
      </c>
      <c r="Y659" s="13">
        <v>0</v>
      </c>
      <c r="Z659" s="19">
        <v>1</v>
      </c>
      <c r="AA659" s="13">
        <v>166.78</v>
      </c>
      <c r="AB659" s="13">
        <v>0</v>
      </c>
      <c r="AC659" s="19">
        <v>1</v>
      </c>
      <c r="AD659" s="13">
        <v>82.55</v>
      </c>
      <c r="AE659" s="13">
        <v>0</v>
      </c>
      <c r="AF659" s="19">
        <v>1</v>
      </c>
      <c r="AG659" s="13">
        <v>289.16000000000003</v>
      </c>
      <c r="AH659" s="13">
        <v>0</v>
      </c>
      <c r="AI659" s="19">
        <v>1</v>
      </c>
      <c r="AJ659" s="13">
        <v>883.07</v>
      </c>
      <c r="AK659" s="13">
        <v>0</v>
      </c>
      <c r="AL659" s="19">
        <v>1</v>
      </c>
    </row>
    <row r="660" spans="11:38">
      <c r="K660" s="22">
        <v>44781</v>
      </c>
      <c r="L660" s="37">
        <f t="shared" si="76"/>
        <v>-2.9071548547145764E-3</v>
      </c>
      <c r="M660" s="38">
        <f t="shared" si="77"/>
        <v>-8.6661376117701315E-4</v>
      </c>
      <c r="N660" s="38">
        <f t="shared" si="78"/>
        <v>8.4342930257346894E-3</v>
      </c>
      <c r="O660" s="38">
        <f t="shared" si="79"/>
        <v>9.6957952087285519E-4</v>
      </c>
      <c r="P660" s="38">
        <f t="shared" si="80"/>
        <v>-9.1970181143315923E-3</v>
      </c>
      <c r="Q660" s="39">
        <f t="shared" si="81"/>
        <v>7.7890448985005788E-3</v>
      </c>
      <c r="T660" s="22">
        <v>44784</v>
      </c>
      <c r="U660" s="13">
        <v>168.49</v>
      </c>
      <c r="V660" s="13">
        <v>0</v>
      </c>
      <c r="W660" s="19">
        <v>1</v>
      </c>
      <c r="X660" s="13">
        <v>422.3</v>
      </c>
      <c r="Y660" s="13">
        <v>0</v>
      </c>
      <c r="Z660" s="19">
        <v>1</v>
      </c>
      <c r="AA660" s="13">
        <v>166.34</v>
      </c>
      <c r="AB660" s="13">
        <v>0</v>
      </c>
      <c r="AC660" s="19">
        <v>1</v>
      </c>
      <c r="AD660" s="13">
        <v>82.52</v>
      </c>
      <c r="AE660" s="13">
        <v>0</v>
      </c>
      <c r="AF660" s="19">
        <v>1</v>
      </c>
      <c r="AG660" s="13">
        <v>287.02</v>
      </c>
      <c r="AH660" s="13">
        <v>0</v>
      </c>
      <c r="AI660" s="19">
        <v>1</v>
      </c>
      <c r="AJ660" s="13">
        <v>859.89</v>
      </c>
      <c r="AK660" s="13">
        <v>0</v>
      </c>
      <c r="AL660" s="19">
        <v>1</v>
      </c>
    </row>
    <row r="661" spans="11:38">
      <c r="K661" s="22">
        <v>44782</v>
      </c>
      <c r="L661" s="37">
        <f t="shared" si="76"/>
        <v>3.0322326561203414E-4</v>
      </c>
      <c r="M661" s="38">
        <f t="shared" si="77"/>
        <v>-4.1992532022630492E-3</v>
      </c>
      <c r="N661" s="38">
        <f t="shared" si="78"/>
        <v>3.0549006956045303E-3</v>
      </c>
      <c r="O661" s="38">
        <f t="shared" si="79"/>
        <v>-9.6957952087301381E-4</v>
      </c>
      <c r="P661" s="38">
        <f t="shared" si="80"/>
        <v>7.0385275114170451E-3</v>
      </c>
      <c r="Q661" s="39">
        <f t="shared" si="81"/>
        <v>-2.4715567850570389E-2</v>
      </c>
      <c r="T661" s="22">
        <v>44785</v>
      </c>
      <c r="U661" s="13">
        <v>172.1</v>
      </c>
      <c r="V661" s="13">
        <v>0</v>
      </c>
      <c r="W661" s="19">
        <v>1</v>
      </c>
      <c r="X661" s="13">
        <v>429.25</v>
      </c>
      <c r="Y661" s="13">
        <v>0</v>
      </c>
      <c r="Z661" s="19">
        <v>1</v>
      </c>
      <c r="AA661" s="13">
        <v>167.87</v>
      </c>
      <c r="AB661" s="13">
        <v>0</v>
      </c>
      <c r="AC661" s="19">
        <v>1</v>
      </c>
      <c r="AD661" s="13">
        <v>82.54</v>
      </c>
      <c r="AE661" s="13">
        <v>0</v>
      </c>
      <c r="AF661" s="19">
        <v>1</v>
      </c>
      <c r="AG661" s="13">
        <v>291.91000000000003</v>
      </c>
      <c r="AH661" s="13">
        <v>0</v>
      </c>
      <c r="AI661" s="19">
        <v>1</v>
      </c>
      <c r="AJ661" s="13">
        <v>900.09</v>
      </c>
      <c r="AK661" s="13">
        <v>0</v>
      </c>
      <c r="AL661" s="19">
        <v>1</v>
      </c>
    </row>
    <row r="662" spans="11:38">
      <c r="K662" s="22">
        <v>44783</v>
      </c>
      <c r="L662" s="37">
        <f t="shared" ref="L662:L725" si="82">LN((U659+V659)/(U658*W658))</f>
        <v>2.5857318013167582E-2</v>
      </c>
      <c r="M662" s="38">
        <f t="shared" ref="M662:M725" si="83">LN((X659+Y659)/(X658*Z658))</f>
        <v>2.0727370741051656E-2</v>
      </c>
      <c r="N662" s="38">
        <f t="shared" ref="N662:N725" si="84">LN((AA659+AB659)/(AA658*AC658))</f>
        <v>-2.5151219917618258E-3</v>
      </c>
      <c r="O662" s="38">
        <f t="shared" ref="O662:O725" si="85">LN((AD659+AE659)/(AD658*AF658))</f>
        <v>9.6957952087285519E-4</v>
      </c>
      <c r="P662" s="38">
        <f t="shared" ref="P662:P725" si="86">LN((AG659+AH659)/(AG658*AI658))</f>
        <v>2.4009832872652865E-2</v>
      </c>
      <c r="Q662" s="39">
        <f t="shared" ref="Q662:Q725" si="87">LN((AJ659+AK659)/(AJ658*AL658))</f>
        <v>3.8168123175673571E-2</v>
      </c>
      <c r="T662" s="22">
        <v>44788</v>
      </c>
      <c r="U662" s="13">
        <v>173.19</v>
      </c>
      <c r="V662" s="13">
        <v>0</v>
      </c>
      <c r="W662" s="19">
        <v>1</v>
      </c>
      <c r="X662" s="13">
        <v>431.14</v>
      </c>
      <c r="Y662" s="13">
        <v>0</v>
      </c>
      <c r="Z662" s="19">
        <v>1</v>
      </c>
      <c r="AA662" s="13">
        <v>165.71</v>
      </c>
      <c r="AB662" s="13">
        <v>0</v>
      </c>
      <c r="AC662" s="19">
        <v>1</v>
      </c>
      <c r="AD662" s="13">
        <v>82.61</v>
      </c>
      <c r="AE662" s="13">
        <v>0</v>
      </c>
      <c r="AF662" s="19">
        <v>1</v>
      </c>
      <c r="AG662" s="13">
        <v>293.47000000000003</v>
      </c>
      <c r="AH662" s="13">
        <v>0</v>
      </c>
      <c r="AI662" s="19">
        <v>1</v>
      </c>
      <c r="AJ662" s="13">
        <v>927.96</v>
      </c>
      <c r="AK662" s="13">
        <v>0</v>
      </c>
      <c r="AL662" s="19">
        <v>1</v>
      </c>
    </row>
    <row r="663" spans="11:38">
      <c r="K663" s="22">
        <v>44784</v>
      </c>
      <c r="L663" s="37">
        <f t="shared" si="82"/>
        <v>-4.4414250015728943E-3</v>
      </c>
      <c r="M663" s="38">
        <f t="shared" si="83"/>
        <v>3.5526082438907495E-4</v>
      </c>
      <c r="N663" s="38">
        <f t="shared" si="84"/>
        <v>-2.6416922182978765E-3</v>
      </c>
      <c r="O663" s="38">
        <f t="shared" si="85"/>
        <v>-3.6348216308596849E-4</v>
      </c>
      <c r="P663" s="38">
        <f t="shared" si="86"/>
        <v>-7.4282683893107391E-3</v>
      </c>
      <c r="Q663" s="39">
        <f t="shared" si="87"/>
        <v>-2.6599998570021349E-2</v>
      </c>
      <c r="T663" s="22">
        <v>44789</v>
      </c>
      <c r="U663" s="13">
        <v>173.03</v>
      </c>
      <c r="V663" s="13">
        <v>0</v>
      </c>
      <c r="W663" s="19">
        <v>1</v>
      </c>
      <c r="X663" s="13">
        <v>432.04</v>
      </c>
      <c r="Y663" s="13">
        <v>0</v>
      </c>
      <c r="Z663" s="19">
        <v>1</v>
      </c>
      <c r="AA663" s="13">
        <v>165.42</v>
      </c>
      <c r="AB663" s="13">
        <v>0</v>
      </c>
      <c r="AC663" s="19">
        <v>1</v>
      </c>
      <c r="AD663" s="13">
        <v>82.54</v>
      </c>
      <c r="AE663" s="13">
        <v>0</v>
      </c>
      <c r="AF663" s="19">
        <v>1</v>
      </c>
      <c r="AG663" s="13">
        <v>292.70999999999998</v>
      </c>
      <c r="AH663" s="13">
        <v>0</v>
      </c>
      <c r="AI663" s="19">
        <v>1</v>
      </c>
      <c r="AJ663" s="13">
        <v>919.69</v>
      </c>
      <c r="AK663" s="13">
        <v>0</v>
      </c>
      <c r="AL663" s="19">
        <v>1</v>
      </c>
    </row>
    <row r="664" spans="11:38">
      <c r="K664" s="22">
        <v>44785</v>
      </c>
      <c r="L664" s="37">
        <f t="shared" si="82"/>
        <v>2.1199302367199691E-2</v>
      </c>
      <c r="M664" s="38">
        <f t="shared" si="83"/>
        <v>1.6323537837687089E-2</v>
      </c>
      <c r="N664" s="38">
        <f t="shared" si="84"/>
        <v>9.1559838937811996E-3</v>
      </c>
      <c r="O664" s="38">
        <f t="shared" si="85"/>
        <v>2.4233612138489368E-4</v>
      </c>
      <c r="P664" s="38">
        <f t="shared" si="86"/>
        <v>1.6893635838120518E-2</v>
      </c>
      <c r="Q664" s="39">
        <f t="shared" si="87"/>
        <v>4.569028423462989E-2</v>
      </c>
      <c r="T664" s="22">
        <v>44790</v>
      </c>
      <c r="U664" s="13">
        <v>174.55</v>
      </c>
      <c r="V664" s="13">
        <v>0</v>
      </c>
      <c r="W664" s="19">
        <v>1</v>
      </c>
      <c r="X664" s="13">
        <v>428.79</v>
      </c>
      <c r="Y664" s="13">
        <v>0</v>
      </c>
      <c r="Z664" s="19">
        <v>1</v>
      </c>
      <c r="AA664" s="13">
        <v>164.35</v>
      </c>
      <c r="AB664" s="13">
        <v>0</v>
      </c>
      <c r="AC664" s="19">
        <v>1</v>
      </c>
      <c r="AD664" s="13">
        <v>82.47</v>
      </c>
      <c r="AE664" s="13">
        <v>0</v>
      </c>
      <c r="AF664" s="19">
        <v>1</v>
      </c>
      <c r="AG664" s="13">
        <v>291.32</v>
      </c>
      <c r="AH664" s="13">
        <v>0.62</v>
      </c>
      <c r="AI664" s="19">
        <v>1</v>
      </c>
      <c r="AJ664" s="13">
        <v>911.99</v>
      </c>
      <c r="AK664" s="13">
        <v>0</v>
      </c>
      <c r="AL664" s="19">
        <v>1</v>
      </c>
    </row>
    <row r="665" spans="11:38">
      <c r="K665" s="22">
        <v>44788</v>
      </c>
      <c r="L665" s="37">
        <f t="shared" si="82"/>
        <v>6.3135545234581569E-3</v>
      </c>
      <c r="M665" s="38">
        <f t="shared" si="83"/>
        <v>4.3933635677027702E-3</v>
      </c>
      <c r="N665" s="38">
        <f t="shared" si="84"/>
        <v>-1.295059769262016E-2</v>
      </c>
      <c r="O665" s="38">
        <f t="shared" si="85"/>
        <v>8.4771424997806869E-4</v>
      </c>
      <c r="P665" s="38">
        <f t="shared" si="86"/>
        <v>5.3298838122049679E-3</v>
      </c>
      <c r="Q665" s="39">
        <f t="shared" si="87"/>
        <v>3.0493870084300437E-2</v>
      </c>
      <c r="T665" s="22">
        <v>44791</v>
      </c>
      <c r="U665" s="13">
        <v>174.15</v>
      </c>
      <c r="V665" s="13">
        <v>0</v>
      </c>
      <c r="W665" s="19">
        <v>1</v>
      </c>
      <c r="X665" s="13">
        <v>430.05</v>
      </c>
      <c r="Y665" s="13">
        <v>0</v>
      </c>
      <c r="Z665" s="19">
        <v>1</v>
      </c>
      <c r="AA665" s="13">
        <v>163.92</v>
      </c>
      <c r="AB665" s="13">
        <v>0</v>
      </c>
      <c r="AC665" s="19">
        <v>1</v>
      </c>
      <c r="AD665" s="13">
        <v>82.59</v>
      </c>
      <c r="AE665" s="13">
        <v>0</v>
      </c>
      <c r="AF665" s="19">
        <v>1</v>
      </c>
      <c r="AG665" s="13">
        <v>290.17</v>
      </c>
      <c r="AH665" s="13">
        <v>0</v>
      </c>
      <c r="AI665" s="19">
        <v>1</v>
      </c>
      <c r="AJ665" s="13">
        <v>908.61</v>
      </c>
      <c r="AK665" s="13">
        <v>0</v>
      </c>
      <c r="AL665" s="19">
        <v>1</v>
      </c>
    </row>
    <row r="666" spans="11:38">
      <c r="K666" s="22">
        <v>44789</v>
      </c>
      <c r="L666" s="37">
        <f t="shared" si="82"/>
        <v>-9.2426787239483659E-4</v>
      </c>
      <c r="M666" s="38">
        <f t="shared" si="83"/>
        <v>2.0853132049859177E-3</v>
      </c>
      <c r="N666" s="38">
        <f t="shared" si="84"/>
        <v>-1.7515783779421385E-3</v>
      </c>
      <c r="O666" s="38">
        <f t="shared" si="85"/>
        <v>-8.4771424997802901E-4</v>
      </c>
      <c r="P666" s="38">
        <f t="shared" si="86"/>
        <v>-2.5930616051429507E-3</v>
      </c>
      <c r="Q666" s="39">
        <f t="shared" si="87"/>
        <v>-8.9519716702021763E-3</v>
      </c>
      <c r="T666" s="22">
        <v>44792</v>
      </c>
      <c r="U666" s="13">
        <v>171.52</v>
      </c>
      <c r="V666" s="13">
        <v>0</v>
      </c>
      <c r="W666" s="19">
        <v>1</v>
      </c>
      <c r="X666" s="13">
        <v>424.36</v>
      </c>
      <c r="Y666" s="13">
        <v>0</v>
      </c>
      <c r="Z666" s="19">
        <v>1</v>
      </c>
      <c r="AA666" s="13">
        <v>162.72</v>
      </c>
      <c r="AB666" s="13">
        <v>0</v>
      </c>
      <c r="AC666" s="19">
        <v>1</v>
      </c>
      <c r="AD666" s="13">
        <v>82.53</v>
      </c>
      <c r="AE666" s="13">
        <v>0</v>
      </c>
      <c r="AF666" s="19">
        <v>1</v>
      </c>
      <c r="AG666" s="13">
        <v>286.14999999999998</v>
      </c>
      <c r="AH666" s="13">
        <v>0</v>
      </c>
      <c r="AI666" s="19">
        <v>1</v>
      </c>
      <c r="AJ666" s="13">
        <v>890</v>
      </c>
      <c r="AK666" s="13">
        <v>0</v>
      </c>
      <c r="AL666" s="19">
        <v>1</v>
      </c>
    </row>
    <row r="667" spans="11:38">
      <c r="K667" s="22">
        <v>44790</v>
      </c>
      <c r="L667" s="37">
        <f t="shared" si="82"/>
        <v>8.7462436824881726E-3</v>
      </c>
      <c r="M667" s="38">
        <f t="shared" si="83"/>
        <v>-7.5508879611398587E-3</v>
      </c>
      <c r="N667" s="38">
        <f t="shared" si="84"/>
        <v>-6.4893941535319466E-3</v>
      </c>
      <c r="O667" s="38">
        <f t="shared" si="85"/>
        <v>-8.4843347917185074E-4</v>
      </c>
      <c r="P667" s="38">
        <f t="shared" si="86"/>
        <v>-2.6340560855362483E-3</v>
      </c>
      <c r="Q667" s="39">
        <f t="shared" si="87"/>
        <v>-8.4076316368066305E-3</v>
      </c>
      <c r="T667" s="22">
        <v>44795</v>
      </c>
      <c r="U667" s="13">
        <v>167.57</v>
      </c>
      <c r="V667" s="13">
        <v>0</v>
      </c>
      <c r="W667" s="19">
        <v>1</v>
      </c>
      <c r="X667" s="13">
        <v>415.46</v>
      </c>
      <c r="Y667" s="13">
        <v>0</v>
      </c>
      <c r="Z667" s="19">
        <v>1</v>
      </c>
      <c r="AA667" s="13">
        <v>161.63999999999999</v>
      </c>
      <c r="AB667" s="13">
        <v>0</v>
      </c>
      <c r="AC667" s="19">
        <v>1</v>
      </c>
      <c r="AD667" s="13">
        <v>82.42</v>
      </c>
      <c r="AE667" s="13">
        <v>0</v>
      </c>
      <c r="AF667" s="19">
        <v>1</v>
      </c>
      <c r="AG667" s="13">
        <v>277.75</v>
      </c>
      <c r="AH667" s="13">
        <v>0</v>
      </c>
      <c r="AI667" s="19">
        <v>1</v>
      </c>
      <c r="AJ667" s="13">
        <v>869.74</v>
      </c>
      <c r="AK667" s="13">
        <v>0</v>
      </c>
      <c r="AL667" s="19">
        <v>1</v>
      </c>
    </row>
    <row r="668" spans="11:38">
      <c r="K668" s="22">
        <v>44791</v>
      </c>
      <c r="L668" s="37">
        <f t="shared" si="82"/>
        <v>-2.294236739034867E-3</v>
      </c>
      <c r="M668" s="38">
        <f t="shared" si="83"/>
        <v>2.9341924083549765E-3</v>
      </c>
      <c r="N668" s="38">
        <f t="shared" si="84"/>
        <v>-2.6197961795841646E-3</v>
      </c>
      <c r="O668" s="38">
        <f t="shared" si="85"/>
        <v>1.4540169773616365E-3</v>
      </c>
      <c r="P668" s="38">
        <f t="shared" si="86"/>
        <v>-3.9553612247874006E-3</v>
      </c>
      <c r="Q668" s="39">
        <f t="shared" si="87"/>
        <v>-3.7130658939882352E-3</v>
      </c>
      <c r="T668" s="22">
        <v>44796</v>
      </c>
      <c r="U668" s="13">
        <v>167.23</v>
      </c>
      <c r="V668" s="13">
        <v>0</v>
      </c>
      <c r="W668" s="19">
        <v>1</v>
      </c>
      <c r="X668" s="13">
        <v>414.54</v>
      </c>
      <c r="Y668" s="13">
        <v>0</v>
      </c>
      <c r="Z668" s="19">
        <v>1</v>
      </c>
      <c r="AA668" s="13">
        <v>162.77000000000001</v>
      </c>
      <c r="AB668" s="13">
        <v>0</v>
      </c>
      <c r="AC668" s="19">
        <v>1</v>
      </c>
      <c r="AD668" s="13">
        <v>82.46</v>
      </c>
      <c r="AE668" s="13">
        <v>0</v>
      </c>
      <c r="AF668" s="19">
        <v>1</v>
      </c>
      <c r="AG668" s="13">
        <v>276.44</v>
      </c>
      <c r="AH668" s="13">
        <v>0</v>
      </c>
      <c r="AI668" s="19">
        <v>1</v>
      </c>
      <c r="AJ668" s="13">
        <v>889.36</v>
      </c>
      <c r="AK668" s="13">
        <v>0</v>
      </c>
      <c r="AL668" s="19">
        <v>1</v>
      </c>
    </row>
    <row r="669" spans="11:38">
      <c r="K669" s="22">
        <v>44792</v>
      </c>
      <c r="L669" s="37">
        <f t="shared" si="82"/>
        <v>-1.5217118929572997E-2</v>
      </c>
      <c r="M669" s="38">
        <f t="shared" si="83"/>
        <v>-1.3319329406417777E-2</v>
      </c>
      <c r="N669" s="38">
        <f t="shared" si="84"/>
        <v>-7.3475716303944101E-3</v>
      </c>
      <c r="O669" s="38">
        <f t="shared" si="85"/>
        <v>-7.2674421803279774E-4</v>
      </c>
      <c r="P669" s="38">
        <f t="shared" si="86"/>
        <v>-1.3950809269815763E-2</v>
      </c>
      <c r="Q669" s="39">
        <f t="shared" si="87"/>
        <v>-2.0694496481761766E-2</v>
      </c>
      <c r="T669" s="22">
        <v>44797</v>
      </c>
      <c r="U669" s="13">
        <v>167.53</v>
      </c>
      <c r="V669" s="13">
        <v>0</v>
      </c>
      <c r="W669" s="19">
        <v>1</v>
      </c>
      <c r="X669" s="13">
        <v>415.83</v>
      </c>
      <c r="Y669" s="13">
        <v>0</v>
      </c>
      <c r="Z669" s="19">
        <v>1</v>
      </c>
      <c r="AA669" s="13">
        <v>163.25</v>
      </c>
      <c r="AB669" s="13">
        <v>0</v>
      </c>
      <c r="AC669" s="19">
        <v>1</v>
      </c>
      <c r="AD669" s="13">
        <v>82.37</v>
      </c>
      <c r="AE669" s="13">
        <v>0</v>
      </c>
      <c r="AF669" s="19">
        <v>1</v>
      </c>
      <c r="AG669" s="13">
        <v>275.79000000000002</v>
      </c>
      <c r="AH669" s="13">
        <v>0</v>
      </c>
      <c r="AI669" s="19">
        <v>1</v>
      </c>
      <c r="AJ669" s="13">
        <v>891.29</v>
      </c>
      <c r="AK669" s="13">
        <v>0</v>
      </c>
      <c r="AL669" s="19">
        <v>0.33333299999999999</v>
      </c>
    </row>
    <row r="670" spans="11:38">
      <c r="K670" s="22">
        <v>44795</v>
      </c>
      <c r="L670" s="37">
        <f t="shared" si="82"/>
        <v>-2.3298703469804533E-2</v>
      </c>
      <c r="M670" s="38">
        <f t="shared" si="83"/>
        <v>-2.1195811484532347E-2</v>
      </c>
      <c r="N670" s="38">
        <f t="shared" si="84"/>
        <v>-6.6592920899769606E-3</v>
      </c>
      <c r="O670" s="38">
        <f t="shared" si="85"/>
        <v>-1.3337376939215923E-3</v>
      </c>
      <c r="P670" s="38">
        <f t="shared" si="86"/>
        <v>-2.9794720335371786E-2</v>
      </c>
      <c r="Q670" s="39">
        <f t="shared" si="87"/>
        <v>-2.3027146317000712E-2</v>
      </c>
      <c r="T670" s="22">
        <v>44798</v>
      </c>
      <c r="U670" s="13">
        <v>170.03</v>
      </c>
      <c r="V670" s="13">
        <v>0</v>
      </c>
      <c r="W670" s="19">
        <v>1</v>
      </c>
      <c r="X670" s="13">
        <v>421.69</v>
      </c>
      <c r="Y670" s="13">
        <v>0</v>
      </c>
      <c r="Z670" s="19">
        <v>1</v>
      </c>
      <c r="AA670" s="13">
        <v>163.75</v>
      </c>
      <c r="AB670" s="13">
        <v>0</v>
      </c>
      <c r="AC670" s="19">
        <v>1</v>
      </c>
      <c r="AD670" s="13">
        <v>82.42</v>
      </c>
      <c r="AE670" s="13">
        <v>0</v>
      </c>
      <c r="AF670" s="19">
        <v>1</v>
      </c>
      <c r="AG670" s="13">
        <v>278.85000000000002</v>
      </c>
      <c r="AH670" s="13">
        <v>0</v>
      </c>
      <c r="AI670" s="19">
        <v>1</v>
      </c>
      <c r="AJ670" s="13">
        <v>296.07</v>
      </c>
      <c r="AK670" s="13">
        <v>0</v>
      </c>
      <c r="AL670" s="19">
        <v>1</v>
      </c>
    </row>
    <row r="671" spans="11:38">
      <c r="K671" s="22">
        <v>44796</v>
      </c>
      <c r="L671" s="37">
        <f t="shared" si="82"/>
        <v>-2.031064019601298E-3</v>
      </c>
      <c r="M671" s="38">
        <f t="shared" si="83"/>
        <v>-2.2168683777799543E-3</v>
      </c>
      <c r="N671" s="38">
        <f t="shared" si="84"/>
        <v>6.9665211931340442E-3</v>
      </c>
      <c r="O671" s="38">
        <f t="shared" si="85"/>
        <v>4.8520136808260654E-4</v>
      </c>
      <c r="P671" s="38">
        <f t="shared" si="86"/>
        <v>-4.7276292965457867E-3</v>
      </c>
      <c r="Q671" s="39">
        <f t="shared" si="87"/>
        <v>2.2307786516174762E-2</v>
      </c>
      <c r="T671" s="22">
        <v>44799</v>
      </c>
      <c r="U671" s="13">
        <v>163.62</v>
      </c>
      <c r="V671" s="13">
        <v>0</v>
      </c>
      <c r="W671" s="19">
        <v>1</v>
      </c>
      <c r="X671" s="13">
        <v>407.28</v>
      </c>
      <c r="Y671" s="13">
        <v>0</v>
      </c>
      <c r="Z671" s="19">
        <v>1</v>
      </c>
      <c r="AA671" s="13">
        <v>161.76</v>
      </c>
      <c r="AB671" s="13">
        <v>0</v>
      </c>
      <c r="AC671" s="19">
        <v>1</v>
      </c>
      <c r="AD671" s="13">
        <v>82.4</v>
      </c>
      <c r="AE671" s="13">
        <v>0</v>
      </c>
      <c r="AF671" s="19">
        <v>1</v>
      </c>
      <c r="AG671" s="13">
        <v>268.08999999999997</v>
      </c>
      <c r="AH671" s="13">
        <v>0</v>
      </c>
      <c r="AI671" s="19">
        <v>1</v>
      </c>
      <c r="AJ671" s="13">
        <v>288.08999999999997</v>
      </c>
      <c r="AK671" s="13">
        <v>0</v>
      </c>
      <c r="AL671" s="19">
        <v>1</v>
      </c>
    </row>
    <row r="672" spans="11:38">
      <c r="K672" s="22">
        <v>44797</v>
      </c>
      <c r="L672" s="37">
        <f t="shared" si="82"/>
        <v>1.7923293124096336E-3</v>
      </c>
      <c r="M672" s="38">
        <f t="shared" si="83"/>
        <v>3.1070511646128338E-3</v>
      </c>
      <c r="N672" s="38">
        <f t="shared" si="84"/>
        <v>2.9446067531335562E-3</v>
      </c>
      <c r="O672" s="38">
        <f t="shared" si="85"/>
        <v>-1.0920343255964547E-3</v>
      </c>
      <c r="P672" s="38">
        <f t="shared" si="86"/>
        <v>-2.3540926794204851E-3</v>
      </c>
      <c r="Q672" s="39">
        <f t="shared" si="87"/>
        <v>2.1677485814475803E-3</v>
      </c>
      <c r="T672" s="22">
        <v>44802</v>
      </c>
      <c r="U672" s="13">
        <v>161.38</v>
      </c>
      <c r="V672" s="13">
        <v>0</v>
      </c>
      <c r="W672" s="19">
        <v>1</v>
      </c>
      <c r="X672" s="13">
        <v>404.83</v>
      </c>
      <c r="Y672" s="13">
        <v>0</v>
      </c>
      <c r="Z672" s="19">
        <v>1</v>
      </c>
      <c r="AA672" s="13">
        <v>161.86000000000001</v>
      </c>
      <c r="AB672" s="13">
        <v>0</v>
      </c>
      <c r="AC672" s="19">
        <v>1</v>
      </c>
      <c r="AD672" s="13">
        <v>82.34</v>
      </c>
      <c r="AE672" s="13">
        <v>0</v>
      </c>
      <c r="AF672" s="19">
        <v>1</v>
      </c>
      <c r="AG672" s="13">
        <v>265.23</v>
      </c>
      <c r="AH672" s="13">
        <v>0</v>
      </c>
      <c r="AI672" s="19">
        <v>1</v>
      </c>
      <c r="AJ672" s="13">
        <v>284.82</v>
      </c>
      <c r="AK672" s="13">
        <v>0</v>
      </c>
      <c r="AL672" s="19">
        <v>1</v>
      </c>
    </row>
    <row r="673" spans="11:38">
      <c r="K673" s="22">
        <v>44798</v>
      </c>
      <c r="L673" s="37">
        <f t="shared" si="82"/>
        <v>1.4812452363953522E-2</v>
      </c>
      <c r="M673" s="38">
        <f t="shared" si="83"/>
        <v>1.3993924037540881E-2</v>
      </c>
      <c r="N673" s="38">
        <f t="shared" si="84"/>
        <v>3.0581063588208724E-3</v>
      </c>
      <c r="O673" s="38">
        <f t="shared" si="85"/>
        <v>6.0683295751388531E-4</v>
      </c>
      <c r="P673" s="38">
        <f t="shared" si="86"/>
        <v>1.1034296291789666E-2</v>
      </c>
      <c r="Q673" s="39">
        <f t="shared" si="87"/>
        <v>-3.4606499861719112E-3</v>
      </c>
      <c r="T673" s="22">
        <v>44803</v>
      </c>
      <c r="U673" s="13">
        <v>158.91</v>
      </c>
      <c r="V673" s="13">
        <v>0</v>
      </c>
      <c r="W673" s="19">
        <v>1</v>
      </c>
      <c r="X673" s="13">
        <v>400.19</v>
      </c>
      <c r="Y673" s="13">
        <v>0</v>
      </c>
      <c r="Z673" s="19">
        <v>1</v>
      </c>
      <c r="AA673" s="13">
        <v>160.51</v>
      </c>
      <c r="AB673" s="13">
        <v>0</v>
      </c>
      <c r="AC673" s="19">
        <v>1</v>
      </c>
      <c r="AD673" s="13">
        <v>82.3</v>
      </c>
      <c r="AE673" s="13">
        <v>0</v>
      </c>
      <c r="AF673" s="19">
        <v>1</v>
      </c>
      <c r="AG673" s="13">
        <v>262.97000000000003</v>
      </c>
      <c r="AH673" s="13">
        <v>0</v>
      </c>
      <c r="AI673" s="19">
        <v>1</v>
      </c>
      <c r="AJ673" s="13">
        <v>277.7</v>
      </c>
      <c r="AK673" s="13">
        <v>0</v>
      </c>
      <c r="AL673" s="19">
        <v>1</v>
      </c>
    </row>
    <row r="674" spans="11:38">
      <c r="K674" s="22">
        <v>44799</v>
      </c>
      <c r="L674" s="37">
        <f t="shared" si="82"/>
        <v>-3.8428225983842268E-2</v>
      </c>
      <c r="M674" s="38">
        <f t="shared" si="83"/>
        <v>-3.4769537336831587E-2</v>
      </c>
      <c r="N674" s="38">
        <f t="shared" si="84"/>
        <v>-1.2227119243200033E-2</v>
      </c>
      <c r="O674" s="38">
        <f t="shared" si="85"/>
        <v>-2.4268899524524949E-4</v>
      </c>
      <c r="P674" s="38">
        <f t="shared" si="86"/>
        <v>-3.935125780439977E-2</v>
      </c>
      <c r="Q674" s="39">
        <f t="shared" si="87"/>
        <v>-2.7322981534034452E-2</v>
      </c>
      <c r="T674" s="22">
        <v>44804</v>
      </c>
      <c r="U674" s="13">
        <v>157.22</v>
      </c>
      <c r="V674" s="13">
        <v>0</v>
      </c>
      <c r="W674" s="19">
        <v>1</v>
      </c>
      <c r="X674" s="13">
        <v>397.18</v>
      </c>
      <c r="Y674" s="13">
        <v>0</v>
      </c>
      <c r="Z674" s="19">
        <v>1</v>
      </c>
      <c r="AA674" s="13">
        <v>159.27000000000001</v>
      </c>
      <c r="AB674" s="13">
        <v>0</v>
      </c>
      <c r="AC674" s="19">
        <v>1</v>
      </c>
      <c r="AD674" s="13">
        <v>82.29</v>
      </c>
      <c r="AE674" s="13">
        <v>0</v>
      </c>
      <c r="AF674" s="19">
        <v>1</v>
      </c>
      <c r="AG674" s="13">
        <v>261.47000000000003</v>
      </c>
      <c r="AH674" s="13">
        <v>0</v>
      </c>
      <c r="AI674" s="19">
        <v>1</v>
      </c>
      <c r="AJ674" s="13">
        <v>275.61</v>
      </c>
      <c r="AK674" s="13">
        <v>0</v>
      </c>
      <c r="AL674" s="19">
        <v>1</v>
      </c>
    </row>
    <row r="675" spans="11:38">
      <c r="K675" s="22">
        <v>44802</v>
      </c>
      <c r="L675" s="37">
        <f t="shared" si="82"/>
        <v>-1.3784833665191665E-2</v>
      </c>
      <c r="M675" s="38">
        <f t="shared" si="83"/>
        <v>-6.0336836949481292E-3</v>
      </c>
      <c r="N675" s="38">
        <f t="shared" si="84"/>
        <v>6.1800879539462177E-4</v>
      </c>
      <c r="O675" s="38">
        <f t="shared" si="85"/>
        <v>-7.2842057366741969E-4</v>
      </c>
      <c r="P675" s="38">
        <f t="shared" si="86"/>
        <v>-1.0725370945340151E-2</v>
      </c>
      <c r="Q675" s="39">
        <f t="shared" si="87"/>
        <v>-1.14155295267093E-2</v>
      </c>
      <c r="T675" s="22">
        <v>44805</v>
      </c>
      <c r="U675" s="13">
        <v>157.96</v>
      </c>
      <c r="V675" s="13">
        <v>0</v>
      </c>
      <c r="W675" s="19">
        <v>1</v>
      </c>
      <c r="X675" s="13">
        <v>398.54</v>
      </c>
      <c r="Y675" s="13">
        <v>0</v>
      </c>
      <c r="Z675" s="19">
        <v>1</v>
      </c>
      <c r="AA675" s="13">
        <v>157.87</v>
      </c>
      <c r="AB675" s="13">
        <v>0</v>
      </c>
      <c r="AC675" s="19">
        <v>1</v>
      </c>
      <c r="AD675" s="13">
        <v>82.13</v>
      </c>
      <c r="AE675" s="13">
        <v>0.100482</v>
      </c>
      <c r="AF675" s="19">
        <v>1</v>
      </c>
      <c r="AG675" s="13">
        <v>260.39999999999998</v>
      </c>
      <c r="AH675" s="13">
        <v>0</v>
      </c>
      <c r="AI675" s="19">
        <v>1</v>
      </c>
      <c r="AJ675" s="13">
        <v>277.16000000000003</v>
      </c>
      <c r="AK675" s="13">
        <v>0</v>
      </c>
      <c r="AL675" s="19">
        <v>1</v>
      </c>
    </row>
    <row r="676" spans="11:38">
      <c r="K676" s="22">
        <v>44803</v>
      </c>
      <c r="L676" s="37">
        <f t="shared" si="82"/>
        <v>-1.5423828195815451E-2</v>
      </c>
      <c r="M676" s="38">
        <f t="shared" si="83"/>
        <v>-1.1527791567939084E-2</v>
      </c>
      <c r="N676" s="38">
        <f t="shared" si="84"/>
        <v>-8.3755181424295475E-3</v>
      </c>
      <c r="O676" s="38">
        <f t="shared" si="85"/>
        <v>-4.8590865873458208E-4</v>
      </c>
      <c r="P676" s="38">
        <f t="shared" si="86"/>
        <v>-8.5574168554222486E-3</v>
      </c>
      <c r="Q676" s="39">
        <f t="shared" si="87"/>
        <v>-2.5316007478527851E-2</v>
      </c>
      <c r="T676" s="22">
        <v>44806</v>
      </c>
      <c r="U676" s="13">
        <v>155.81</v>
      </c>
      <c r="V676" s="13">
        <v>0</v>
      </c>
      <c r="W676" s="19">
        <v>1</v>
      </c>
      <c r="X676" s="13">
        <v>394.28</v>
      </c>
      <c r="Y676" s="13">
        <v>0</v>
      </c>
      <c r="Z676" s="19">
        <v>1</v>
      </c>
      <c r="AA676" s="13">
        <v>159.26</v>
      </c>
      <c r="AB676" s="13">
        <v>0</v>
      </c>
      <c r="AC676" s="19">
        <v>1</v>
      </c>
      <c r="AD676" s="13">
        <v>82.31</v>
      </c>
      <c r="AE676" s="13">
        <v>0</v>
      </c>
      <c r="AF676" s="19">
        <v>1</v>
      </c>
      <c r="AG676" s="13">
        <v>256.06</v>
      </c>
      <c r="AH676" s="13">
        <v>0</v>
      </c>
      <c r="AI676" s="19">
        <v>1</v>
      </c>
      <c r="AJ676" s="13">
        <v>270.20999999999998</v>
      </c>
      <c r="AK676" s="13">
        <v>0</v>
      </c>
      <c r="AL676" s="19">
        <v>1</v>
      </c>
    </row>
    <row r="677" spans="11:38">
      <c r="K677" s="22">
        <v>44804</v>
      </c>
      <c r="L677" s="37">
        <f t="shared" si="82"/>
        <v>-1.0691905858934557E-2</v>
      </c>
      <c r="M677" s="38">
        <f t="shared" si="83"/>
        <v>-7.549855895174578E-3</v>
      </c>
      <c r="N677" s="38">
        <f t="shared" si="84"/>
        <v>-7.7553706614364526E-3</v>
      </c>
      <c r="O677" s="38">
        <f t="shared" si="85"/>
        <v>-1.2151406540249324E-4</v>
      </c>
      <c r="P677" s="38">
        <f t="shared" si="86"/>
        <v>-5.7204030599273571E-3</v>
      </c>
      <c r="Q677" s="39">
        <f t="shared" si="87"/>
        <v>-7.5545713612690489E-3</v>
      </c>
      <c r="T677" s="22">
        <v>44810</v>
      </c>
      <c r="U677" s="13">
        <v>154.53</v>
      </c>
      <c r="V677" s="13">
        <v>0</v>
      </c>
      <c r="W677" s="19">
        <v>1</v>
      </c>
      <c r="X677" s="13">
        <v>392.71</v>
      </c>
      <c r="Y677" s="13">
        <v>0</v>
      </c>
      <c r="Z677" s="19">
        <v>1</v>
      </c>
      <c r="AA677" s="13">
        <v>158.33000000000001</v>
      </c>
      <c r="AB677" s="13">
        <v>0</v>
      </c>
      <c r="AC677" s="19">
        <v>1</v>
      </c>
      <c r="AD677" s="13">
        <v>82.13</v>
      </c>
      <c r="AE677" s="13">
        <v>0</v>
      </c>
      <c r="AF677" s="19">
        <v>1</v>
      </c>
      <c r="AG677" s="13">
        <v>253.25</v>
      </c>
      <c r="AH677" s="13">
        <v>0</v>
      </c>
      <c r="AI677" s="19">
        <v>1</v>
      </c>
      <c r="AJ677" s="13">
        <v>274.42</v>
      </c>
      <c r="AK677" s="13">
        <v>0</v>
      </c>
      <c r="AL677" s="19">
        <v>1</v>
      </c>
    </row>
    <row r="678" spans="11:38">
      <c r="K678" s="22">
        <v>44805</v>
      </c>
      <c r="L678" s="37">
        <f t="shared" si="82"/>
        <v>4.6957380528382456E-3</v>
      </c>
      <c r="M678" s="38">
        <f t="shared" si="83"/>
        <v>3.4182911684195079E-3</v>
      </c>
      <c r="N678" s="38">
        <f t="shared" si="84"/>
        <v>-8.8289657200543194E-3</v>
      </c>
      <c r="O678" s="38">
        <f t="shared" si="85"/>
        <v>-7.235330443109508E-4</v>
      </c>
      <c r="P678" s="38">
        <f t="shared" si="86"/>
        <v>-4.1006438360591075E-3</v>
      </c>
      <c r="Q678" s="39">
        <f t="shared" si="87"/>
        <v>5.6081338076958117E-3</v>
      </c>
      <c r="T678" s="22">
        <v>44811</v>
      </c>
      <c r="U678" s="13">
        <v>155.96</v>
      </c>
      <c r="V678" s="13">
        <v>0</v>
      </c>
      <c r="W678" s="19">
        <v>1</v>
      </c>
      <c r="X678" s="13">
        <v>399.82</v>
      </c>
      <c r="Y678" s="13">
        <v>0</v>
      </c>
      <c r="Z678" s="19">
        <v>1</v>
      </c>
      <c r="AA678" s="13">
        <v>159.94</v>
      </c>
      <c r="AB678" s="13">
        <v>0</v>
      </c>
      <c r="AC678" s="19">
        <v>1</v>
      </c>
      <c r="AD678" s="13">
        <v>82.25</v>
      </c>
      <c r="AE678" s="13">
        <v>0</v>
      </c>
      <c r="AF678" s="19">
        <v>1</v>
      </c>
      <c r="AG678" s="13">
        <v>258.08999999999997</v>
      </c>
      <c r="AH678" s="13">
        <v>0</v>
      </c>
      <c r="AI678" s="19">
        <v>1</v>
      </c>
      <c r="AJ678" s="13">
        <v>283.7</v>
      </c>
      <c r="AK678" s="13">
        <v>0</v>
      </c>
      <c r="AL678" s="19">
        <v>1</v>
      </c>
    </row>
    <row r="679" spans="11:38">
      <c r="K679" s="22">
        <v>44806</v>
      </c>
      <c r="L679" s="37">
        <f t="shared" si="82"/>
        <v>-1.3704520189185528E-2</v>
      </c>
      <c r="M679" s="38">
        <f t="shared" si="83"/>
        <v>-1.0746552807200039E-2</v>
      </c>
      <c r="N679" s="38">
        <f t="shared" si="84"/>
        <v>8.7661772856631442E-3</v>
      </c>
      <c r="O679" s="38">
        <f t="shared" si="85"/>
        <v>2.1892492324518515E-3</v>
      </c>
      <c r="P679" s="38">
        <f t="shared" si="86"/>
        <v>-1.6807118316381174E-2</v>
      </c>
      <c r="Q679" s="39">
        <f t="shared" si="87"/>
        <v>-2.5395522295419599E-2</v>
      </c>
      <c r="T679" s="22">
        <v>44812</v>
      </c>
      <c r="U679" s="13">
        <v>154.46</v>
      </c>
      <c r="V679" s="13">
        <v>0</v>
      </c>
      <c r="W679" s="19">
        <v>1</v>
      </c>
      <c r="X679" s="13">
        <v>402.34</v>
      </c>
      <c r="Y679" s="13">
        <v>0</v>
      </c>
      <c r="Z679" s="19">
        <v>1</v>
      </c>
      <c r="AA679" s="13">
        <v>158.97999999999999</v>
      </c>
      <c r="AB679" s="13">
        <v>0</v>
      </c>
      <c r="AC679" s="19">
        <v>1</v>
      </c>
      <c r="AD679" s="13">
        <v>82.15</v>
      </c>
      <c r="AE679" s="13">
        <v>0</v>
      </c>
      <c r="AF679" s="19">
        <v>1</v>
      </c>
      <c r="AG679" s="13">
        <v>258.52</v>
      </c>
      <c r="AH679" s="13">
        <v>0</v>
      </c>
      <c r="AI679" s="19">
        <v>1</v>
      </c>
      <c r="AJ679" s="13">
        <v>289.26</v>
      </c>
      <c r="AK679" s="13">
        <v>0</v>
      </c>
      <c r="AL679" s="19">
        <v>1</v>
      </c>
    </row>
    <row r="680" spans="11:38">
      <c r="K680" s="22">
        <v>44810</v>
      </c>
      <c r="L680" s="37">
        <f t="shared" si="82"/>
        <v>-8.249063983659639E-3</v>
      </c>
      <c r="M680" s="38">
        <f t="shared" si="83"/>
        <v>-3.9898908061479369E-3</v>
      </c>
      <c r="N680" s="38">
        <f t="shared" si="84"/>
        <v>-5.856624315955814E-3</v>
      </c>
      <c r="O680" s="38">
        <f t="shared" si="85"/>
        <v>-2.1892492324517578E-3</v>
      </c>
      <c r="P680" s="38">
        <f t="shared" si="86"/>
        <v>-1.103464888924017E-2</v>
      </c>
      <c r="Q680" s="39">
        <f t="shared" si="87"/>
        <v>1.5460345029268038E-2</v>
      </c>
      <c r="T680" s="22">
        <v>44813</v>
      </c>
      <c r="U680" s="13">
        <v>157.37</v>
      </c>
      <c r="V680" s="13">
        <v>0</v>
      </c>
      <c r="W680" s="19">
        <v>1</v>
      </c>
      <c r="X680" s="13">
        <v>408.76</v>
      </c>
      <c r="Y680" s="13">
        <v>0</v>
      </c>
      <c r="Z680" s="19">
        <v>1</v>
      </c>
      <c r="AA680" s="13">
        <v>159.82</v>
      </c>
      <c r="AB680" s="13">
        <v>0</v>
      </c>
      <c r="AC680" s="19">
        <v>1</v>
      </c>
      <c r="AD680" s="13">
        <v>82.08</v>
      </c>
      <c r="AE680" s="13">
        <v>0</v>
      </c>
      <c r="AF680" s="19">
        <v>1</v>
      </c>
      <c r="AG680" s="13">
        <v>264.45999999999998</v>
      </c>
      <c r="AH680" s="13">
        <v>0</v>
      </c>
      <c r="AI680" s="19">
        <v>1</v>
      </c>
      <c r="AJ680" s="13">
        <v>299.68</v>
      </c>
      <c r="AK680" s="13">
        <v>0</v>
      </c>
      <c r="AL680" s="19">
        <v>1</v>
      </c>
    </row>
    <row r="681" spans="11:38">
      <c r="K681" s="22">
        <v>44811</v>
      </c>
      <c r="L681" s="37">
        <f t="shared" si="82"/>
        <v>9.2113118687931188E-3</v>
      </c>
      <c r="M681" s="38">
        <f t="shared" si="83"/>
        <v>1.7943019836506497E-2</v>
      </c>
      <c r="N681" s="38">
        <f t="shared" si="84"/>
        <v>1.0117282390400979E-2</v>
      </c>
      <c r="O681" s="38">
        <f t="shared" si="85"/>
        <v>1.4600318933803104E-3</v>
      </c>
      <c r="P681" s="38">
        <f t="shared" si="86"/>
        <v>1.8931218172573695E-2</v>
      </c>
      <c r="Q681" s="39">
        <f t="shared" si="87"/>
        <v>3.3257562321776464E-2</v>
      </c>
      <c r="T681" s="22">
        <v>44816</v>
      </c>
      <c r="U681" s="13">
        <v>163.43</v>
      </c>
      <c r="V681" s="13">
        <v>0</v>
      </c>
      <c r="W681" s="19">
        <v>1</v>
      </c>
      <c r="X681" s="13">
        <v>413.17</v>
      </c>
      <c r="Y681" s="13">
        <v>0</v>
      </c>
      <c r="Z681" s="19">
        <v>1</v>
      </c>
      <c r="AA681" s="13">
        <v>160.63</v>
      </c>
      <c r="AB681" s="13">
        <v>0</v>
      </c>
      <c r="AC681" s="19">
        <v>1</v>
      </c>
      <c r="AD681" s="13">
        <v>82.07</v>
      </c>
      <c r="AE681" s="13">
        <v>0</v>
      </c>
      <c r="AF681" s="19">
        <v>1</v>
      </c>
      <c r="AG681" s="13">
        <v>266.64999999999998</v>
      </c>
      <c r="AH681" s="13">
        <v>0</v>
      </c>
      <c r="AI681" s="19">
        <v>1</v>
      </c>
      <c r="AJ681" s="13">
        <v>304.42</v>
      </c>
      <c r="AK681" s="13">
        <v>0</v>
      </c>
      <c r="AL681" s="19">
        <v>1</v>
      </c>
    </row>
    <row r="682" spans="11:38">
      <c r="K682" s="22">
        <v>44812</v>
      </c>
      <c r="L682" s="37">
        <f t="shared" si="82"/>
        <v>-9.6644009732787771E-3</v>
      </c>
      <c r="M682" s="38">
        <f t="shared" si="83"/>
        <v>6.2830564728288867E-3</v>
      </c>
      <c r="N682" s="38">
        <f t="shared" si="84"/>
        <v>-6.0203367587773268E-3</v>
      </c>
      <c r="O682" s="38">
        <f t="shared" si="85"/>
        <v>-1.2165451622041087E-3</v>
      </c>
      <c r="P682" s="38">
        <f t="shared" si="86"/>
        <v>1.6646990933283736E-3</v>
      </c>
      <c r="Q682" s="39">
        <f t="shared" si="87"/>
        <v>1.9408595830780351E-2</v>
      </c>
      <c r="T682" s="22">
        <v>44817</v>
      </c>
      <c r="U682" s="13">
        <v>153.84</v>
      </c>
      <c r="V682" s="13">
        <v>0</v>
      </c>
      <c r="W682" s="19">
        <v>1</v>
      </c>
      <c r="X682" s="13">
        <v>395.14</v>
      </c>
      <c r="Y682" s="13">
        <v>0</v>
      </c>
      <c r="Z682" s="19">
        <v>1</v>
      </c>
      <c r="AA682" s="13">
        <v>158.54</v>
      </c>
      <c r="AB682" s="13">
        <v>0</v>
      </c>
      <c r="AC682" s="19">
        <v>1</v>
      </c>
      <c r="AD682" s="13">
        <v>81.790000000000006</v>
      </c>
      <c r="AE682" s="13">
        <v>0</v>
      </c>
      <c r="AF682" s="19">
        <v>1</v>
      </c>
      <c r="AG682" s="13">
        <v>251.99</v>
      </c>
      <c r="AH682" s="13">
        <v>0</v>
      </c>
      <c r="AI682" s="19">
        <v>1</v>
      </c>
      <c r="AJ682" s="13">
        <v>292.13</v>
      </c>
      <c r="AK682" s="13">
        <v>0</v>
      </c>
      <c r="AL682" s="19">
        <v>1</v>
      </c>
    </row>
    <row r="683" spans="11:38">
      <c r="K683" s="22">
        <v>44813</v>
      </c>
      <c r="L683" s="37">
        <f t="shared" si="82"/>
        <v>1.8664557471655165E-2</v>
      </c>
      <c r="M683" s="38">
        <f t="shared" si="83"/>
        <v>1.5830684443582703E-2</v>
      </c>
      <c r="N683" s="38">
        <f t="shared" si="84"/>
        <v>5.2697738013501218E-3</v>
      </c>
      <c r="O683" s="38">
        <f t="shared" si="85"/>
        <v>-8.5246306081780449E-4</v>
      </c>
      <c r="P683" s="38">
        <f t="shared" si="86"/>
        <v>2.2716950733982184E-2</v>
      </c>
      <c r="Q683" s="39">
        <f t="shared" si="87"/>
        <v>3.5389301050192584E-2</v>
      </c>
      <c r="T683" s="22">
        <v>44818</v>
      </c>
      <c r="U683" s="13">
        <v>155.31</v>
      </c>
      <c r="V683" s="13">
        <v>0</v>
      </c>
      <c r="W683" s="19">
        <v>1</v>
      </c>
      <c r="X683" s="13">
        <v>396.65</v>
      </c>
      <c r="Y683" s="13">
        <v>0</v>
      </c>
      <c r="Z683" s="19">
        <v>1</v>
      </c>
      <c r="AA683" s="13">
        <v>157.93</v>
      </c>
      <c r="AB683" s="13">
        <v>0</v>
      </c>
      <c r="AC683" s="19">
        <v>1</v>
      </c>
      <c r="AD683" s="13">
        <v>81.72</v>
      </c>
      <c r="AE683" s="13">
        <v>0</v>
      </c>
      <c r="AF683" s="19">
        <v>1</v>
      </c>
      <c r="AG683" s="13">
        <v>252.22</v>
      </c>
      <c r="AH683" s="13">
        <v>0</v>
      </c>
      <c r="AI683" s="19">
        <v>1</v>
      </c>
      <c r="AJ683" s="13">
        <v>302.61</v>
      </c>
      <c r="AK683" s="13">
        <v>0</v>
      </c>
      <c r="AL683" s="19">
        <v>1</v>
      </c>
    </row>
    <row r="684" spans="11:38">
      <c r="K684" s="22">
        <v>44816</v>
      </c>
      <c r="L684" s="37">
        <f t="shared" si="82"/>
        <v>3.7785043492193478E-2</v>
      </c>
      <c r="M684" s="38">
        <f t="shared" si="83"/>
        <v>1.0730943799844789E-2</v>
      </c>
      <c r="N684" s="38">
        <f t="shared" si="84"/>
        <v>5.0554016233580043E-3</v>
      </c>
      <c r="O684" s="38">
        <f t="shared" si="85"/>
        <v>-1.2183978083923454E-4</v>
      </c>
      <c r="P684" s="38">
        <f t="shared" si="86"/>
        <v>8.2469259179344546E-3</v>
      </c>
      <c r="Q684" s="39">
        <f t="shared" si="87"/>
        <v>1.569308815574234E-2</v>
      </c>
      <c r="T684" s="22">
        <v>44819</v>
      </c>
      <c r="U684" s="13">
        <v>152.37</v>
      </c>
      <c r="V684" s="13">
        <v>0</v>
      </c>
      <c r="W684" s="19">
        <v>1</v>
      </c>
      <c r="X684" s="13">
        <v>392.07</v>
      </c>
      <c r="Y684" s="13">
        <v>0</v>
      </c>
      <c r="Z684" s="19">
        <v>1</v>
      </c>
      <c r="AA684" s="13">
        <v>154.97999999999999</v>
      </c>
      <c r="AB684" s="13">
        <v>0</v>
      </c>
      <c r="AC684" s="19">
        <v>1</v>
      </c>
      <c r="AD684" s="13">
        <v>81.63</v>
      </c>
      <c r="AE684" s="13">
        <v>0</v>
      </c>
      <c r="AF684" s="19">
        <v>1</v>
      </c>
      <c r="AG684" s="13">
        <v>245.38</v>
      </c>
      <c r="AH684" s="13">
        <v>0</v>
      </c>
      <c r="AI684" s="19">
        <v>1</v>
      </c>
      <c r="AJ684" s="13">
        <v>303.75</v>
      </c>
      <c r="AK684" s="13">
        <v>0</v>
      </c>
      <c r="AL684" s="19">
        <v>1</v>
      </c>
    </row>
    <row r="685" spans="11:38">
      <c r="K685" s="22">
        <v>44817</v>
      </c>
      <c r="L685" s="37">
        <f t="shared" si="82"/>
        <v>-6.0471662824442329E-2</v>
      </c>
      <c r="M685" s="38">
        <f t="shared" si="83"/>
        <v>-4.461899805859406E-2</v>
      </c>
      <c r="N685" s="38">
        <f t="shared" si="84"/>
        <v>-1.3096656160665028E-2</v>
      </c>
      <c r="O685" s="38">
        <f t="shared" si="85"/>
        <v>-3.417554894737392E-3</v>
      </c>
      <c r="P685" s="38">
        <f t="shared" si="86"/>
        <v>-5.6547532862243129E-2</v>
      </c>
      <c r="Q685" s="39">
        <f t="shared" si="87"/>
        <v>-4.120941817834195E-2</v>
      </c>
      <c r="T685" s="22">
        <v>44820</v>
      </c>
      <c r="U685" s="13">
        <v>150.69999999999999</v>
      </c>
      <c r="V685" s="13">
        <v>0</v>
      </c>
      <c r="W685" s="19">
        <v>1</v>
      </c>
      <c r="X685" s="13">
        <v>389.1</v>
      </c>
      <c r="Y685" s="13">
        <v>0</v>
      </c>
      <c r="Z685" s="19">
        <v>1</v>
      </c>
      <c r="AA685" s="13">
        <v>155.84</v>
      </c>
      <c r="AB685" s="13">
        <v>0</v>
      </c>
      <c r="AC685" s="19">
        <v>1</v>
      </c>
      <c r="AD685" s="13">
        <v>81.67</v>
      </c>
      <c r="AE685" s="13">
        <v>0</v>
      </c>
      <c r="AF685" s="19">
        <v>1</v>
      </c>
      <c r="AG685" s="13">
        <v>244.74</v>
      </c>
      <c r="AH685" s="13">
        <v>0</v>
      </c>
      <c r="AI685" s="19">
        <v>1</v>
      </c>
      <c r="AJ685" s="13">
        <v>303.35000000000002</v>
      </c>
      <c r="AK685" s="13">
        <v>0</v>
      </c>
      <c r="AL685" s="19">
        <v>1</v>
      </c>
    </row>
    <row r="686" spans="11:38">
      <c r="K686" s="22">
        <v>44818</v>
      </c>
      <c r="L686" s="37">
        <f t="shared" si="82"/>
        <v>9.5100183013952858E-3</v>
      </c>
      <c r="M686" s="38">
        <f t="shared" si="83"/>
        <v>3.8141472627530012E-3</v>
      </c>
      <c r="N686" s="38">
        <f t="shared" si="84"/>
        <v>-3.855030527046526E-3</v>
      </c>
      <c r="O686" s="38">
        <f t="shared" si="85"/>
        <v>-8.5621679746154659E-4</v>
      </c>
      <c r="P686" s="38">
        <f t="shared" si="86"/>
        <v>9.1231834336034001E-4</v>
      </c>
      <c r="Q686" s="39">
        <f t="shared" si="87"/>
        <v>3.5245939061674884E-2</v>
      </c>
      <c r="T686" s="22">
        <v>44823</v>
      </c>
      <c r="U686" s="13">
        <v>154.47999999999999</v>
      </c>
      <c r="V686" s="13">
        <v>0</v>
      </c>
      <c r="W686" s="19">
        <v>1</v>
      </c>
      <c r="X686" s="13">
        <v>392.13</v>
      </c>
      <c r="Y686" s="13">
        <v>0</v>
      </c>
      <c r="Z686" s="19">
        <v>1</v>
      </c>
      <c r="AA686" s="13">
        <v>155.96</v>
      </c>
      <c r="AB686" s="13">
        <v>0</v>
      </c>
      <c r="AC686" s="19">
        <v>1</v>
      </c>
      <c r="AD686" s="13">
        <v>81.58</v>
      </c>
      <c r="AE686" s="13">
        <v>0</v>
      </c>
      <c r="AF686" s="19">
        <v>1</v>
      </c>
      <c r="AG686" s="13">
        <v>244.52</v>
      </c>
      <c r="AH686" s="13">
        <v>0</v>
      </c>
      <c r="AI686" s="19">
        <v>1</v>
      </c>
      <c r="AJ686" s="13">
        <v>309.07</v>
      </c>
      <c r="AK686" s="13">
        <v>0</v>
      </c>
      <c r="AL686" s="19">
        <v>1</v>
      </c>
    </row>
    <row r="687" spans="11:38">
      <c r="K687" s="22">
        <v>44819</v>
      </c>
      <c r="L687" s="37">
        <f t="shared" si="82"/>
        <v>-1.9111346100656311E-2</v>
      </c>
      <c r="M687" s="38">
        <f t="shared" si="83"/>
        <v>-1.1613884470957622E-2</v>
      </c>
      <c r="N687" s="38">
        <f t="shared" si="84"/>
        <v>-1.885582054615919E-2</v>
      </c>
      <c r="O687" s="38">
        <f t="shared" si="85"/>
        <v>-1.1019284861567551E-3</v>
      </c>
      <c r="P687" s="38">
        <f t="shared" si="86"/>
        <v>-2.7493693164691652E-2</v>
      </c>
      <c r="Q687" s="39">
        <f t="shared" si="87"/>
        <v>3.7601469199043673E-3</v>
      </c>
      <c r="T687" s="22">
        <v>44824</v>
      </c>
      <c r="U687" s="13">
        <v>156.9</v>
      </c>
      <c r="V687" s="13">
        <v>0</v>
      </c>
      <c r="W687" s="19">
        <v>1</v>
      </c>
      <c r="X687" s="13">
        <v>387.52</v>
      </c>
      <c r="Y687" s="13">
        <v>0</v>
      </c>
      <c r="Z687" s="19">
        <v>1</v>
      </c>
      <c r="AA687" s="13">
        <v>155.07</v>
      </c>
      <c r="AB687" s="13">
        <v>0</v>
      </c>
      <c r="AC687" s="19">
        <v>1</v>
      </c>
      <c r="AD687" s="13">
        <v>81.540000000000006</v>
      </c>
      <c r="AE687" s="13">
        <v>0</v>
      </c>
      <c r="AF687" s="19">
        <v>1</v>
      </c>
      <c r="AG687" s="13">
        <v>242.45</v>
      </c>
      <c r="AH687" s="13">
        <v>0</v>
      </c>
      <c r="AI687" s="19">
        <v>1</v>
      </c>
      <c r="AJ687" s="13">
        <v>308.73</v>
      </c>
      <c r="AK687" s="13">
        <v>0</v>
      </c>
      <c r="AL687" s="19">
        <v>1</v>
      </c>
    </row>
    <row r="688" spans="11:38">
      <c r="K688" s="22">
        <v>44820</v>
      </c>
      <c r="L688" s="37">
        <f t="shared" si="82"/>
        <v>-1.1020667848813703E-2</v>
      </c>
      <c r="M688" s="38">
        <f t="shared" si="83"/>
        <v>-7.6040152865462863E-3</v>
      </c>
      <c r="N688" s="38">
        <f t="shared" si="84"/>
        <v>5.5337635584208492E-3</v>
      </c>
      <c r="O688" s="38">
        <f t="shared" si="85"/>
        <v>4.8989590691979128E-4</v>
      </c>
      <c r="P688" s="38">
        <f t="shared" si="86"/>
        <v>-2.6116068055146244E-3</v>
      </c>
      <c r="Q688" s="39">
        <f t="shared" si="87"/>
        <v>-1.3177402664513328E-3</v>
      </c>
      <c r="T688" s="22">
        <v>44825</v>
      </c>
      <c r="U688" s="13">
        <v>153.72</v>
      </c>
      <c r="V688" s="13">
        <v>0</v>
      </c>
      <c r="W688" s="19">
        <v>1</v>
      </c>
      <c r="X688" s="13">
        <v>380.91</v>
      </c>
      <c r="Y688" s="13">
        <v>0</v>
      </c>
      <c r="Z688" s="19">
        <v>1</v>
      </c>
      <c r="AA688" s="13">
        <v>155.79</v>
      </c>
      <c r="AB688" s="13">
        <v>0</v>
      </c>
      <c r="AC688" s="19">
        <v>1</v>
      </c>
      <c r="AD688" s="13">
        <v>81.47</v>
      </c>
      <c r="AE688" s="13">
        <v>0</v>
      </c>
      <c r="AF688" s="19">
        <v>1</v>
      </c>
      <c r="AG688" s="13">
        <v>238.95</v>
      </c>
      <c r="AH688" s="13">
        <v>0</v>
      </c>
      <c r="AI688" s="19">
        <v>1</v>
      </c>
      <c r="AJ688" s="13">
        <v>300.8</v>
      </c>
      <c r="AK688" s="13">
        <v>0</v>
      </c>
      <c r="AL688" s="19">
        <v>1</v>
      </c>
    </row>
    <row r="689" spans="11:38">
      <c r="K689" s="22">
        <v>44823</v>
      </c>
      <c r="L689" s="37">
        <f t="shared" si="82"/>
        <v>2.477353248780928E-2</v>
      </c>
      <c r="M689" s="38">
        <f t="shared" si="83"/>
        <v>7.7570374750621836E-3</v>
      </c>
      <c r="N689" s="38">
        <f t="shared" si="84"/>
        <v>7.6972422017168184E-4</v>
      </c>
      <c r="O689" s="38">
        <f t="shared" si="85"/>
        <v>-1.1026034807719287E-3</v>
      </c>
      <c r="P689" s="38">
        <f t="shared" si="86"/>
        <v>-8.9931739699737915E-4</v>
      </c>
      <c r="Q689" s="39">
        <f t="shared" si="87"/>
        <v>1.8680534070586171E-2</v>
      </c>
      <c r="T689" s="22">
        <v>44826</v>
      </c>
      <c r="U689" s="13">
        <v>152.74</v>
      </c>
      <c r="V689" s="13">
        <v>0</v>
      </c>
      <c r="W689" s="19">
        <v>1</v>
      </c>
      <c r="X689" s="13">
        <v>377.69</v>
      </c>
      <c r="Y689" s="13">
        <v>0</v>
      </c>
      <c r="Z689" s="19">
        <v>1</v>
      </c>
      <c r="AA689" s="13">
        <v>155.69999999999999</v>
      </c>
      <c r="AB689" s="13">
        <v>0</v>
      </c>
      <c r="AC689" s="19">
        <v>1</v>
      </c>
      <c r="AD689" s="13">
        <v>81.319999999999993</v>
      </c>
      <c r="AE689" s="13">
        <v>0</v>
      </c>
      <c r="AF689" s="19">
        <v>1</v>
      </c>
      <c r="AG689" s="13">
        <v>240.98</v>
      </c>
      <c r="AH689" s="13">
        <v>0</v>
      </c>
      <c r="AI689" s="19">
        <v>1</v>
      </c>
      <c r="AJ689" s="13">
        <v>288.58999999999997</v>
      </c>
      <c r="AK689" s="13">
        <v>0</v>
      </c>
      <c r="AL689" s="19">
        <v>1</v>
      </c>
    </row>
    <row r="690" spans="11:38">
      <c r="K690" s="22">
        <v>44824</v>
      </c>
      <c r="L690" s="37">
        <f t="shared" si="82"/>
        <v>1.5544021618728036E-2</v>
      </c>
      <c r="M690" s="38">
        <f t="shared" si="83"/>
        <v>-1.1825957100842692E-2</v>
      </c>
      <c r="N690" s="38">
        <f t="shared" si="84"/>
        <v>-5.7229362383389958E-3</v>
      </c>
      <c r="O690" s="38">
        <f t="shared" si="85"/>
        <v>-4.9043649830499928E-4</v>
      </c>
      <c r="P690" s="38">
        <f t="shared" si="86"/>
        <v>-8.5016016091634724E-3</v>
      </c>
      <c r="Q690" s="39">
        <f t="shared" si="87"/>
        <v>-1.1006799427831242E-3</v>
      </c>
      <c r="T690" s="22">
        <v>44827</v>
      </c>
      <c r="U690" s="13">
        <v>150.43</v>
      </c>
      <c r="V690" s="13">
        <v>0</v>
      </c>
      <c r="W690" s="19">
        <v>1</v>
      </c>
      <c r="X690" s="13">
        <v>371.42</v>
      </c>
      <c r="Y690" s="13">
        <v>0</v>
      </c>
      <c r="Z690" s="19">
        <v>1</v>
      </c>
      <c r="AA690" s="13">
        <v>153.01</v>
      </c>
      <c r="AB690" s="13">
        <v>0</v>
      </c>
      <c r="AC690" s="19">
        <v>1</v>
      </c>
      <c r="AD690" s="13">
        <v>81.22</v>
      </c>
      <c r="AE690" s="13">
        <v>0</v>
      </c>
      <c r="AF690" s="19">
        <v>1</v>
      </c>
      <c r="AG690" s="13">
        <v>237.92</v>
      </c>
      <c r="AH690" s="13">
        <v>0</v>
      </c>
      <c r="AI690" s="19">
        <v>1</v>
      </c>
      <c r="AJ690" s="13">
        <v>275.33</v>
      </c>
      <c r="AK690" s="13">
        <v>0</v>
      </c>
      <c r="AL690" s="19">
        <v>1</v>
      </c>
    </row>
    <row r="691" spans="11:38">
      <c r="K691" s="22">
        <v>44825</v>
      </c>
      <c r="L691" s="37">
        <f t="shared" si="82"/>
        <v>-2.0475894042343717E-2</v>
      </c>
      <c r="M691" s="38">
        <f t="shared" si="83"/>
        <v>-1.7204333614917567E-2</v>
      </c>
      <c r="N691" s="38">
        <f t="shared" si="84"/>
        <v>4.6323186482795965E-3</v>
      </c>
      <c r="O691" s="38">
        <f t="shared" si="85"/>
        <v>-8.5884306855704088E-4</v>
      </c>
      <c r="P691" s="38">
        <f t="shared" si="86"/>
        <v>-1.4541178527194089E-2</v>
      </c>
      <c r="Q691" s="39">
        <f t="shared" si="87"/>
        <v>-2.6021516440425243E-2</v>
      </c>
      <c r="T691" s="22">
        <v>44830</v>
      </c>
      <c r="U691" s="13">
        <v>150.77000000000001</v>
      </c>
      <c r="V691" s="13">
        <v>0</v>
      </c>
      <c r="W691" s="19">
        <v>1</v>
      </c>
      <c r="X691" s="13">
        <v>365.87</v>
      </c>
      <c r="Y691" s="13">
        <v>1.90587</v>
      </c>
      <c r="Z691" s="19">
        <v>1</v>
      </c>
      <c r="AA691" s="13">
        <v>151.22999999999999</v>
      </c>
      <c r="AB691" s="13">
        <v>0</v>
      </c>
      <c r="AC691" s="19">
        <v>1</v>
      </c>
      <c r="AD691" s="13">
        <v>81.040000000000006</v>
      </c>
      <c r="AE691" s="13">
        <v>0</v>
      </c>
      <c r="AF691" s="19">
        <v>1</v>
      </c>
      <c r="AG691" s="13">
        <v>237.45</v>
      </c>
      <c r="AH691" s="13">
        <v>0</v>
      </c>
      <c r="AI691" s="19">
        <v>1</v>
      </c>
      <c r="AJ691" s="13">
        <v>276.01</v>
      </c>
      <c r="AK691" s="13">
        <v>0</v>
      </c>
      <c r="AL691" s="19">
        <v>1</v>
      </c>
    </row>
    <row r="692" spans="11:38">
      <c r="K692" s="22">
        <v>44826</v>
      </c>
      <c r="L692" s="37">
        <f t="shared" si="82"/>
        <v>-6.3956362364050922E-3</v>
      </c>
      <c r="M692" s="38">
        <f t="shared" si="83"/>
        <v>-8.4893734210797229E-3</v>
      </c>
      <c r="N692" s="38">
        <f t="shared" si="84"/>
        <v>-5.7786768438469109E-4</v>
      </c>
      <c r="O692" s="38">
        <f t="shared" si="85"/>
        <v>-1.8428655624046467E-3</v>
      </c>
      <c r="P692" s="38">
        <f t="shared" si="86"/>
        <v>8.4596174709630455E-3</v>
      </c>
      <c r="Q692" s="39">
        <f t="shared" si="87"/>
        <v>-4.1438596370890729E-2</v>
      </c>
      <c r="T692" s="22">
        <v>44831</v>
      </c>
      <c r="U692" s="13">
        <v>151.76</v>
      </c>
      <c r="V692" s="13">
        <v>0</v>
      </c>
      <c r="W692" s="19">
        <v>1</v>
      </c>
      <c r="X692" s="13">
        <v>364.93</v>
      </c>
      <c r="Y692" s="13">
        <v>0</v>
      </c>
      <c r="Z692" s="19">
        <v>1</v>
      </c>
      <c r="AA692" s="13">
        <v>151.54</v>
      </c>
      <c r="AB692" s="13">
        <v>0</v>
      </c>
      <c r="AC692" s="19">
        <v>1</v>
      </c>
      <c r="AD692" s="13">
        <v>81.040000000000006</v>
      </c>
      <c r="AE692" s="13">
        <v>0</v>
      </c>
      <c r="AF692" s="19">
        <v>1</v>
      </c>
      <c r="AG692" s="13">
        <v>236.41</v>
      </c>
      <c r="AH692" s="13">
        <v>0</v>
      </c>
      <c r="AI692" s="19">
        <v>1</v>
      </c>
      <c r="AJ692" s="13">
        <v>282.94</v>
      </c>
      <c r="AK692" s="13">
        <v>0</v>
      </c>
      <c r="AL692" s="19">
        <v>1</v>
      </c>
    </row>
    <row r="693" spans="11:38">
      <c r="K693" s="22">
        <v>44827</v>
      </c>
      <c r="L693" s="37">
        <f t="shared" si="82"/>
        <v>-1.5239269750505706E-2</v>
      </c>
      <c r="M693" s="38">
        <f t="shared" si="83"/>
        <v>-1.6740255563823171E-2</v>
      </c>
      <c r="N693" s="38">
        <f t="shared" si="84"/>
        <v>-1.7427800106230556E-2</v>
      </c>
      <c r="O693" s="38">
        <f t="shared" si="85"/>
        <v>-1.2304665019940329E-3</v>
      </c>
      <c r="P693" s="38">
        <f t="shared" si="86"/>
        <v>-1.2779459783285468E-2</v>
      </c>
      <c r="Q693" s="39">
        <f t="shared" si="87"/>
        <v>-4.7036617462740724E-2</v>
      </c>
      <c r="T693" s="22">
        <v>44832</v>
      </c>
      <c r="U693" s="13">
        <v>149.84</v>
      </c>
      <c r="V693" s="13">
        <v>0</v>
      </c>
      <c r="W693" s="19">
        <v>1</v>
      </c>
      <c r="X693" s="13">
        <v>372.02</v>
      </c>
      <c r="Y693" s="13">
        <v>0</v>
      </c>
      <c r="Z693" s="19">
        <v>1</v>
      </c>
      <c r="AA693" s="13">
        <v>154.69</v>
      </c>
      <c r="AB693" s="13">
        <v>0</v>
      </c>
      <c r="AC693" s="19">
        <v>1</v>
      </c>
      <c r="AD693" s="13">
        <v>81.39</v>
      </c>
      <c r="AE693" s="13">
        <v>0</v>
      </c>
      <c r="AF693" s="19">
        <v>1</v>
      </c>
      <c r="AG693" s="13">
        <v>241.07</v>
      </c>
      <c r="AH693" s="13">
        <v>0</v>
      </c>
      <c r="AI693" s="19">
        <v>1</v>
      </c>
      <c r="AJ693" s="13">
        <v>287.81</v>
      </c>
      <c r="AK693" s="13">
        <v>0</v>
      </c>
      <c r="AL693" s="19">
        <v>1</v>
      </c>
    </row>
    <row r="694" spans="11:38">
      <c r="K694" s="22">
        <v>44830</v>
      </c>
      <c r="L694" s="37">
        <f t="shared" si="82"/>
        <v>2.2576370810946929E-3</v>
      </c>
      <c r="M694" s="38">
        <f t="shared" si="83"/>
        <v>-9.8597940546501367E-3</v>
      </c>
      <c r="N694" s="38">
        <f t="shared" si="84"/>
        <v>-1.1701421971072873E-2</v>
      </c>
      <c r="O694" s="38">
        <f t="shared" si="85"/>
        <v>-2.2186623177236726E-3</v>
      </c>
      <c r="P694" s="38">
        <f t="shared" si="86"/>
        <v>-1.9774077167140861E-3</v>
      </c>
      <c r="Q694" s="39">
        <f t="shared" si="87"/>
        <v>2.4667187027956512E-3</v>
      </c>
      <c r="T694" s="22">
        <v>44833</v>
      </c>
      <c r="U694" s="13">
        <v>142.47999999999999</v>
      </c>
      <c r="V694" s="13">
        <v>0</v>
      </c>
      <c r="W694" s="19">
        <v>1</v>
      </c>
      <c r="X694" s="13">
        <v>364.37</v>
      </c>
      <c r="Y694" s="13">
        <v>0</v>
      </c>
      <c r="Z694" s="19">
        <v>1</v>
      </c>
      <c r="AA694" s="13">
        <v>154.66</v>
      </c>
      <c r="AB694" s="13">
        <v>0</v>
      </c>
      <c r="AC694" s="19">
        <v>1</v>
      </c>
      <c r="AD694" s="13">
        <v>81.28</v>
      </c>
      <c r="AE694" s="13">
        <v>0</v>
      </c>
      <c r="AF694" s="19">
        <v>1</v>
      </c>
      <c r="AG694" s="13">
        <v>237.5</v>
      </c>
      <c r="AH694" s="13">
        <v>0</v>
      </c>
      <c r="AI694" s="19">
        <v>1</v>
      </c>
      <c r="AJ694" s="13">
        <v>268.20999999999998</v>
      </c>
      <c r="AK694" s="13">
        <v>0</v>
      </c>
      <c r="AL694" s="19">
        <v>1</v>
      </c>
    </row>
    <row r="695" spans="11:38">
      <c r="K695" s="22">
        <v>44831</v>
      </c>
      <c r="L695" s="37">
        <f t="shared" si="82"/>
        <v>6.5448288359314733E-3</v>
      </c>
      <c r="M695" s="38">
        <f t="shared" si="83"/>
        <v>-2.5725246808998353E-3</v>
      </c>
      <c r="N695" s="38">
        <f t="shared" si="84"/>
        <v>2.0477597405781107E-3</v>
      </c>
      <c r="O695" s="38">
        <f t="shared" si="85"/>
        <v>0</v>
      </c>
      <c r="P695" s="38">
        <f t="shared" si="86"/>
        <v>-4.3894891734243902E-3</v>
      </c>
      <c r="Q695" s="39">
        <f t="shared" si="87"/>
        <v>2.4797764085939072E-2</v>
      </c>
      <c r="T695" s="22">
        <v>44834</v>
      </c>
      <c r="U695" s="13">
        <v>138.19999999999999</v>
      </c>
      <c r="V695" s="13">
        <v>0</v>
      </c>
      <c r="W695" s="19">
        <v>1</v>
      </c>
      <c r="X695" s="13">
        <v>358.65</v>
      </c>
      <c r="Y695" s="13">
        <v>0</v>
      </c>
      <c r="Z695" s="19">
        <v>1</v>
      </c>
      <c r="AA695" s="13">
        <v>154.66999999999999</v>
      </c>
      <c r="AB695" s="13">
        <v>0</v>
      </c>
      <c r="AC695" s="19">
        <v>1</v>
      </c>
      <c r="AD695" s="13">
        <v>81.209999999999994</v>
      </c>
      <c r="AE695" s="13">
        <v>0</v>
      </c>
      <c r="AF695" s="19">
        <v>1</v>
      </c>
      <c r="AG695" s="13">
        <v>232.9</v>
      </c>
      <c r="AH695" s="13">
        <v>0</v>
      </c>
      <c r="AI695" s="19">
        <v>1</v>
      </c>
      <c r="AJ695" s="13">
        <v>265.25</v>
      </c>
      <c r="AK695" s="13">
        <v>0</v>
      </c>
      <c r="AL695" s="19">
        <v>1</v>
      </c>
    </row>
    <row r="696" spans="11:38">
      <c r="K696" s="22">
        <v>44832</v>
      </c>
      <c r="L696" s="37">
        <f t="shared" si="82"/>
        <v>-1.2732267490925599E-2</v>
      </c>
      <c r="M696" s="38">
        <f t="shared" si="83"/>
        <v>1.9242061900524327E-2</v>
      </c>
      <c r="N696" s="38">
        <f t="shared" si="84"/>
        <v>2.0573497745346159E-2</v>
      </c>
      <c r="O696" s="38">
        <f t="shared" si="85"/>
        <v>4.3095553985219668E-3</v>
      </c>
      <c r="P696" s="38">
        <f t="shared" si="86"/>
        <v>1.9519761926180764E-2</v>
      </c>
      <c r="Q696" s="39">
        <f t="shared" si="87"/>
        <v>1.7065679170471873E-2</v>
      </c>
      <c r="T696" s="22">
        <v>44837</v>
      </c>
      <c r="U696" s="13">
        <v>142.44999999999999</v>
      </c>
      <c r="V696" s="13">
        <v>0</v>
      </c>
      <c r="W696" s="19">
        <v>1</v>
      </c>
      <c r="X696" s="13">
        <v>368.14</v>
      </c>
      <c r="Y696" s="13">
        <v>0</v>
      </c>
      <c r="Z696" s="19">
        <v>1</v>
      </c>
      <c r="AA696" s="13">
        <v>158.43</v>
      </c>
      <c r="AB696" s="13">
        <v>0</v>
      </c>
      <c r="AC696" s="19">
        <v>1</v>
      </c>
      <c r="AD696" s="13">
        <v>81.28</v>
      </c>
      <c r="AE696" s="13">
        <v>0.10802299999999999</v>
      </c>
      <c r="AF696" s="19">
        <v>1</v>
      </c>
      <c r="AG696" s="13">
        <v>240.74</v>
      </c>
      <c r="AH696" s="13">
        <v>0</v>
      </c>
      <c r="AI696" s="19">
        <v>1</v>
      </c>
      <c r="AJ696" s="13">
        <v>242.4</v>
      </c>
      <c r="AK696" s="13">
        <v>0</v>
      </c>
      <c r="AL696" s="19">
        <v>1</v>
      </c>
    </row>
    <row r="697" spans="11:38">
      <c r="K697" s="22">
        <v>44833</v>
      </c>
      <c r="L697" s="37">
        <f t="shared" si="82"/>
        <v>-5.0366419154426981E-2</v>
      </c>
      <c r="M697" s="38">
        <f t="shared" si="83"/>
        <v>-2.0777781385126853E-2</v>
      </c>
      <c r="N697" s="38">
        <f t="shared" si="84"/>
        <v>-1.939550676842037E-4</v>
      </c>
      <c r="O697" s="38">
        <f t="shared" si="85"/>
        <v>-1.3524315087782789E-3</v>
      </c>
      <c r="P697" s="38">
        <f t="shared" si="86"/>
        <v>-1.4919724273191366E-2</v>
      </c>
      <c r="Q697" s="39">
        <f t="shared" si="87"/>
        <v>-7.0530284441017596E-2</v>
      </c>
      <c r="T697" s="22">
        <v>44838</v>
      </c>
      <c r="U697" s="13">
        <v>146.1</v>
      </c>
      <c r="V697" s="13">
        <v>0</v>
      </c>
      <c r="W697" s="19">
        <v>1</v>
      </c>
      <c r="X697" s="13">
        <v>379.41</v>
      </c>
      <c r="Y697" s="13">
        <v>0</v>
      </c>
      <c r="Z697" s="19">
        <v>1</v>
      </c>
      <c r="AA697" s="13">
        <v>160.69999999999999</v>
      </c>
      <c r="AB697" s="13">
        <v>0</v>
      </c>
      <c r="AC697" s="19">
        <v>1</v>
      </c>
      <c r="AD697" s="13">
        <v>81.31</v>
      </c>
      <c r="AE697" s="13">
        <v>0</v>
      </c>
      <c r="AF697" s="19">
        <v>1</v>
      </c>
      <c r="AG697" s="13">
        <v>248.88</v>
      </c>
      <c r="AH697" s="13">
        <v>0</v>
      </c>
      <c r="AI697" s="19">
        <v>1</v>
      </c>
      <c r="AJ697" s="13">
        <v>249.44</v>
      </c>
      <c r="AK697" s="13">
        <v>0</v>
      </c>
      <c r="AL697" s="19">
        <v>1</v>
      </c>
    </row>
    <row r="698" spans="11:38">
      <c r="K698" s="22">
        <v>44834</v>
      </c>
      <c r="L698" s="37">
        <f t="shared" si="82"/>
        <v>-3.0499727647836726E-2</v>
      </c>
      <c r="M698" s="38">
        <f t="shared" si="83"/>
        <v>-1.5822852311234526E-2</v>
      </c>
      <c r="N698" s="38">
        <f t="shared" si="84"/>
        <v>6.4655869159052561E-5</v>
      </c>
      <c r="O698" s="38">
        <f t="shared" si="85"/>
        <v>-8.615915358523925E-4</v>
      </c>
      <c r="P698" s="38">
        <f t="shared" si="86"/>
        <v>-1.9558446584400601E-2</v>
      </c>
      <c r="Q698" s="39">
        <f t="shared" si="87"/>
        <v>-1.1097478266149974E-2</v>
      </c>
      <c r="T698" s="22">
        <v>44839</v>
      </c>
      <c r="U698" s="13">
        <v>146.4</v>
      </c>
      <c r="V698" s="13">
        <v>0</v>
      </c>
      <c r="W698" s="19">
        <v>1</v>
      </c>
      <c r="X698" s="13">
        <v>378.52</v>
      </c>
      <c r="Y698" s="13">
        <v>0</v>
      </c>
      <c r="Z698" s="19">
        <v>1</v>
      </c>
      <c r="AA698" s="13">
        <v>159.81</v>
      </c>
      <c r="AB698" s="13">
        <v>0</v>
      </c>
      <c r="AC698" s="19">
        <v>1</v>
      </c>
      <c r="AD698" s="13">
        <v>81.23</v>
      </c>
      <c r="AE698" s="13">
        <v>0</v>
      </c>
      <c r="AF698" s="19">
        <v>1</v>
      </c>
      <c r="AG698" s="13">
        <v>249.2</v>
      </c>
      <c r="AH698" s="13">
        <v>0</v>
      </c>
      <c r="AI698" s="19">
        <v>1</v>
      </c>
      <c r="AJ698" s="13">
        <v>240.81</v>
      </c>
      <c r="AK698" s="13">
        <v>0</v>
      </c>
      <c r="AL698" s="19">
        <v>1</v>
      </c>
    </row>
    <row r="699" spans="11:38">
      <c r="K699" s="22">
        <v>44837</v>
      </c>
      <c r="L699" s="37">
        <f t="shared" si="82"/>
        <v>3.0289149610347722E-2</v>
      </c>
      <c r="M699" s="38">
        <f t="shared" si="83"/>
        <v>2.6116318032132619E-2</v>
      </c>
      <c r="N699" s="38">
        <f t="shared" si="84"/>
        <v>2.4019040336903132E-2</v>
      </c>
      <c r="O699" s="38">
        <f t="shared" si="85"/>
        <v>2.1897322962400973E-3</v>
      </c>
      <c r="P699" s="38">
        <f t="shared" si="86"/>
        <v>3.3108336061293472E-2</v>
      </c>
      <c r="Q699" s="39">
        <f t="shared" si="87"/>
        <v>-9.0083523298933155E-2</v>
      </c>
      <c r="T699" s="22">
        <v>44840</v>
      </c>
      <c r="U699" s="13">
        <v>145.43</v>
      </c>
      <c r="V699" s="13">
        <v>0</v>
      </c>
      <c r="W699" s="19">
        <v>1</v>
      </c>
      <c r="X699" s="13">
        <v>374.78</v>
      </c>
      <c r="Y699" s="13">
        <v>0</v>
      </c>
      <c r="Z699" s="19">
        <v>1</v>
      </c>
      <c r="AA699" s="13">
        <v>159.63</v>
      </c>
      <c r="AB699" s="13">
        <v>0</v>
      </c>
      <c r="AC699" s="19">
        <v>1</v>
      </c>
      <c r="AD699" s="13">
        <v>81.13</v>
      </c>
      <c r="AE699" s="13">
        <v>0</v>
      </c>
      <c r="AF699" s="19">
        <v>1</v>
      </c>
      <c r="AG699" s="13">
        <v>246.79</v>
      </c>
      <c r="AH699" s="13">
        <v>0</v>
      </c>
      <c r="AI699" s="19">
        <v>1</v>
      </c>
      <c r="AJ699" s="13">
        <v>238.13</v>
      </c>
      <c r="AK699" s="13">
        <v>0</v>
      </c>
      <c r="AL699" s="19">
        <v>1</v>
      </c>
    </row>
    <row r="700" spans="11:38">
      <c r="K700" s="22">
        <v>44838</v>
      </c>
      <c r="L700" s="37">
        <f t="shared" si="82"/>
        <v>2.5300257812736527E-2</v>
      </c>
      <c r="M700" s="38">
        <f t="shared" si="83"/>
        <v>3.0154113955418786E-2</v>
      </c>
      <c r="N700" s="38">
        <f t="shared" si="84"/>
        <v>1.4226417356515263E-2</v>
      </c>
      <c r="O700" s="38">
        <f t="shared" si="85"/>
        <v>3.6902638957432029E-4</v>
      </c>
      <c r="P700" s="38">
        <f t="shared" si="86"/>
        <v>3.3253339637792853E-2</v>
      </c>
      <c r="Q700" s="39">
        <f t="shared" si="87"/>
        <v>2.8629151114306955E-2</v>
      </c>
      <c r="T700" s="22">
        <v>44841</v>
      </c>
      <c r="U700" s="13">
        <v>140.09</v>
      </c>
      <c r="V700" s="13">
        <v>0</v>
      </c>
      <c r="W700" s="19">
        <v>1</v>
      </c>
      <c r="X700" s="13">
        <v>364.33</v>
      </c>
      <c r="Y700" s="13">
        <v>0</v>
      </c>
      <c r="Z700" s="19">
        <v>1</v>
      </c>
      <c r="AA700" s="13">
        <v>157.88</v>
      </c>
      <c r="AB700" s="13">
        <v>0</v>
      </c>
      <c r="AC700" s="19">
        <v>1</v>
      </c>
      <c r="AD700" s="13">
        <v>81.03</v>
      </c>
      <c r="AE700" s="13">
        <v>0</v>
      </c>
      <c r="AF700" s="19">
        <v>1</v>
      </c>
      <c r="AG700" s="13">
        <v>234.24</v>
      </c>
      <c r="AH700" s="13">
        <v>0</v>
      </c>
      <c r="AI700" s="19">
        <v>1</v>
      </c>
      <c r="AJ700" s="13">
        <v>223.07</v>
      </c>
      <c r="AK700" s="13">
        <v>0</v>
      </c>
      <c r="AL700" s="19">
        <v>1</v>
      </c>
    </row>
    <row r="701" spans="11:38">
      <c r="K701" s="22">
        <v>44839</v>
      </c>
      <c r="L701" s="37">
        <f t="shared" si="82"/>
        <v>2.0512827705573612E-3</v>
      </c>
      <c r="M701" s="38">
        <f t="shared" si="83"/>
        <v>-2.3485029199628582E-3</v>
      </c>
      <c r="N701" s="38">
        <f t="shared" si="84"/>
        <v>-5.5536631464493322E-3</v>
      </c>
      <c r="O701" s="38">
        <f t="shared" si="85"/>
        <v>-9.8437315688362E-4</v>
      </c>
      <c r="P701" s="38">
        <f t="shared" si="86"/>
        <v>1.2849343239165513E-3</v>
      </c>
      <c r="Q701" s="39">
        <f t="shared" si="87"/>
        <v>-3.521016449787117E-2</v>
      </c>
      <c r="T701" s="22">
        <v>44844</v>
      </c>
      <c r="U701" s="13">
        <v>140.41999999999999</v>
      </c>
      <c r="V701" s="13">
        <v>0</v>
      </c>
      <c r="W701" s="19">
        <v>1</v>
      </c>
      <c r="X701" s="13">
        <v>361.62</v>
      </c>
      <c r="Y701" s="13">
        <v>0</v>
      </c>
      <c r="Z701" s="19">
        <v>1</v>
      </c>
      <c r="AA701" s="13">
        <v>155.47999999999999</v>
      </c>
      <c r="AB701" s="13">
        <v>0</v>
      </c>
      <c r="AC701" s="19">
        <v>1</v>
      </c>
      <c r="AD701" s="13">
        <v>81</v>
      </c>
      <c r="AE701" s="13">
        <v>0</v>
      </c>
      <c r="AF701" s="19">
        <v>1</v>
      </c>
      <c r="AG701" s="13">
        <v>229.25</v>
      </c>
      <c r="AH701" s="13">
        <v>0</v>
      </c>
      <c r="AI701" s="19">
        <v>1</v>
      </c>
      <c r="AJ701" s="13">
        <v>222.96</v>
      </c>
      <c r="AK701" s="13">
        <v>0</v>
      </c>
      <c r="AL701" s="19">
        <v>1</v>
      </c>
    </row>
    <row r="702" spans="11:38">
      <c r="K702" s="22">
        <v>44840</v>
      </c>
      <c r="L702" s="37">
        <f t="shared" si="82"/>
        <v>-6.6477303375923362E-3</v>
      </c>
      <c r="M702" s="38">
        <f t="shared" si="83"/>
        <v>-9.9297244925121951E-3</v>
      </c>
      <c r="N702" s="38">
        <f t="shared" si="84"/>
        <v>-1.1269723206298698E-3</v>
      </c>
      <c r="O702" s="38">
        <f t="shared" si="85"/>
        <v>-1.2318306558889817E-3</v>
      </c>
      <c r="P702" s="38">
        <f t="shared" si="86"/>
        <v>-9.7180143415412246E-3</v>
      </c>
      <c r="Q702" s="39">
        <f t="shared" si="87"/>
        <v>-1.1191497775743495E-2</v>
      </c>
      <c r="T702" s="22">
        <v>44845</v>
      </c>
      <c r="U702" s="13">
        <v>138.97999999999999</v>
      </c>
      <c r="V702" s="13">
        <v>0</v>
      </c>
      <c r="W702" s="19">
        <v>1</v>
      </c>
      <c r="X702" s="13">
        <v>359.14</v>
      </c>
      <c r="Y702" s="13">
        <v>0</v>
      </c>
      <c r="Z702" s="19">
        <v>1</v>
      </c>
      <c r="AA702" s="13">
        <v>155.16</v>
      </c>
      <c r="AB702" s="13">
        <v>0</v>
      </c>
      <c r="AC702" s="19">
        <v>1</v>
      </c>
      <c r="AD702" s="13">
        <v>81.040000000000006</v>
      </c>
      <c r="AE702" s="13">
        <v>0</v>
      </c>
      <c r="AF702" s="19">
        <v>1</v>
      </c>
      <c r="AG702" s="13">
        <v>225.41</v>
      </c>
      <c r="AH702" s="13">
        <v>0</v>
      </c>
      <c r="AI702" s="19">
        <v>1</v>
      </c>
      <c r="AJ702" s="13">
        <v>216.5</v>
      </c>
      <c r="AK702" s="13">
        <v>0</v>
      </c>
      <c r="AL702" s="19">
        <v>1</v>
      </c>
    </row>
    <row r="703" spans="11:38">
      <c r="K703" s="22">
        <v>44841</v>
      </c>
      <c r="L703" s="37">
        <f t="shared" si="82"/>
        <v>-3.7409797981596236E-2</v>
      </c>
      <c r="M703" s="38">
        <f t="shared" si="83"/>
        <v>-2.8279136811776968E-2</v>
      </c>
      <c r="N703" s="38">
        <f t="shared" si="84"/>
        <v>-1.1023386481741284E-2</v>
      </c>
      <c r="O703" s="38">
        <f t="shared" si="85"/>
        <v>-1.2333499343396451E-3</v>
      </c>
      <c r="P703" s="38">
        <f t="shared" si="86"/>
        <v>-5.2191541798809998E-2</v>
      </c>
      <c r="Q703" s="39">
        <f t="shared" si="87"/>
        <v>-6.5331119487161221E-2</v>
      </c>
      <c r="T703" s="22">
        <v>44846</v>
      </c>
      <c r="U703" s="13">
        <v>138.34</v>
      </c>
      <c r="V703" s="13">
        <v>0</v>
      </c>
      <c r="W703" s="19">
        <v>1</v>
      </c>
      <c r="X703" s="13">
        <v>357.98</v>
      </c>
      <c r="Y703" s="13">
        <v>0</v>
      </c>
      <c r="Z703" s="19">
        <v>1</v>
      </c>
      <c r="AA703" s="13">
        <v>155.99</v>
      </c>
      <c r="AB703" s="13">
        <v>0</v>
      </c>
      <c r="AC703" s="19">
        <v>1</v>
      </c>
      <c r="AD703" s="13">
        <v>81.12</v>
      </c>
      <c r="AE703" s="13">
        <v>0</v>
      </c>
      <c r="AF703" s="19">
        <v>1</v>
      </c>
      <c r="AG703" s="13">
        <v>225.75</v>
      </c>
      <c r="AH703" s="13">
        <v>0</v>
      </c>
      <c r="AI703" s="19">
        <v>1</v>
      </c>
      <c r="AJ703" s="13">
        <v>217.24</v>
      </c>
      <c r="AK703" s="13">
        <v>0</v>
      </c>
      <c r="AL703" s="19">
        <v>1</v>
      </c>
    </row>
    <row r="704" spans="11:38">
      <c r="K704" s="22">
        <v>44844</v>
      </c>
      <c r="L704" s="37">
        <f t="shared" si="82"/>
        <v>2.3528583810801403E-3</v>
      </c>
      <c r="M704" s="38">
        <f t="shared" si="83"/>
        <v>-7.4661136127349018E-3</v>
      </c>
      <c r="N704" s="38">
        <f t="shared" si="84"/>
        <v>-1.531814481062402E-2</v>
      </c>
      <c r="O704" s="38">
        <f t="shared" si="85"/>
        <v>-3.7030180019518373E-4</v>
      </c>
      <c r="P704" s="38">
        <f t="shared" si="86"/>
        <v>-2.1533119636372545E-2</v>
      </c>
      <c r="Q704" s="39">
        <f t="shared" si="87"/>
        <v>-4.9324037499770817E-4</v>
      </c>
      <c r="T704" s="22">
        <v>44847</v>
      </c>
      <c r="U704" s="13">
        <v>142.99</v>
      </c>
      <c r="V704" s="13">
        <v>0</v>
      </c>
      <c r="W704" s="19">
        <v>1</v>
      </c>
      <c r="X704" s="13">
        <v>367.51</v>
      </c>
      <c r="Y704" s="13">
        <v>0</v>
      </c>
      <c r="Z704" s="19">
        <v>1</v>
      </c>
      <c r="AA704" s="13">
        <v>154.91</v>
      </c>
      <c r="AB704" s="13">
        <v>0</v>
      </c>
      <c r="AC704" s="19">
        <v>1</v>
      </c>
      <c r="AD704" s="13">
        <v>80.88</v>
      </c>
      <c r="AE704" s="13">
        <v>0</v>
      </c>
      <c r="AF704" s="19">
        <v>1</v>
      </c>
      <c r="AG704" s="13">
        <v>234.24</v>
      </c>
      <c r="AH704" s="13">
        <v>0</v>
      </c>
      <c r="AI704" s="19">
        <v>1</v>
      </c>
      <c r="AJ704" s="13">
        <v>221.72</v>
      </c>
      <c r="AK704" s="13">
        <v>0</v>
      </c>
      <c r="AL704" s="19">
        <v>1</v>
      </c>
    </row>
    <row r="705" spans="11:38">
      <c r="K705" s="22">
        <v>44845</v>
      </c>
      <c r="L705" s="37">
        <f t="shared" si="82"/>
        <v>-1.0307893702921423E-2</v>
      </c>
      <c r="M705" s="38">
        <f t="shared" si="83"/>
        <v>-6.8816521092560238E-3</v>
      </c>
      <c r="N705" s="38">
        <f t="shared" si="84"/>
        <v>-2.0602634122559738E-3</v>
      </c>
      <c r="O705" s="38">
        <f t="shared" si="85"/>
        <v>4.9370526798930164E-4</v>
      </c>
      <c r="P705" s="38">
        <f t="shared" si="86"/>
        <v>-1.6892144942705314E-2</v>
      </c>
      <c r="Q705" s="39">
        <f t="shared" si="87"/>
        <v>-2.9401835731148303E-2</v>
      </c>
      <c r="T705" s="22">
        <v>44848</v>
      </c>
      <c r="U705" s="13">
        <v>138.38</v>
      </c>
      <c r="V705" s="13">
        <v>0</v>
      </c>
      <c r="W705" s="19">
        <v>1</v>
      </c>
      <c r="X705" s="13">
        <v>359.09</v>
      </c>
      <c r="Y705" s="13">
        <v>0</v>
      </c>
      <c r="Z705" s="19">
        <v>1</v>
      </c>
      <c r="AA705" s="13">
        <v>152.97999999999999</v>
      </c>
      <c r="AB705" s="13">
        <v>0</v>
      </c>
      <c r="AC705" s="19">
        <v>1</v>
      </c>
      <c r="AD705" s="13">
        <v>80.84</v>
      </c>
      <c r="AE705" s="13">
        <v>0</v>
      </c>
      <c r="AF705" s="19">
        <v>1</v>
      </c>
      <c r="AG705" s="13">
        <v>228.56</v>
      </c>
      <c r="AH705" s="13">
        <v>0</v>
      </c>
      <c r="AI705" s="19">
        <v>1</v>
      </c>
      <c r="AJ705" s="13">
        <v>204.99</v>
      </c>
      <c r="AK705" s="13">
        <v>0</v>
      </c>
      <c r="AL705" s="19">
        <v>1</v>
      </c>
    </row>
    <row r="706" spans="11:38">
      <c r="K706" s="22">
        <v>44846</v>
      </c>
      <c r="L706" s="37">
        <f t="shared" si="82"/>
        <v>-4.6156147137425101E-3</v>
      </c>
      <c r="M706" s="38">
        <f t="shared" si="83"/>
        <v>-3.2351656953977887E-3</v>
      </c>
      <c r="N706" s="38">
        <f t="shared" si="84"/>
        <v>5.3350600590110478E-3</v>
      </c>
      <c r="O706" s="38">
        <f t="shared" si="85"/>
        <v>9.8667990244510635E-4</v>
      </c>
      <c r="P706" s="38">
        <f t="shared" si="86"/>
        <v>1.5072261032259987E-3</v>
      </c>
      <c r="Q706" s="39">
        <f t="shared" si="87"/>
        <v>3.4121857241000077E-3</v>
      </c>
      <c r="T706" s="22">
        <v>44851</v>
      </c>
      <c r="U706" s="13">
        <v>142.41</v>
      </c>
      <c r="V706" s="13">
        <v>0</v>
      </c>
      <c r="W706" s="19">
        <v>1</v>
      </c>
      <c r="X706" s="13">
        <v>368.33</v>
      </c>
      <c r="Y706" s="13">
        <v>0</v>
      </c>
      <c r="Z706" s="19">
        <v>1</v>
      </c>
      <c r="AA706" s="13">
        <v>153.41999999999999</v>
      </c>
      <c r="AB706" s="13">
        <v>0</v>
      </c>
      <c r="AC706" s="19">
        <v>1</v>
      </c>
      <c r="AD706" s="13">
        <v>80.930000000000007</v>
      </c>
      <c r="AE706" s="13">
        <v>0</v>
      </c>
      <c r="AF706" s="19">
        <v>1</v>
      </c>
      <c r="AG706" s="13">
        <v>237.53</v>
      </c>
      <c r="AH706" s="13">
        <v>0</v>
      </c>
      <c r="AI706" s="19">
        <v>1</v>
      </c>
      <c r="AJ706" s="13">
        <v>219.35</v>
      </c>
      <c r="AK706" s="13">
        <v>0</v>
      </c>
      <c r="AL706" s="19">
        <v>1</v>
      </c>
    </row>
    <row r="707" spans="11:38">
      <c r="K707" s="22">
        <v>44847</v>
      </c>
      <c r="L707" s="37">
        <f t="shared" si="82"/>
        <v>3.3060274572317201E-2</v>
      </c>
      <c r="M707" s="38">
        <f t="shared" si="83"/>
        <v>2.6273410248681787E-2</v>
      </c>
      <c r="N707" s="38">
        <f t="shared" si="84"/>
        <v>-6.9475995125058325E-3</v>
      </c>
      <c r="O707" s="38">
        <f t="shared" si="85"/>
        <v>-2.9629651306571836E-3</v>
      </c>
      <c r="P707" s="38">
        <f t="shared" si="86"/>
        <v>3.6918038475852032E-2</v>
      </c>
      <c r="Q707" s="39">
        <f t="shared" si="87"/>
        <v>2.0412591384959395E-2</v>
      </c>
      <c r="T707" s="22">
        <v>44852</v>
      </c>
      <c r="U707" s="13">
        <v>143.75</v>
      </c>
      <c r="V707" s="13">
        <v>0</v>
      </c>
      <c r="W707" s="19">
        <v>1</v>
      </c>
      <c r="X707" s="13">
        <v>372.55</v>
      </c>
      <c r="Y707" s="13">
        <v>0</v>
      </c>
      <c r="Z707" s="19">
        <v>1</v>
      </c>
      <c r="AA707" s="13">
        <v>153.75</v>
      </c>
      <c r="AB707" s="13">
        <v>0</v>
      </c>
      <c r="AC707" s="19">
        <v>1</v>
      </c>
      <c r="AD707" s="13">
        <v>80.97</v>
      </c>
      <c r="AE707" s="13">
        <v>0</v>
      </c>
      <c r="AF707" s="19">
        <v>1</v>
      </c>
      <c r="AG707" s="13">
        <v>238.5</v>
      </c>
      <c r="AH707" s="13">
        <v>0</v>
      </c>
      <c r="AI707" s="19">
        <v>1</v>
      </c>
      <c r="AJ707" s="13">
        <v>220.19</v>
      </c>
      <c r="AK707" s="13">
        <v>0</v>
      </c>
      <c r="AL707" s="19">
        <v>1</v>
      </c>
    </row>
    <row r="708" spans="11:38">
      <c r="K708" s="22">
        <v>44848</v>
      </c>
      <c r="L708" s="37">
        <f t="shared" si="82"/>
        <v>-3.2771173674090937E-2</v>
      </c>
      <c r="M708" s="38">
        <f t="shared" si="83"/>
        <v>-2.3177475719012932E-2</v>
      </c>
      <c r="N708" s="38">
        <f t="shared" si="84"/>
        <v>-1.2537109224551701E-2</v>
      </c>
      <c r="O708" s="38">
        <f t="shared" si="85"/>
        <v>-4.9468217679560255E-4</v>
      </c>
      <c r="P708" s="38">
        <f t="shared" si="86"/>
        <v>-2.4547472850429176E-2</v>
      </c>
      <c r="Q708" s="39">
        <f t="shared" si="87"/>
        <v>-7.8454127090807319E-2</v>
      </c>
      <c r="T708" s="22">
        <v>44853</v>
      </c>
      <c r="U708" s="13">
        <v>143.86000000000001</v>
      </c>
      <c r="V708" s="13">
        <v>0</v>
      </c>
      <c r="W708" s="19">
        <v>1</v>
      </c>
      <c r="X708" s="13">
        <v>370.1</v>
      </c>
      <c r="Y708" s="13">
        <v>0</v>
      </c>
      <c r="Z708" s="19">
        <v>1</v>
      </c>
      <c r="AA708" s="13">
        <v>151.69</v>
      </c>
      <c r="AB708" s="13">
        <v>0</v>
      </c>
      <c r="AC708" s="19">
        <v>1</v>
      </c>
      <c r="AD708" s="13">
        <v>80.819999999999993</v>
      </c>
      <c r="AE708" s="13">
        <v>0</v>
      </c>
      <c r="AF708" s="19">
        <v>1</v>
      </c>
      <c r="AG708" s="13">
        <v>236.48</v>
      </c>
      <c r="AH708" s="13">
        <v>0</v>
      </c>
      <c r="AI708" s="19">
        <v>1</v>
      </c>
      <c r="AJ708" s="13">
        <v>222.04</v>
      </c>
      <c r="AK708" s="13">
        <v>0</v>
      </c>
      <c r="AL708" s="19">
        <v>1</v>
      </c>
    </row>
    <row r="709" spans="11:38">
      <c r="K709" s="22">
        <v>44851</v>
      </c>
      <c r="L709" s="37">
        <f t="shared" si="82"/>
        <v>2.8706697160671407E-2</v>
      </c>
      <c r="M709" s="38">
        <f t="shared" si="83"/>
        <v>2.5406222021015744E-2</v>
      </c>
      <c r="N709" s="38">
        <f t="shared" si="84"/>
        <v>2.8720646374301795E-3</v>
      </c>
      <c r="O709" s="38">
        <f t="shared" si="85"/>
        <v>1.1126909721903375E-3</v>
      </c>
      <c r="P709" s="38">
        <f t="shared" si="86"/>
        <v>3.8495173364484332E-2</v>
      </c>
      <c r="Q709" s="39">
        <f t="shared" si="87"/>
        <v>6.770743015142637E-2</v>
      </c>
      <c r="T709" s="22">
        <v>44854</v>
      </c>
      <c r="U709" s="13">
        <v>143.38999999999999</v>
      </c>
      <c r="V709" s="13">
        <v>0</v>
      </c>
      <c r="W709" s="19">
        <v>1</v>
      </c>
      <c r="X709" s="13">
        <v>366.95</v>
      </c>
      <c r="Y709" s="13">
        <v>0</v>
      </c>
      <c r="Z709" s="19">
        <v>1</v>
      </c>
      <c r="AA709" s="13">
        <v>151.44999999999999</v>
      </c>
      <c r="AB709" s="13">
        <v>0</v>
      </c>
      <c r="AC709" s="19">
        <v>1</v>
      </c>
      <c r="AD709" s="13">
        <v>80.73</v>
      </c>
      <c r="AE709" s="13">
        <v>0</v>
      </c>
      <c r="AF709" s="19">
        <v>1</v>
      </c>
      <c r="AG709" s="13">
        <v>236.15</v>
      </c>
      <c r="AH709" s="13">
        <v>0</v>
      </c>
      <c r="AI709" s="19">
        <v>1</v>
      </c>
      <c r="AJ709" s="13">
        <v>207.28</v>
      </c>
      <c r="AK709" s="13">
        <v>0</v>
      </c>
      <c r="AL709" s="19">
        <v>1</v>
      </c>
    </row>
    <row r="710" spans="11:38">
      <c r="K710" s="22">
        <v>44852</v>
      </c>
      <c r="L710" s="37">
        <f t="shared" si="82"/>
        <v>9.3654584461234282E-3</v>
      </c>
      <c r="M710" s="38">
        <f t="shared" si="83"/>
        <v>1.1391981530698087E-2</v>
      </c>
      <c r="N710" s="38">
        <f t="shared" si="84"/>
        <v>2.1486481554770132E-3</v>
      </c>
      <c r="O710" s="38">
        <f t="shared" si="85"/>
        <v>4.9413219041226808E-4</v>
      </c>
      <c r="P710" s="38">
        <f t="shared" si="86"/>
        <v>4.0753790413938515E-3</v>
      </c>
      <c r="Q710" s="39">
        <f t="shared" si="87"/>
        <v>3.8221823844711423E-3</v>
      </c>
      <c r="T710" s="22">
        <v>44855</v>
      </c>
      <c r="U710" s="13">
        <v>147.27000000000001</v>
      </c>
      <c r="V710" s="13">
        <v>0</v>
      </c>
      <c r="W710" s="19">
        <v>1</v>
      </c>
      <c r="X710" s="13">
        <v>375.81</v>
      </c>
      <c r="Y710" s="13">
        <v>0</v>
      </c>
      <c r="Z710" s="19">
        <v>1</v>
      </c>
      <c r="AA710" s="13">
        <v>154.15</v>
      </c>
      <c r="AB710" s="13">
        <v>0</v>
      </c>
      <c r="AC710" s="19">
        <v>1</v>
      </c>
      <c r="AD710" s="13">
        <v>80.94</v>
      </c>
      <c r="AE710" s="13">
        <v>0</v>
      </c>
      <c r="AF710" s="19">
        <v>1</v>
      </c>
      <c r="AG710" s="13">
        <v>242.12</v>
      </c>
      <c r="AH710" s="13">
        <v>0</v>
      </c>
      <c r="AI710" s="19">
        <v>1</v>
      </c>
      <c r="AJ710" s="13">
        <v>214.44</v>
      </c>
      <c r="AK710" s="13">
        <v>0</v>
      </c>
      <c r="AL710" s="19">
        <v>1</v>
      </c>
    </row>
    <row r="711" spans="11:38">
      <c r="K711" s="22">
        <v>44853</v>
      </c>
      <c r="L711" s="37">
        <f t="shared" si="82"/>
        <v>7.6492476175040759E-4</v>
      </c>
      <c r="M711" s="38">
        <f t="shared" si="83"/>
        <v>-6.598017607626178E-3</v>
      </c>
      <c r="N711" s="38">
        <f t="shared" si="84"/>
        <v>-1.3488942083046313E-2</v>
      </c>
      <c r="O711" s="38">
        <f t="shared" si="85"/>
        <v>-1.8542560476953879E-3</v>
      </c>
      <c r="P711" s="38">
        <f t="shared" si="86"/>
        <v>-8.5056725685590494E-3</v>
      </c>
      <c r="Q711" s="39">
        <f t="shared" si="87"/>
        <v>8.3667358252663884E-3</v>
      </c>
      <c r="T711" s="22">
        <v>44858</v>
      </c>
      <c r="U711" s="13">
        <v>149.44999999999999</v>
      </c>
      <c r="V711" s="13">
        <v>0</v>
      </c>
      <c r="W711" s="19">
        <v>1</v>
      </c>
      <c r="X711" s="13">
        <v>380.43</v>
      </c>
      <c r="Y711" s="13">
        <v>0</v>
      </c>
      <c r="Z711" s="19">
        <v>1</v>
      </c>
      <c r="AA711" s="13">
        <v>153.65</v>
      </c>
      <c r="AB711" s="13">
        <v>0</v>
      </c>
      <c r="AC711" s="19">
        <v>1</v>
      </c>
      <c r="AD711" s="13">
        <v>80.92</v>
      </c>
      <c r="AE711" s="13">
        <v>0</v>
      </c>
      <c r="AF711" s="19">
        <v>1</v>
      </c>
      <c r="AG711" s="13">
        <v>247.25</v>
      </c>
      <c r="AH711" s="13">
        <v>0</v>
      </c>
      <c r="AI711" s="19">
        <v>1</v>
      </c>
      <c r="AJ711" s="13">
        <v>211.25</v>
      </c>
      <c r="AK711" s="13">
        <v>0</v>
      </c>
      <c r="AL711" s="19">
        <v>1</v>
      </c>
    </row>
    <row r="712" spans="11:38">
      <c r="K712" s="22">
        <v>44854</v>
      </c>
      <c r="L712" s="37">
        <f t="shared" si="82"/>
        <v>-3.2724137122624765E-3</v>
      </c>
      <c r="M712" s="38">
        <f t="shared" si="83"/>
        <v>-8.5476404010386229E-3</v>
      </c>
      <c r="N712" s="38">
        <f t="shared" si="84"/>
        <v>-1.5834271303347223E-3</v>
      </c>
      <c r="O712" s="38">
        <f t="shared" si="85"/>
        <v>-1.1142062434033534E-3</v>
      </c>
      <c r="P712" s="38">
        <f t="shared" si="86"/>
        <v>-1.3964414177107469E-3</v>
      </c>
      <c r="Q712" s="39">
        <f t="shared" si="87"/>
        <v>-6.8787009568105975E-2</v>
      </c>
      <c r="T712" s="22">
        <v>44859</v>
      </c>
      <c r="U712" s="13">
        <v>152.34</v>
      </c>
      <c r="V712" s="13">
        <v>0</v>
      </c>
      <c r="W712" s="19">
        <v>1</v>
      </c>
      <c r="X712" s="13">
        <v>386.54</v>
      </c>
      <c r="Y712" s="13">
        <v>0</v>
      </c>
      <c r="Z712" s="19">
        <v>1</v>
      </c>
      <c r="AA712" s="13">
        <v>154</v>
      </c>
      <c r="AB712" s="13">
        <v>0</v>
      </c>
      <c r="AC712" s="19">
        <v>1</v>
      </c>
      <c r="AD712" s="13">
        <v>81</v>
      </c>
      <c r="AE712" s="13">
        <v>0</v>
      </c>
      <c r="AF712" s="19">
        <v>1</v>
      </c>
      <c r="AG712" s="13">
        <v>250.66</v>
      </c>
      <c r="AH712" s="13">
        <v>0</v>
      </c>
      <c r="AI712" s="19">
        <v>1</v>
      </c>
      <c r="AJ712" s="13">
        <v>222.41499999999999</v>
      </c>
      <c r="AK712" s="13">
        <v>0</v>
      </c>
      <c r="AL712" s="19">
        <v>1</v>
      </c>
    </row>
    <row r="713" spans="11:38">
      <c r="K713" s="22">
        <v>44855</v>
      </c>
      <c r="L713" s="37">
        <f t="shared" si="82"/>
        <v>2.6699446011123059E-2</v>
      </c>
      <c r="M713" s="38">
        <f t="shared" si="83"/>
        <v>2.3858097533138414E-2</v>
      </c>
      <c r="N713" s="38">
        <f t="shared" si="84"/>
        <v>1.7670616858913076E-2</v>
      </c>
      <c r="O713" s="38">
        <f t="shared" si="85"/>
        <v>2.5978860407952563E-3</v>
      </c>
      <c r="P713" s="38">
        <f t="shared" si="86"/>
        <v>2.4966274681360284E-2</v>
      </c>
      <c r="Q713" s="39">
        <f t="shared" si="87"/>
        <v>3.3959442705482401E-2</v>
      </c>
      <c r="T713" s="22">
        <v>44860</v>
      </c>
      <c r="U713" s="13">
        <v>149.35</v>
      </c>
      <c r="V713" s="13">
        <v>0</v>
      </c>
      <c r="W713" s="19">
        <v>1</v>
      </c>
      <c r="X713" s="13">
        <v>383.62</v>
      </c>
      <c r="Y713" s="13">
        <v>0</v>
      </c>
      <c r="Z713" s="19">
        <v>1</v>
      </c>
      <c r="AA713" s="13">
        <v>154.97999999999999</v>
      </c>
      <c r="AB713" s="13">
        <v>0</v>
      </c>
      <c r="AC713" s="19">
        <v>1</v>
      </c>
      <c r="AD713" s="13">
        <v>81.069999999999993</v>
      </c>
      <c r="AE713" s="13">
        <v>0</v>
      </c>
      <c r="AF713" s="19">
        <v>1</v>
      </c>
      <c r="AG713" s="13">
        <v>231.32</v>
      </c>
      <c r="AH713" s="13">
        <v>0</v>
      </c>
      <c r="AI713" s="19">
        <v>1</v>
      </c>
      <c r="AJ713" s="13">
        <v>224.64</v>
      </c>
      <c r="AK713" s="13">
        <v>0</v>
      </c>
      <c r="AL713" s="19">
        <v>1</v>
      </c>
    </row>
    <row r="714" spans="11:38">
      <c r="K714" s="22">
        <v>44858</v>
      </c>
      <c r="L714" s="37">
        <f t="shared" si="82"/>
        <v>1.4694251991875818E-2</v>
      </c>
      <c r="M714" s="38">
        <f t="shared" si="83"/>
        <v>1.2218495390707745E-2</v>
      </c>
      <c r="N714" s="38">
        <f t="shared" si="84"/>
        <v>-3.2488657556656681E-3</v>
      </c>
      <c r="O714" s="38">
        <f t="shared" si="85"/>
        <v>-2.4712714817470778E-4</v>
      </c>
      <c r="P714" s="38">
        <f t="shared" si="86"/>
        <v>2.0966499479335061E-2</v>
      </c>
      <c r="Q714" s="39">
        <f t="shared" si="87"/>
        <v>-1.498771272205373E-2</v>
      </c>
      <c r="T714" s="22">
        <v>44861</v>
      </c>
      <c r="U714" s="13">
        <v>144.80000000000001</v>
      </c>
      <c r="V714" s="13">
        <v>0</v>
      </c>
      <c r="W714" s="19">
        <v>1</v>
      </c>
      <c r="X714" s="13">
        <v>381.58</v>
      </c>
      <c r="Y714" s="13">
        <v>0</v>
      </c>
      <c r="Z714" s="19">
        <v>1</v>
      </c>
      <c r="AA714" s="13">
        <v>154.74</v>
      </c>
      <c r="AB714" s="13">
        <v>0</v>
      </c>
      <c r="AC714" s="19">
        <v>1</v>
      </c>
      <c r="AD714" s="13">
        <v>81.239999999999995</v>
      </c>
      <c r="AE714" s="13">
        <v>0</v>
      </c>
      <c r="AF714" s="19">
        <v>1</v>
      </c>
      <c r="AG714" s="13">
        <v>226.75</v>
      </c>
      <c r="AH714" s="13">
        <v>0</v>
      </c>
      <c r="AI714" s="19">
        <v>1</v>
      </c>
      <c r="AJ714" s="13">
        <v>225.09</v>
      </c>
      <c r="AK714" s="13">
        <v>0</v>
      </c>
      <c r="AL714" s="19">
        <v>1</v>
      </c>
    </row>
    <row r="715" spans="11:38">
      <c r="K715" s="22">
        <v>44859</v>
      </c>
      <c r="L715" s="37">
        <f t="shared" si="82"/>
        <v>1.9152976214695399E-2</v>
      </c>
      <c r="M715" s="38">
        <f t="shared" si="83"/>
        <v>1.5933163642403853E-2</v>
      </c>
      <c r="N715" s="38">
        <f t="shared" si="84"/>
        <v>2.2753138371353837E-3</v>
      </c>
      <c r="O715" s="38">
        <f t="shared" si="85"/>
        <v>9.8814237289403272E-4</v>
      </c>
      <c r="P715" s="38">
        <f t="shared" si="86"/>
        <v>1.369746868055479E-2</v>
      </c>
      <c r="Q715" s="39">
        <f t="shared" si="87"/>
        <v>5.1502739907927336E-2</v>
      </c>
      <c r="T715" s="22">
        <v>44862</v>
      </c>
      <c r="U715" s="13">
        <v>155.74</v>
      </c>
      <c r="V715" s="13">
        <v>0</v>
      </c>
      <c r="W715" s="19">
        <v>1</v>
      </c>
      <c r="X715" s="13">
        <v>390.53</v>
      </c>
      <c r="Y715" s="13">
        <v>0</v>
      </c>
      <c r="Z715" s="19">
        <v>1</v>
      </c>
      <c r="AA715" s="13">
        <v>153.16</v>
      </c>
      <c r="AB715" s="13">
        <v>0</v>
      </c>
      <c r="AC715" s="19">
        <v>1</v>
      </c>
      <c r="AD715" s="13">
        <v>81.12</v>
      </c>
      <c r="AE715" s="13">
        <v>0</v>
      </c>
      <c r="AF715" s="19">
        <v>1</v>
      </c>
      <c r="AG715" s="13">
        <v>235.87</v>
      </c>
      <c r="AH715" s="13">
        <v>0</v>
      </c>
      <c r="AI715" s="19">
        <v>1</v>
      </c>
      <c r="AJ715" s="13">
        <v>228.52</v>
      </c>
      <c r="AK715" s="13">
        <v>0</v>
      </c>
      <c r="AL715" s="19">
        <v>1</v>
      </c>
    </row>
    <row r="716" spans="11:38">
      <c r="K716" s="22">
        <v>44860</v>
      </c>
      <c r="L716" s="37">
        <f t="shared" si="82"/>
        <v>-1.9822320282523381E-2</v>
      </c>
      <c r="M716" s="38">
        <f t="shared" si="83"/>
        <v>-7.5828762637796992E-3</v>
      </c>
      <c r="N716" s="38">
        <f t="shared" si="84"/>
        <v>6.3434739221749515E-3</v>
      </c>
      <c r="O716" s="38">
        <f t="shared" si="85"/>
        <v>8.6382432717690266E-4</v>
      </c>
      <c r="P716" s="38">
        <f t="shared" si="86"/>
        <v>-8.0295405893358665E-2</v>
      </c>
      <c r="Q716" s="39">
        <f t="shared" si="87"/>
        <v>9.9541146922355883E-3</v>
      </c>
      <c r="T716" s="22">
        <v>44865</v>
      </c>
      <c r="U716" s="13">
        <v>153.34</v>
      </c>
      <c r="V716" s="13">
        <v>0</v>
      </c>
      <c r="W716" s="19">
        <v>1</v>
      </c>
      <c r="X716" s="13">
        <v>387.79</v>
      </c>
      <c r="Y716" s="13">
        <v>0</v>
      </c>
      <c r="Z716" s="19">
        <v>1</v>
      </c>
      <c r="AA716" s="13">
        <v>151.91</v>
      </c>
      <c r="AB716" s="13">
        <v>0</v>
      </c>
      <c r="AC716" s="19">
        <v>1</v>
      </c>
      <c r="AD716" s="13">
        <v>81</v>
      </c>
      <c r="AE716" s="13">
        <v>0</v>
      </c>
      <c r="AF716" s="19">
        <v>1</v>
      </c>
      <c r="AG716" s="13">
        <v>232.13</v>
      </c>
      <c r="AH716" s="13">
        <v>0</v>
      </c>
      <c r="AI716" s="19">
        <v>1</v>
      </c>
      <c r="AJ716" s="13">
        <v>227.54</v>
      </c>
      <c r="AK716" s="13">
        <v>0</v>
      </c>
      <c r="AL716" s="19">
        <v>1</v>
      </c>
    </row>
    <row r="717" spans="11:38">
      <c r="K717" s="22">
        <v>44861</v>
      </c>
      <c r="L717" s="37">
        <f t="shared" si="82"/>
        <v>-3.0939064710502649E-2</v>
      </c>
      <c r="M717" s="38">
        <f t="shared" si="83"/>
        <v>-5.3319519943773657E-3</v>
      </c>
      <c r="N717" s="38">
        <f t="shared" si="84"/>
        <v>-1.5497872144956272E-3</v>
      </c>
      <c r="O717" s="38">
        <f t="shared" si="85"/>
        <v>2.0947577125680957E-3</v>
      </c>
      <c r="P717" s="38">
        <f t="shared" si="86"/>
        <v>-1.9953944294771531E-2</v>
      </c>
      <c r="Q717" s="39">
        <f t="shared" si="87"/>
        <v>2.0012013883009276E-3</v>
      </c>
      <c r="T717" s="22">
        <v>44866</v>
      </c>
      <c r="U717" s="13">
        <v>150.65</v>
      </c>
      <c r="V717" s="13">
        <v>0</v>
      </c>
      <c r="W717" s="19">
        <v>1</v>
      </c>
      <c r="X717" s="13">
        <v>386.25</v>
      </c>
      <c r="Y717" s="13">
        <v>0</v>
      </c>
      <c r="Z717" s="19">
        <v>1</v>
      </c>
      <c r="AA717" s="13">
        <v>153.46</v>
      </c>
      <c r="AB717" s="13">
        <v>0</v>
      </c>
      <c r="AC717" s="19">
        <v>1</v>
      </c>
      <c r="AD717" s="13">
        <v>80.78</v>
      </c>
      <c r="AE717" s="13">
        <v>0.14069000000000001</v>
      </c>
      <c r="AF717" s="19">
        <v>1</v>
      </c>
      <c r="AG717" s="13">
        <v>228.17</v>
      </c>
      <c r="AH717" s="13">
        <v>0</v>
      </c>
      <c r="AI717" s="19">
        <v>1</v>
      </c>
      <c r="AJ717" s="13">
        <v>227.82</v>
      </c>
      <c r="AK717" s="13">
        <v>0</v>
      </c>
      <c r="AL717" s="19">
        <v>1</v>
      </c>
    </row>
    <row r="718" spans="11:38">
      <c r="K718" s="22">
        <v>44862</v>
      </c>
      <c r="L718" s="37">
        <f t="shared" si="82"/>
        <v>7.283447019722411E-2</v>
      </c>
      <c r="M718" s="38">
        <f t="shared" si="83"/>
        <v>2.3184263613585689E-2</v>
      </c>
      <c r="N718" s="38">
        <f t="shared" si="84"/>
        <v>-1.0263162512214732E-2</v>
      </c>
      <c r="O718" s="38">
        <f t="shared" si="85"/>
        <v>-1.4781968693107835E-3</v>
      </c>
      <c r="P718" s="38">
        <f t="shared" si="86"/>
        <v>3.9432716800538108E-2</v>
      </c>
      <c r="Q718" s="39">
        <f t="shared" si="87"/>
        <v>1.5123411630514678E-2</v>
      </c>
      <c r="T718" s="22">
        <v>44867</v>
      </c>
      <c r="U718" s="13">
        <v>145.03</v>
      </c>
      <c r="V718" s="13">
        <v>0</v>
      </c>
      <c r="W718" s="19">
        <v>1</v>
      </c>
      <c r="X718" s="13">
        <v>376.35</v>
      </c>
      <c r="Y718" s="13">
        <v>0</v>
      </c>
      <c r="Z718" s="19">
        <v>1</v>
      </c>
      <c r="AA718" s="13">
        <v>152.38999999999999</v>
      </c>
      <c r="AB718" s="13">
        <v>0</v>
      </c>
      <c r="AC718" s="19">
        <v>1</v>
      </c>
      <c r="AD718" s="13">
        <v>80.739999999999995</v>
      </c>
      <c r="AE718" s="13">
        <v>0</v>
      </c>
      <c r="AF718" s="19">
        <v>1</v>
      </c>
      <c r="AG718" s="13">
        <v>220.1</v>
      </c>
      <c r="AH718" s="13">
        <v>0</v>
      </c>
      <c r="AI718" s="19">
        <v>1</v>
      </c>
      <c r="AJ718" s="13">
        <v>214.98</v>
      </c>
      <c r="AK718" s="13">
        <v>0</v>
      </c>
      <c r="AL718" s="19">
        <v>1</v>
      </c>
    </row>
    <row r="719" spans="11:38">
      <c r="K719" s="22">
        <v>44865</v>
      </c>
      <c r="L719" s="37">
        <f t="shared" si="82"/>
        <v>-1.5530272018091698E-2</v>
      </c>
      <c r="M719" s="38">
        <f t="shared" si="83"/>
        <v>-7.0408349245562685E-3</v>
      </c>
      <c r="N719" s="38">
        <f t="shared" si="84"/>
        <v>-8.1948863895224527E-3</v>
      </c>
      <c r="O719" s="38">
        <f t="shared" si="85"/>
        <v>-1.4803851704343308E-3</v>
      </c>
      <c r="P719" s="38">
        <f t="shared" si="86"/>
        <v>-1.5983246236428595E-2</v>
      </c>
      <c r="Q719" s="39">
        <f t="shared" si="87"/>
        <v>-4.2976867446914519E-3</v>
      </c>
      <c r="T719" s="22">
        <v>44868</v>
      </c>
      <c r="U719" s="13">
        <v>138.88</v>
      </c>
      <c r="V719" s="13">
        <v>0</v>
      </c>
      <c r="W719" s="19">
        <v>1</v>
      </c>
      <c r="X719" s="13">
        <v>372.57</v>
      </c>
      <c r="Y719" s="13">
        <v>0</v>
      </c>
      <c r="Z719" s="19">
        <v>1</v>
      </c>
      <c r="AA719" s="13">
        <v>151.81</v>
      </c>
      <c r="AB719" s="13">
        <v>0</v>
      </c>
      <c r="AC719" s="19">
        <v>1</v>
      </c>
      <c r="AD719" s="13">
        <v>80.59</v>
      </c>
      <c r="AE719" s="13">
        <v>0</v>
      </c>
      <c r="AF719" s="19">
        <v>1</v>
      </c>
      <c r="AG719" s="13">
        <v>214.25</v>
      </c>
      <c r="AH719" s="13">
        <v>0</v>
      </c>
      <c r="AI719" s="19">
        <v>1</v>
      </c>
      <c r="AJ719" s="13">
        <v>215.31</v>
      </c>
      <c r="AK719" s="13">
        <v>0</v>
      </c>
      <c r="AL719" s="19">
        <v>1</v>
      </c>
    </row>
    <row r="720" spans="11:38">
      <c r="K720" s="22">
        <v>44866</v>
      </c>
      <c r="L720" s="37">
        <f t="shared" si="82"/>
        <v>-1.7698412554438162E-2</v>
      </c>
      <c r="M720" s="38">
        <f t="shared" si="83"/>
        <v>-3.9791277762387407E-3</v>
      </c>
      <c r="N720" s="38">
        <f t="shared" si="84"/>
        <v>1.0151706529948045E-2</v>
      </c>
      <c r="O720" s="38">
        <f t="shared" si="85"/>
        <v>-9.7961546906022131E-4</v>
      </c>
      <c r="P720" s="38">
        <f t="shared" si="86"/>
        <v>-1.7206594401876611E-2</v>
      </c>
      <c r="Q720" s="39">
        <f t="shared" si="87"/>
        <v>1.2297963601955097E-3</v>
      </c>
      <c r="T720" s="22">
        <v>44869</v>
      </c>
      <c r="U720" s="13">
        <v>138.38</v>
      </c>
      <c r="V720" s="13">
        <v>0.23</v>
      </c>
      <c r="W720" s="19">
        <v>1</v>
      </c>
      <c r="X720" s="13">
        <v>377.84</v>
      </c>
      <c r="Y720" s="13">
        <v>0</v>
      </c>
      <c r="Z720" s="19">
        <v>1</v>
      </c>
      <c r="AA720" s="13">
        <v>156.47</v>
      </c>
      <c r="AB720" s="13">
        <v>0</v>
      </c>
      <c r="AC720" s="19">
        <v>1</v>
      </c>
      <c r="AD720" s="13">
        <v>80.680000000000007</v>
      </c>
      <c r="AE720" s="13">
        <v>0</v>
      </c>
      <c r="AF720" s="19">
        <v>1</v>
      </c>
      <c r="AG720" s="13">
        <v>221.39</v>
      </c>
      <c r="AH720" s="13">
        <v>0</v>
      </c>
      <c r="AI720" s="19">
        <v>1</v>
      </c>
      <c r="AJ720" s="13">
        <v>207.47</v>
      </c>
      <c r="AK720" s="13">
        <v>0</v>
      </c>
      <c r="AL720" s="19">
        <v>1</v>
      </c>
    </row>
    <row r="721" spans="11:38">
      <c r="K721" s="22">
        <v>44867</v>
      </c>
      <c r="L721" s="37">
        <f t="shared" si="82"/>
        <v>-3.8018648004151591E-2</v>
      </c>
      <c r="M721" s="38">
        <f t="shared" si="83"/>
        <v>-2.596526673141417E-2</v>
      </c>
      <c r="N721" s="38">
        <f t="shared" si="84"/>
        <v>-6.9969224477498928E-3</v>
      </c>
      <c r="O721" s="38">
        <f t="shared" si="85"/>
        <v>-4.9529471047214191E-4</v>
      </c>
      <c r="P721" s="38">
        <f t="shared" si="86"/>
        <v>-3.6008976625062902E-2</v>
      </c>
      <c r="Q721" s="39">
        <f t="shared" si="87"/>
        <v>-5.8010842926848528E-2</v>
      </c>
      <c r="T721" s="22">
        <v>44872</v>
      </c>
      <c r="U721" s="13">
        <v>138.91999999999999</v>
      </c>
      <c r="V721" s="13">
        <v>0</v>
      </c>
      <c r="W721" s="19">
        <v>1</v>
      </c>
      <c r="X721" s="13">
        <v>381.53</v>
      </c>
      <c r="Y721" s="13">
        <v>0</v>
      </c>
      <c r="Z721" s="19">
        <v>1</v>
      </c>
      <c r="AA721" s="13">
        <v>155.85</v>
      </c>
      <c r="AB721" s="13">
        <v>0</v>
      </c>
      <c r="AC721" s="19">
        <v>1</v>
      </c>
      <c r="AD721" s="13">
        <v>80.61</v>
      </c>
      <c r="AE721" s="13">
        <v>0</v>
      </c>
      <c r="AF721" s="19">
        <v>1</v>
      </c>
      <c r="AG721" s="13">
        <v>227.87</v>
      </c>
      <c r="AH721" s="13">
        <v>0</v>
      </c>
      <c r="AI721" s="19">
        <v>1</v>
      </c>
      <c r="AJ721" s="13">
        <v>197.08</v>
      </c>
      <c r="AK721" s="13">
        <v>0</v>
      </c>
      <c r="AL721" s="19">
        <v>1</v>
      </c>
    </row>
    <row r="722" spans="11:38">
      <c r="K722" s="22">
        <v>44868</v>
      </c>
      <c r="L722" s="37">
        <f t="shared" si="82"/>
        <v>-4.3330366660118622E-2</v>
      </c>
      <c r="M722" s="38">
        <f t="shared" si="83"/>
        <v>-1.0094621852490141E-2</v>
      </c>
      <c r="N722" s="38">
        <f t="shared" si="84"/>
        <v>-3.8132853571455293E-3</v>
      </c>
      <c r="O722" s="38">
        <f t="shared" si="85"/>
        <v>-1.8595430883746767E-3</v>
      </c>
      <c r="P722" s="38">
        <f t="shared" si="86"/>
        <v>-2.6938431054526757E-2</v>
      </c>
      <c r="Q722" s="39">
        <f t="shared" si="87"/>
        <v>1.5338495651727546E-3</v>
      </c>
      <c r="T722" s="22">
        <v>44873</v>
      </c>
      <c r="U722" s="13">
        <v>139.5</v>
      </c>
      <c r="V722" s="13">
        <v>0</v>
      </c>
      <c r="W722" s="19">
        <v>1</v>
      </c>
      <c r="X722" s="13">
        <v>383.6</v>
      </c>
      <c r="Y722" s="13">
        <v>0</v>
      </c>
      <c r="Z722" s="19">
        <v>1</v>
      </c>
      <c r="AA722" s="13">
        <v>159.44999999999999</v>
      </c>
      <c r="AB722" s="13">
        <v>0</v>
      </c>
      <c r="AC722" s="19">
        <v>1</v>
      </c>
      <c r="AD722" s="13">
        <v>80.69</v>
      </c>
      <c r="AE722" s="13">
        <v>0</v>
      </c>
      <c r="AF722" s="19">
        <v>1</v>
      </c>
      <c r="AG722" s="13">
        <v>228.87</v>
      </c>
      <c r="AH722" s="13">
        <v>0</v>
      </c>
      <c r="AI722" s="19">
        <v>1</v>
      </c>
      <c r="AJ722" s="13">
        <v>191.3</v>
      </c>
      <c r="AK722" s="13">
        <v>0</v>
      </c>
      <c r="AL722" s="19">
        <v>1</v>
      </c>
    </row>
    <row r="723" spans="11:38">
      <c r="K723" s="22">
        <v>44869</v>
      </c>
      <c r="L723" s="37">
        <f t="shared" si="82"/>
        <v>-1.9460166867784326E-3</v>
      </c>
      <c r="M723" s="38">
        <f t="shared" si="83"/>
        <v>1.4045885959810704E-2</v>
      </c>
      <c r="N723" s="38">
        <f t="shared" si="84"/>
        <v>3.0234559369342041E-2</v>
      </c>
      <c r="O723" s="38">
        <f t="shared" si="85"/>
        <v>1.1161407495910236E-3</v>
      </c>
      <c r="P723" s="38">
        <f t="shared" si="86"/>
        <v>3.2782294658244462E-2</v>
      </c>
      <c r="Q723" s="39">
        <f t="shared" si="87"/>
        <v>-3.7092099205042105E-2</v>
      </c>
      <c r="T723" s="22">
        <v>44874</v>
      </c>
      <c r="U723" s="13">
        <v>134.87</v>
      </c>
      <c r="V723" s="13">
        <v>0</v>
      </c>
      <c r="W723" s="19">
        <v>1</v>
      </c>
      <c r="X723" s="13">
        <v>375.77</v>
      </c>
      <c r="Y723" s="13">
        <v>0</v>
      </c>
      <c r="Z723" s="19">
        <v>1</v>
      </c>
      <c r="AA723" s="13">
        <v>158.65</v>
      </c>
      <c r="AB723" s="13">
        <v>0</v>
      </c>
      <c r="AC723" s="19">
        <v>1</v>
      </c>
      <c r="AD723" s="13">
        <v>80.819999999999993</v>
      </c>
      <c r="AE723" s="13">
        <v>0</v>
      </c>
      <c r="AF723" s="19">
        <v>1</v>
      </c>
      <c r="AG723" s="13">
        <v>224.51</v>
      </c>
      <c r="AH723" s="13">
        <v>0</v>
      </c>
      <c r="AI723" s="19">
        <v>1</v>
      </c>
      <c r="AJ723" s="13">
        <v>177.59</v>
      </c>
      <c r="AK723" s="13">
        <v>0</v>
      </c>
      <c r="AL723" s="19">
        <v>1</v>
      </c>
    </row>
    <row r="724" spans="11:38">
      <c r="K724" s="22">
        <v>44872</v>
      </c>
      <c r="L724" s="37">
        <f t="shared" si="82"/>
        <v>3.8947038052081981E-3</v>
      </c>
      <c r="M724" s="38">
        <f t="shared" si="83"/>
        <v>9.7186590042972528E-3</v>
      </c>
      <c r="N724" s="38">
        <f t="shared" si="84"/>
        <v>-3.9702921006197706E-3</v>
      </c>
      <c r="O724" s="38">
        <f t="shared" si="85"/>
        <v>-8.6800179050155438E-4</v>
      </c>
      <c r="P724" s="38">
        <f t="shared" si="86"/>
        <v>2.8849438767880896E-2</v>
      </c>
      <c r="Q724" s="39">
        <f t="shared" si="87"/>
        <v>-5.1377013229285805E-2</v>
      </c>
      <c r="T724" s="22">
        <v>44875</v>
      </c>
      <c r="U724" s="13">
        <v>146.87</v>
      </c>
      <c r="V724" s="13">
        <v>0</v>
      </c>
      <c r="W724" s="19">
        <v>1</v>
      </c>
      <c r="X724" s="13">
        <v>396.35</v>
      </c>
      <c r="Y724" s="13">
        <v>0</v>
      </c>
      <c r="Z724" s="19">
        <v>1</v>
      </c>
      <c r="AA724" s="13">
        <v>163.47999999999999</v>
      </c>
      <c r="AB724" s="13">
        <v>0</v>
      </c>
      <c r="AC724" s="19">
        <v>1</v>
      </c>
      <c r="AD724" s="13">
        <v>81.260000000000005</v>
      </c>
      <c r="AE724" s="13">
        <v>0</v>
      </c>
      <c r="AF724" s="19">
        <v>1</v>
      </c>
      <c r="AG724" s="13">
        <v>242.98</v>
      </c>
      <c r="AH724" s="13">
        <v>0</v>
      </c>
      <c r="AI724" s="19">
        <v>1</v>
      </c>
      <c r="AJ724" s="13">
        <v>190.72</v>
      </c>
      <c r="AK724" s="13">
        <v>0</v>
      </c>
      <c r="AL724" s="19">
        <v>1</v>
      </c>
    </row>
    <row r="725" spans="11:38">
      <c r="K725" s="22">
        <v>44873</v>
      </c>
      <c r="L725" s="37">
        <f t="shared" si="82"/>
        <v>4.166373385547123E-3</v>
      </c>
      <c r="M725" s="38">
        <f t="shared" si="83"/>
        <v>5.4108584171243786E-3</v>
      </c>
      <c r="N725" s="38">
        <f t="shared" si="84"/>
        <v>2.2836387242720455E-2</v>
      </c>
      <c r="O725" s="38">
        <f t="shared" si="85"/>
        <v>9.9194056490556912E-4</v>
      </c>
      <c r="P725" s="38">
        <f t="shared" si="86"/>
        <v>4.3788658662332882E-3</v>
      </c>
      <c r="Q725" s="39">
        <f t="shared" si="87"/>
        <v>-2.9766861229555179E-2</v>
      </c>
      <c r="T725" s="22">
        <v>44876</v>
      </c>
      <c r="U725" s="13">
        <v>149.69999999999999</v>
      </c>
      <c r="V725" s="13">
        <v>0</v>
      </c>
      <c r="W725" s="19">
        <v>1</v>
      </c>
      <c r="X725" s="13">
        <v>400.17</v>
      </c>
      <c r="Y725" s="13">
        <v>0</v>
      </c>
      <c r="Z725" s="19">
        <v>1</v>
      </c>
      <c r="AA725" s="13">
        <v>164.56</v>
      </c>
      <c r="AB725" s="13">
        <v>0</v>
      </c>
      <c r="AC725" s="19">
        <v>1</v>
      </c>
      <c r="AD725" s="13">
        <v>81.239999999999995</v>
      </c>
      <c r="AE725" s="13">
        <v>0</v>
      </c>
      <c r="AF725" s="19">
        <v>1</v>
      </c>
      <c r="AG725" s="13">
        <v>247.11</v>
      </c>
      <c r="AH725" s="13">
        <v>0</v>
      </c>
      <c r="AI725" s="19">
        <v>1</v>
      </c>
      <c r="AJ725" s="13">
        <v>195.97</v>
      </c>
      <c r="AK725" s="13">
        <v>0</v>
      </c>
      <c r="AL725" s="19">
        <v>1</v>
      </c>
    </row>
    <row r="726" spans="11:38">
      <c r="K726" s="22">
        <v>44874</v>
      </c>
      <c r="L726" s="37">
        <f t="shared" ref="L726:L761" si="88">LN((U723+V723)/(U722*W722))</f>
        <v>-3.3753249732654027E-2</v>
      </c>
      <c r="M726" s="38">
        <f t="shared" ref="M726:M761" si="89">LN((X723+Y723)/(X722*Z722))</f>
        <v>-2.0623088913125285E-2</v>
      </c>
      <c r="N726" s="38">
        <f t="shared" ref="N726:N761" si="90">LN((AA723+AB723)/(AA722*AC722))</f>
        <v>-5.0298754268619308E-3</v>
      </c>
      <c r="O726" s="38">
        <f t="shared" ref="O726:O761" si="91">LN((AD723+AE723)/(AD722*AF722))</f>
        <v>1.6098077899123694E-3</v>
      </c>
      <c r="P726" s="38">
        <f t="shared" ref="P726:P761" si="92">LN((AG723+AH723)/(AG722*AI722))</f>
        <v>-1.9233907150123738E-2</v>
      </c>
      <c r="Q726" s="39">
        <f t="shared" ref="Q726:Q761" si="93">LN((AJ723+AK723)/(AJ722*AL722))</f>
        <v>-7.4365353779703366E-2</v>
      </c>
      <c r="T726" s="22">
        <v>44879</v>
      </c>
      <c r="U726" s="13">
        <v>148.28</v>
      </c>
      <c r="V726" s="13">
        <v>0</v>
      </c>
      <c r="W726" s="19">
        <v>1</v>
      </c>
      <c r="X726" s="13">
        <v>396.81</v>
      </c>
      <c r="Y726" s="13">
        <v>0</v>
      </c>
      <c r="Z726" s="19">
        <v>1</v>
      </c>
      <c r="AA726" s="13">
        <v>164.92</v>
      </c>
      <c r="AB726" s="13">
        <v>0</v>
      </c>
      <c r="AC726" s="19">
        <v>1</v>
      </c>
      <c r="AD726" s="13">
        <v>81.17</v>
      </c>
      <c r="AE726" s="13">
        <v>0</v>
      </c>
      <c r="AF726" s="19">
        <v>1</v>
      </c>
      <c r="AG726" s="13">
        <v>241.55</v>
      </c>
      <c r="AH726" s="13">
        <v>0</v>
      </c>
      <c r="AI726" s="19">
        <v>1</v>
      </c>
      <c r="AJ726" s="13">
        <v>190.95</v>
      </c>
      <c r="AK726" s="13">
        <v>0</v>
      </c>
      <c r="AL726" s="19">
        <v>1</v>
      </c>
    </row>
    <row r="727" spans="11:38">
      <c r="K727" s="22">
        <v>44875</v>
      </c>
      <c r="L727" s="37">
        <f t="shared" si="88"/>
        <v>8.5236490237004775E-2</v>
      </c>
      <c r="M727" s="38">
        <f t="shared" si="89"/>
        <v>5.3320405187007001E-2</v>
      </c>
      <c r="N727" s="38">
        <f t="shared" si="90"/>
        <v>2.9990140666871948E-2</v>
      </c>
      <c r="O727" s="38">
        <f t="shared" si="91"/>
        <v>5.4294309092533183E-3</v>
      </c>
      <c r="P727" s="38">
        <f t="shared" si="92"/>
        <v>7.905888580647201E-2</v>
      </c>
      <c r="Q727" s="39">
        <f t="shared" si="93"/>
        <v>7.1328861210481168E-2</v>
      </c>
      <c r="T727" s="22">
        <v>44880</v>
      </c>
      <c r="U727" s="13">
        <v>150.04</v>
      </c>
      <c r="V727" s="13">
        <v>0</v>
      </c>
      <c r="W727" s="19">
        <v>1</v>
      </c>
      <c r="X727" s="13">
        <v>400.18</v>
      </c>
      <c r="Y727" s="13">
        <v>0</v>
      </c>
      <c r="Z727" s="19">
        <v>1</v>
      </c>
      <c r="AA727" s="13">
        <v>165.5</v>
      </c>
      <c r="AB727" s="13">
        <v>0</v>
      </c>
      <c r="AC727" s="19">
        <v>1</v>
      </c>
      <c r="AD727" s="13">
        <v>81.25</v>
      </c>
      <c r="AE727" s="13">
        <v>0</v>
      </c>
      <c r="AF727" s="19">
        <v>1</v>
      </c>
      <c r="AG727" s="13">
        <v>241.97</v>
      </c>
      <c r="AH727" s="13">
        <v>0</v>
      </c>
      <c r="AI727" s="19">
        <v>1</v>
      </c>
      <c r="AJ727" s="13">
        <v>194.42</v>
      </c>
      <c r="AK727" s="13">
        <v>0</v>
      </c>
      <c r="AL727" s="19">
        <v>1</v>
      </c>
    </row>
    <row r="728" spans="11:38">
      <c r="K728" s="22">
        <v>44876</v>
      </c>
      <c r="L728" s="37">
        <f t="shared" si="88"/>
        <v>1.908544965981155E-2</v>
      </c>
      <c r="M728" s="38">
        <f t="shared" si="89"/>
        <v>9.5917975378974844E-3</v>
      </c>
      <c r="N728" s="38">
        <f t="shared" si="90"/>
        <v>6.5845866486252784E-3</v>
      </c>
      <c r="O728" s="38">
        <f t="shared" si="91"/>
        <v>-2.4615384739683547E-4</v>
      </c>
      <c r="P728" s="38">
        <f t="shared" si="92"/>
        <v>1.6854446194671049E-2</v>
      </c>
      <c r="Q728" s="39">
        <f t="shared" si="93"/>
        <v>2.7155202413977755E-2</v>
      </c>
      <c r="T728" s="22">
        <v>44881</v>
      </c>
      <c r="U728" s="13">
        <v>148.79</v>
      </c>
      <c r="V728" s="13">
        <v>0</v>
      </c>
      <c r="W728" s="19">
        <v>1</v>
      </c>
      <c r="X728" s="13">
        <v>397.24</v>
      </c>
      <c r="Y728" s="13">
        <v>0</v>
      </c>
      <c r="Z728" s="19">
        <v>1</v>
      </c>
      <c r="AA728" s="13">
        <v>165.12</v>
      </c>
      <c r="AB728" s="13">
        <v>0</v>
      </c>
      <c r="AC728" s="19">
        <v>1</v>
      </c>
      <c r="AD728" s="13">
        <v>81.260000000000005</v>
      </c>
      <c r="AE728" s="13">
        <v>0</v>
      </c>
      <c r="AF728" s="19">
        <v>1</v>
      </c>
      <c r="AG728" s="13">
        <v>241.73</v>
      </c>
      <c r="AH728" s="13">
        <v>0.68</v>
      </c>
      <c r="AI728" s="19">
        <v>1</v>
      </c>
      <c r="AJ728" s="13">
        <v>186.92</v>
      </c>
      <c r="AK728" s="13">
        <v>0</v>
      </c>
      <c r="AL728" s="19">
        <v>1</v>
      </c>
    </row>
    <row r="729" spans="11:38">
      <c r="K729" s="22">
        <v>44879</v>
      </c>
      <c r="L729" s="37">
        <f t="shared" si="88"/>
        <v>-9.5309131430510209E-3</v>
      </c>
      <c r="M729" s="38">
        <f t="shared" si="89"/>
        <v>-8.4318801149968082E-3</v>
      </c>
      <c r="N729" s="38">
        <f t="shared" si="90"/>
        <v>2.1852624939974414E-3</v>
      </c>
      <c r="O729" s="38">
        <f t="shared" si="91"/>
        <v>-8.6201593909957463E-4</v>
      </c>
      <c r="P729" s="38">
        <f t="shared" si="92"/>
        <v>-2.2757090620851357E-2</v>
      </c>
      <c r="Q729" s="39">
        <f t="shared" si="93"/>
        <v>-2.5949972619437621E-2</v>
      </c>
      <c r="T729" s="22">
        <v>44882</v>
      </c>
      <c r="U729" s="13">
        <v>150.72</v>
      </c>
      <c r="V729" s="13">
        <v>0</v>
      </c>
      <c r="W729" s="19">
        <v>1</v>
      </c>
      <c r="X729" s="13">
        <v>395.9</v>
      </c>
      <c r="Y729" s="13">
        <v>0</v>
      </c>
      <c r="Z729" s="19">
        <v>1</v>
      </c>
      <c r="AA729" s="13">
        <v>163.92</v>
      </c>
      <c r="AB729" s="13">
        <v>0</v>
      </c>
      <c r="AC729" s="19">
        <v>1</v>
      </c>
      <c r="AD729" s="13">
        <v>81.16</v>
      </c>
      <c r="AE729" s="13">
        <v>0</v>
      </c>
      <c r="AF729" s="19">
        <v>1</v>
      </c>
      <c r="AG729" s="13">
        <v>241.68</v>
      </c>
      <c r="AH729" s="13">
        <v>0</v>
      </c>
      <c r="AI729" s="19">
        <v>1</v>
      </c>
      <c r="AJ729" s="13">
        <v>183.17</v>
      </c>
      <c r="AK729" s="13">
        <v>0</v>
      </c>
      <c r="AL729" s="19">
        <v>1</v>
      </c>
    </row>
    <row r="730" spans="11:38">
      <c r="K730" s="22">
        <v>44880</v>
      </c>
      <c r="L730" s="37">
        <f t="shared" si="88"/>
        <v>1.1799546931155031E-2</v>
      </c>
      <c r="M730" s="38">
        <f t="shared" si="89"/>
        <v>8.4568691822811629E-3</v>
      </c>
      <c r="N730" s="38">
        <f t="shared" si="90"/>
        <v>3.5106869784183232E-3</v>
      </c>
      <c r="O730" s="38">
        <f t="shared" si="91"/>
        <v>9.8510043676241555E-4</v>
      </c>
      <c r="P730" s="38">
        <f t="shared" si="92"/>
        <v>1.7372605295854192E-3</v>
      </c>
      <c r="Q730" s="39">
        <f t="shared" si="93"/>
        <v>1.8009153721397605E-2</v>
      </c>
      <c r="T730" s="22">
        <v>44883</v>
      </c>
      <c r="U730" s="13">
        <v>151.29</v>
      </c>
      <c r="V730" s="13">
        <v>0</v>
      </c>
      <c r="W730" s="19">
        <v>1</v>
      </c>
      <c r="X730" s="13">
        <v>397.78</v>
      </c>
      <c r="Y730" s="13">
        <v>0</v>
      </c>
      <c r="Z730" s="19">
        <v>1</v>
      </c>
      <c r="AA730" s="13">
        <v>162.79</v>
      </c>
      <c r="AB730" s="13">
        <v>0</v>
      </c>
      <c r="AC730" s="19">
        <v>1</v>
      </c>
      <c r="AD730" s="13">
        <v>81.069999999999993</v>
      </c>
      <c r="AE730" s="13">
        <v>0</v>
      </c>
      <c r="AF730" s="19">
        <v>1</v>
      </c>
      <c r="AG730" s="13">
        <v>241.22</v>
      </c>
      <c r="AH730" s="13">
        <v>0</v>
      </c>
      <c r="AI730" s="19">
        <v>1</v>
      </c>
      <c r="AJ730" s="13">
        <v>180.19</v>
      </c>
      <c r="AK730" s="13">
        <v>0</v>
      </c>
      <c r="AL730" s="19">
        <v>1</v>
      </c>
    </row>
    <row r="731" spans="11:38">
      <c r="K731" s="22">
        <v>44881</v>
      </c>
      <c r="L731" s="37">
        <f t="shared" si="88"/>
        <v>-8.3660093740805866E-3</v>
      </c>
      <c r="M731" s="38">
        <f t="shared" si="89"/>
        <v>-7.3738138531888884E-3</v>
      </c>
      <c r="N731" s="38">
        <f t="shared" si="90"/>
        <v>-2.2987125239196239E-3</v>
      </c>
      <c r="O731" s="38">
        <f t="shared" si="91"/>
        <v>1.2306934973379155E-4</v>
      </c>
      <c r="P731" s="38">
        <f t="shared" si="92"/>
        <v>1.816755939642636E-3</v>
      </c>
      <c r="Q731" s="39">
        <f t="shared" si="93"/>
        <v>-3.9340049560697546E-2</v>
      </c>
      <c r="T731" s="22">
        <v>44886</v>
      </c>
      <c r="U731" s="13">
        <v>148.01</v>
      </c>
      <c r="V731" s="13">
        <v>0</v>
      </c>
      <c r="W731" s="19">
        <v>1</v>
      </c>
      <c r="X731" s="13">
        <v>396.26</v>
      </c>
      <c r="Y731" s="13">
        <v>0</v>
      </c>
      <c r="Z731" s="19">
        <v>1</v>
      </c>
      <c r="AA731" s="13">
        <v>161.88</v>
      </c>
      <c r="AB731" s="13">
        <v>0</v>
      </c>
      <c r="AC731" s="19">
        <v>1</v>
      </c>
      <c r="AD731" s="13">
        <v>81.05</v>
      </c>
      <c r="AE731" s="13">
        <v>0</v>
      </c>
      <c r="AF731" s="19">
        <v>1</v>
      </c>
      <c r="AG731" s="13">
        <v>242.05</v>
      </c>
      <c r="AH731" s="13">
        <v>0</v>
      </c>
      <c r="AI731" s="19">
        <v>1</v>
      </c>
      <c r="AJ731" s="13">
        <v>167.87</v>
      </c>
      <c r="AK731" s="13">
        <v>0</v>
      </c>
      <c r="AL731" s="19">
        <v>1</v>
      </c>
    </row>
    <row r="732" spans="11:38">
      <c r="K732" s="22">
        <v>44882</v>
      </c>
      <c r="L732" s="37">
        <f t="shared" si="88"/>
        <v>1.2887894988446974E-2</v>
      </c>
      <c r="M732" s="38">
        <f t="shared" si="89"/>
        <v>-3.3789779230729376E-3</v>
      </c>
      <c r="N732" s="38">
        <f t="shared" si="90"/>
        <v>-7.2939783625537227E-3</v>
      </c>
      <c r="O732" s="38">
        <f t="shared" si="91"/>
        <v>-1.2313756019667734E-3</v>
      </c>
      <c r="P732" s="38">
        <f t="shared" si="92"/>
        <v>-2.068637395928395E-4</v>
      </c>
      <c r="Q732" s="39">
        <f t="shared" si="93"/>
        <v>-2.0266034460099801E-2</v>
      </c>
      <c r="T732" s="22">
        <v>44887</v>
      </c>
      <c r="U732" s="13">
        <v>150.18</v>
      </c>
      <c r="V732" s="13">
        <v>0</v>
      </c>
      <c r="W732" s="19">
        <v>1</v>
      </c>
      <c r="X732" s="13">
        <v>401.72</v>
      </c>
      <c r="Y732" s="13">
        <v>0</v>
      </c>
      <c r="Z732" s="19">
        <v>1</v>
      </c>
      <c r="AA732" s="13">
        <v>162.07</v>
      </c>
      <c r="AB732" s="13">
        <v>0</v>
      </c>
      <c r="AC732" s="19">
        <v>1</v>
      </c>
      <c r="AD732" s="13">
        <v>81.11</v>
      </c>
      <c r="AE732" s="13">
        <v>0</v>
      </c>
      <c r="AF732" s="19">
        <v>1</v>
      </c>
      <c r="AG732" s="13">
        <v>245.03</v>
      </c>
      <c r="AH732" s="13">
        <v>0</v>
      </c>
      <c r="AI732" s="19">
        <v>1</v>
      </c>
      <c r="AJ732" s="13">
        <v>169.91</v>
      </c>
      <c r="AK732" s="13">
        <v>0</v>
      </c>
      <c r="AL732" s="19">
        <v>1</v>
      </c>
    </row>
    <row r="733" spans="11:38">
      <c r="K733" s="22">
        <v>44883</v>
      </c>
      <c r="L733" s="37">
        <f t="shared" si="88"/>
        <v>3.7747139286905761E-3</v>
      </c>
      <c r="M733" s="38">
        <f t="shared" si="89"/>
        <v>4.7374345230154873E-3</v>
      </c>
      <c r="N733" s="38">
        <f t="shared" si="90"/>
        <v>-6.9174773102257357E-3</v>
      </c>
      <c r="O733" s="38">
        <f t="shared" si="91"/>
        <v>-1.1095359579982127E-3</v>
      </c>
      <c r="P733" s="38">
        <f t="shared" si="92"/>
        <v>-1.9051569233196626E-3</v>
      </c>
      <c r="Q733" s="39">
        <f t="shared" si="93"/>
        <v>-1.6402833633402614E-2</v>
      </c>
      <c r="T733" s="22">
        <v>44888</v>
      </c>
      <c r="U733" s="13">
        <v>151.07</v>
      </c>
      <c r="V733" s="13">
        <v>0</v>
      </c>
      <c r="W733" s="19">
        <v>1</v>
      </c>
      <c r="X733" s="13">
        <v>404.12</v>
      </c>
      <c r="Y733" s="13">
        <v>0</v>
      </c>
      <c r="Z733" s="19">
        <v>1</v>
      </c>
      <c r="AA733" s="13">
        <v>163.08000000000001</v>
      </c>
      <c r="AB733" s="13">
        <v>0</v>
      </c>
      <c r="AC733" s="19">
        <v>1</v>
      </c>
      <c r="AD733" s="13">
        <v>81.180000000000007</v>
      </c>
      <c r="AE733" s="13">
        <v>0</v>
      </c>
      <c r="AF733" s="19">
        <v>1</v>
      </c>
      <c r="AG733" s="13">
        <v>247.58</v>
      </c>
      <c r="AH733" s="13">
        <v>0</v>
      </c>
      <c r="AI733" s="19">
        <v>1</v>
      </c>
      <c r="AJ733" s="13">
        <v>183.2</v>
      </c>
      <c r="AK733" s="13">
        <v>0</v>
      </c>
      <c r="AL733" s="19">
        <v>1</v>
      </c>
    </row>
    <row r="734" spans="11:38">
      <c r="K734" s="22">
        <v>44886</v>
      </c>
      <c r="L734" s="37">
        <f t="shared" si="88"/>
        <v>-2.1918685707646275E-2</v>
      </c>
      <c r="M734" s="38">
        <f t="shared" si="89"/>
        <v>-3.8285271689875002E-3</v>
      </c>
      <c r="N734" s="38">
        <f t="shared" si="90"/>
        <v>-5.6057066127536692E-3</v>
      </c>
      <c r="O734" s="38">
        <f t="shared" si="91"/>
        <v>-2.4673081793057865E-4</v>
      </c>
      <c r="P734" s="38">
        <f t="shared" si="92"/>
        <v>3.4349362306066067E-3</v>
      </c>
      <c r="Q734" s="39">
        <f t="shared" si="93"/>
        <v>-7.0821979404400173E-2</v>
      </c>
      <c r="T734" s="22">
        <v>44890</v>
      </c>
      <c r="U734" s="13">
        <v>148.11000000000001</v>
      </c>
      <c r="V734" s="13">
        <v>0</v>
      </c>
      <c r="W734" s="19">
        <v>1</v>
      </c>
      <c r="X734" s="13">
        <v>404.09</v>
      </c>
      <c r="Y734" s="13">
        <v>0</v>
      </c>
      <c r="Z734" s="19">
        <v>1</v>
      </c>
      <c r="AA734" s="13">
        <v>163.22</v>
      </c>
      <c r="AB734" s="13">
        <v>0</v>
      </c>
      <c r="AC734" s="19">
        <v>1</v>
      </c>
      <c r="AD734" s="13">
        <v>81.19</v>
      </c>
      <c r="AE734" s="13">
        <v>0</v>
      </c>
      <c r="AF734" s="19">
        <v>1</v>
      </c>
      <c r="AG734" s="13">
        <v>247.49</v>
      </c>
      <c r="AH734" s="13">
        <v>0</v>
      </c>
      <c r="AI734" s="19">
        <v>1</v>
      </c>
      <c r="AJ734" s="13">
        <v>182.86</v>
      </c>
      <c r="AK734" s="13">
        <v>0</v>
      </c>
      <c r="AL734" s="19">
        <v>1</v>
      </c>
    </row>
    <row r="735" spans="11:38">
      <c r="K735" s="22">
        <v>44887</v>
      </c>
      <c r="L735" s="37">
        <f t="shared" si="88"/>
        <v>1.4554735622640523E-2</v>
      </c>
      <c r="M735" s="38">
        <f t="shared" si="89"/>
        <v>1.368476705902558E-2</v>
      </c>
      <c r="N735" s="38">
        <f t="shared" si="90"/>
        <v>1.1730206623633479E-3</v>
      </c>
      <c r="O735" s="38">
        <f t="shared" si="91"/>
        <v>7.4000990056831504E-4</v>
      </c>
      <c r="P735" s="38">
        <f t="shared" si="92"/>
        <v>1.2236335642351118E-2</v>
      </c>
      <c r="Q735" s="39">
        <f t="shared" si="93"/>
        <v>1.2079014763344604E-2</v>
      </c>
      <c r="T735" s="22">
        <v>44893</v>
      </c>
      <c r="U735" s="13">
        <v>144.22</v>
      </c>
      <c r="V735" s="13">
        <v>0</v>
      </c>
      <c r="W735" s="19">
        <v>1</v>
      </c>
      <c r="X735" s="13">
        <v>397.69</v>
      </c>
      <c r="Y735" s="13">
        <v>0</v>
      </c>
      <c r="Z735" s="19">
        <v>1</v>
      </c>
      <c r="AA735" s="13">
        <v>161.93</v>
      </c>
      <c r="AB735" s="13">
        <v>0</v>
      </c>
      <c r="AC735" s="19">
        <v>1</v>
      </c>
      <c r="AD735" s="13">
        <v>81.209999999999994</v>
      </c>
      <c r="AE735" s="13">
        <v>0</v>
      </c>
      <c r="AF735" s="19">
        <v>1</v>
      </c>
      <c r="AG735" s="13">
        <v>241.76</v>
      </c>
      <c r="AH735" s="13">
        <v>0</v>
      </c>
      <c r="AI735" s="19">
        <v>1</v>
      </c>
      <c r="AJ735" s="13">
        <v>182.92</v>
      </c>
      <c r="AK735" s="13">
        <v>0</v>
      </c>
      <c r="AL735" s="19">
        <v>1</v>
      </c>
    </row>
    <row r="736" spans="11:38">
      <c r="K736" s="22">
        <v>44888</v>
      </c>
      <c r="L736" s="37">
        <f t="shared" si="88"/>
        <v>5.9087308838956893E-3</v>
      </c>
      <c r="M736" s="38">
        <f t="shared" si="89"/>
        <v>5.9565350343932693E-3</v>
      </c>
      <c r="N736" s="38">
        <f t="shared" si="90"/>
        <v>6.2125372810245914E-3</v>
      </c>
      <c r="O736" s="38">
        <f t="shared" si="91"/>
        <v>8.6265332849844775E-4</v>
      </c>
      <c r="P736" s="38">
        <f t="shared" si="92"/>
        <v>1.0353110075609758E-2</v>
      </c>
      <c r="Q736" s="39">
        <f t="shared" si="93"/>
        <v>7.5309567142362477E-2</v>
      </c>
      <c r="T736" s="22">
        <v>44894</v>
      </c>
      <c r="U736" s="13">
        <v>141.16999999999999</v>
      </c>
      <c r="V736" s="13">
        <v>0</v>
      </c>
      <c r="W736" s="19">
        <v>1</v>
      </c>
      <c r="X736" s="13">
        <v>397.01</v>
      </c>
      <c r="Y736" s="13">
        <v>0</v>
      </c>
      <c r="Z736" s="19">
        <v>1</v>
      </c>
      <c r="AA736" s="13">
        <v>162.72999999999999</v>
      </c>
      <c r="AB736" s="13">
        <v>0</v>
      </c>
      <c r="AC736" s="19">
        <v>1</v>
      </c>
      <c r="AD736" s="13">
        <v>81.180000000000007</v>
      </c>
      <c r="AE736" s="13">
        <v>0</v>
      </c>
      <c r="AF736" s="19">
        <v>1</v>
      </c>
      <c r="AG736" s="13">
        <v>240.33</v>
      </c>
      <c r="AH736" s="13">
        <v>0</v>
      </c>
      <c r="AI736" s="19">
        <v>1</v>
      </c>
      <c r="AJ736" s="13">
        <v>180.83</v>
      </c>
      <c r="AK736" s="13">
        <v>0</v>
      </c>
      <c r="AL736" s="19">
        <v>1</v>
      </c>
    </row>
    <row r="737" spans="11:38">
      <c r="K737" s="22">
        <v>44890</v>
      </c>
      <c r="L737" s="37">
        <f t="shared" si="88"/>
        <v>-1.978806461675223E-2</v>
      </c>
      <c r="M737" s="38">
        <f t="shared" si="89"/>
        <v>-7.4238131212988205E-5</v>
      </c>
      <c r="N737" s="38">
        <f t="shared" si="90"/>
        <v>8.5810609004414746E-4</v>
      </c>
      <c r="O737" s="38">
        <f t="shared" si="91"/>
        <v>1.2317546360323203E-4</v>
      </c>
      <c r="P737" s="38">
        <f t="shared" si="92"/>
        <v>-3.6358495158850853E-4</v>
      </c>
      <c r="Q737" s="39">
        <f t="shared" si="93"/>
        <v>-1.857619503749257E-3</v>
      </c>
      <c r="T737" s="22">
        <v>44895</v>
      </c>
      <c r="U737" s="13">
        <v>148.03</v>
      </c>
      <c r="V737" s="13">
        <v>0</v>
      </c>
      <c r="W737" s="19">
        <v>1</v>
      </c>
      <c r="X737" s="13">
        <v>409.32</v>
      </c>
      <c r="Y737" s="13">
        <v>0</v>
      </c>
      <c r="Z737" s="19">
        <v>1</v>
      </c>
      <c r="AA737" s="13">
        <v>164.81</v>
      </c>
      <c r="AB737" s="13">
        <v>0</v>
      </c>
      <c r="AC737" s="19">
        <v>1</v>
      </c>
      <c r="AD737" s="13">
        <v>81.42</v>
      </c>
      <c r="AE737" s="13">
        <v>0</v>
      </c>
      <c r="AF737" s="19">
        <v>1</v>
      </c>
      <c r="AG737" s="13">
        <v>255.14</v>
      </c>
      <c r="AH737" s="13">
        <v>0</v>
      </c>
      <c r="AI737" s="19">
        <v>1</v>
      </c>
      <c r="AJ737" s="13">
        <v>194.7</v>
      </c>
      <c r="AK737" s="13">
        <v>0</v>
      </c>
      <c r="AL737" s="19">
        <v>1</v>
      </c>
    </row>
    <row r="738" spans="11:38">
      <c r="K738" s="22">
        <v>44893</v>
      </c>
      <c r="L738" s="37">
        <f t="shared" si="88"/>
        <v>-2.6615329450267837E-2</v>
      </c>
      <c r="M738" s="38">
        <f t="shared" si="89"/>
        <v>-1.5964818112146645E-2</v>
      </c>
      <c r="N738" s="38">
        <f t="shared" si="90"/>
        <v>-7.9348409557173875E-3</v>
      </c>
      <c r="O738" s="38">
        <f t="shared" si="91"/>
        <v>2.4630541996430475E-4</v>
      </c>
      <c r="P738" s="38">
        <f t="shared" si="92"/>
        <v>-2.3424678627646377E-2</v>
      </c>
      <c r="Q738" s="39">
        <f t="shared" si="93"/>
        <v>3.2806605357381521E-4</v>
      </c>
      <c r="T738" s="22">
        <v>44896</v>
      </c>
      <c r="U738" s="13">
        <v>148.31</v>
      </c>
      <c r="V738" s="13">
        <v>0</v>
      </c>
      <c r="W738" s="19">
        <v>1</v>
      </c>
      <c r="X738" s="13">
        <v>409.15</v>
      </c>
      <c r="Y738" s="13">
        <v>0</v>
      </c>
      <c r="Z738" s="19">
        <v>1</v>
      </c>
      <c r="AA738" s="13">
        <v>167.84</v>
      </c>
      <c r="AB738" s="13">
        <v>0</v>
      </c>
      <c r="AC738" s="19">
        <v>1</v>
      </c>
      <c r="AD738" s="13">
        <v>81.430000000000007</v>
      </c>
      <c r="AE738" s="13">
        <v>0.165441</v>
      </c>
      <c r="AF738" s="19">
        <v>1</v>
      </c>
      <c r="AG738" s="13">
        <v>254.69</v>
      </c>
      <c r="AH738" s="13">
        <v>0</v>
      </c>
      <c r="AI738" s="19">
        <v>1</v>
      </c>
      <c r="AJ738" s="13">
        <v>194.7</v>
      </c>
      <c r="AK738" s="13">
        <v>0</v>
      </c>
      <c r="AL738" s="19">
        <v>1</v>
      </c>
    </row>
    <row r="739" spans="11:38">
      <c r="K739" s="22">
        <v>44894</v>
      </c>
      <c r="L739" s="37">
        <f t="shared" si="88"/>
        <v>-2.1375073592505248E-2</v>
      </c>
      <c r="M739" s="38">
        <f t="shared" si="89"/>
        <v>-1.7113380293403652E-3</v>
      </c>
      <c r="N739" s="38">
        <f t="shared" si="90"/>
        <v>4.9282425871433506E-3</v>
      </c>
      <c r="O739" s="38">
        <f t="shared" si="91"/>
        <v>-3.6948088356763528E-4</v>
      </c>
      <c r="P739" s="38">
        <f t="shared" si="92"/>
        <v>-5.9325196292942303E-3</v>
      </c>
      <c r="Q739" s="39">
        <f t="shared" si="93"/>
        <v>-1.149153539296599E-2</v>
      </c>
      <c r="T739" s="22">
        <v>44897</v>
      </c>
      <c r="U739" s="13">
        <v>147.81</v>
      </c>
      <c r="V739" s="13">
        <v>0</v>
      </c>
      <c r="W739" s="19">
        <v>1</v>
      </c>
      <c r="X739" s="13">
        <v>408.71</v>
      </c>
      <c r="Y739" s="13">
        <v>0</v>
      </c>
      <c r="Z739" s="19">
        <v>1</v>
      </c>
      <c r="AA739" s="13">
        <v>167.26</v>
      </c>
      <c r="AB739" s="13">
        <v>0</v>
      </c>
      <c r="AC739" s="19">
        <v>1</v>
      </c>
      <c r="AD739" s="13">
        <v>81.41</v>
      </c>
      <c r="AE739" s="13">
        <v>0</v>
      </c>
      <c r="AF739" s="19">
        <v>1</v>
      </c>
      <c r="AG739" s="13">
        <v>255.02</v>
      </c>
      <c r="AH739" s="13">
        <v>0</v>
      </c>
      <c r="AI739" s="19">
        <v>1</v>
      </c>
      <c r="AJ739" s="13">
        <v>194.86</v>
      </c>
      <c r="AK739" s="13">
        <v>0</v>
      </c>
      <c r="AL739" s="19">
        <v>1</v>
      </c>
    </row>
    <row r="740" spans="11:38">
      <c r="K740" s="22">
        <v>44895</v>
      </c>
      <c r="L740" s="37">
        <f t="shared" si="88"/>
        <v>4.7450118029292686E-2</v>
      </c>
      <c r="M740" s="38">
        <f t="shared" si="89"/>
        <v>3.0535776931723168E-2</v>
      </c>
      <c r="N740" s="38">
        <f t="shared" si="90"/>
        <v>1.2700909573565686E-2</v>
      </c>
      <c r="O740" s="38">
        <f t="shared" si="91"/>
        <v>2.9520316640810778E-3</v>
      </c>
      <c r="P740" s="38">
        <f t="shared" si="92"/>
        <v>5.9799435215008703E-2</v>
      </c>
      <c r="Q740" s="39">
        <f t="shared" si="93"/>
        <v>7.3902548981265678E-2</v>
      </c>
      <c r="T740" s="22">
        <v>44900</v>
      </c>
      <c r="U740" s="13">
        <v>146.63</v>
      </c>
      <c r="V740" s="13">
        <v>0</v>
      </c>
      <c r="W740" s="19">
        <v>1</v>
      </c>
      <c r="X740" s="13">
        <v>401.35</v>
      </c>
      <c r="Y740" s="13">
        <v>0</v>
      </c>
      <c r="Z740" s="19">
        <v>1</v>
      </c>
      <c r="AA740" s="13">
        <v>164.39</v>
      </c>
      <c r="AB740" s="13">
        <v>0</v>
      </c>
      <c r="AC740" s="19">
        <v>1</v>
      </c>
      <c r="AD740" s="13">
        <v>81.180000000000007</v>
      </c>
      <c r="AE740" s="13">
        <v>0</v>
      </c>
      <c r="AF740" s="19">
        <v>1</v>
      </c>
      <c r="AG740" s="13">
        <v>250.2</v>
      </c>
      <c r="AH740" s="13">
        <v>0</v>
      </c>
      <c r="AI740" s="19">
        <v>1</v>
      </c>
      <c r="AJ740" s="13">
        <v>182.45</v>
      </c>
      <c r="AK740" s="13">
        <v>0</v>
      </c>
      <c r="AL740" s="19">
        <v>1</v>
      </c>
    </row>
    <row r="741" spans="11:38">
      <c r="K741" s="22">
        <v>44896</v>
      </c>
      <c r="L741" s="37">
        <f t="shared" si="88"/>
        <v>1.889721828470323E-3</v>
      </c>
      <c r="M741" s="38">
        <f t="shared" si="89"/>
        <v>-4.1540924516393304E-4</v>
      </c>
      <c r="N741" s="38">
        <f t="shared" si="90"/>
        <v>1.8217849401898471E-2</v>
      </c>
      <c r="O741" s="38">
        <f t="shared" si="91"/>
        <v>2.1524472363974143E-3</v>
      </c>
      <c r="P741" s="38">
        <f t="shared" si="92"/>
        <v>-1.7652947722180106E-3</v>
      </c>
      <c r="Q741" s="39">
        <f t="shared" si="93"/>
        <v>0</v>
      </c>
      <c r="T741" s="22">
        <v>44901</v>
      </c>
      <c r="U741" s="13">
        <v>142.91</v>
      </c>
      <c r="V741" s="13">
        <v>0</v>
      </c>
      <c r="W741" s="19">
        <v>1</v>
      </c>
      <c r="X741" s="13">
        <v>395.61</v>
      </c>
      <c r="Y741" s="13">
        <v>0</v>
      </c>
      <c r="Z741" s="19">
        <v>1</v>
      </c>
      <c r="AA741" s="13">
        <v>164.84</v>
      </c>
      <c r="AB741" s="13">
        <v>0</v>
      </c>
      <c r="AC741" s="19">
        <v>1</v>
      </c>
      <c r="AD741" s="13">
        <v>81.27</v>
      </c>
      <c r="AE741" s="13">
        <v>0</v>
      </c>
      <c r="AF741" s="19">
        <v>1</v>
      </c>
      <c r="AG741" s="13">
        <v>245.12</v>
      </c>
      <c r="AH741" s="13">
        <v>0</v>
      </c>
      <c r="AI741" s="19">
        <v>1</v>
      </c>
      <c r="AJ741" s="13">
        <v>179.82</v>
      </c>
      <c r="AK741" s="13">
        <v>0</v>
      </c>
      <c r="AL741" s="19">
        <v>1</v>
      </c>
    </row>
    <row r="742" spans="11:38">
      <c r="K742" s="22">
        <v>44897</v>
      </c>
      <c r="L742" s="37">
        <f t="shared" si="88"/>
        <v>-3.3770125298897519E-3</v>
      </c>
      <c r="M742" s="38">
        <f t="shared" si="89"/>
        <v>-1.0759788776810557E-3</v>
      </c>
      <c r="N742" s="38">
        <f t="shared" si="90"/>
        <v>-3.4616566946073803E-3</v>
      </c>
      <c r="O742" s="38">
        <f t="shared" si="91"/>
        <v>-2.4563989315372066E-4</v>
      </c>
      <c r="P742" s="38">
        <f t="shared" si="92"/>
        <v>1.2948541174699357E-3</v>
      </c>
      <c r="Q742" s="39">
        <f t="shared" si="93"/>
        <v>8.2143961904135939E-4</v>
      </c>
      <c r="T742" s="22">
        <v>44902</v>
      </c>
      <c r="U742" s="13">
        <v>140.94</v>
      </c>
      <c r="V742" s="13">
        <v>0</v>
      </c>
      <c r="W742" s="19">
        <v>1</v>
      </c>
      <c r="X742" s="13">
        <v>394.85</v>
      </c>
      <c r="Y742" s="13">
        <v>0</v>
      </c>
      <c r="Z742" s="19">
        <v>1</v>
      </c>
      <c r="AA742" s="13">
        <v>166.33</v>
      </c>
      <c r="AB742" s="13">
        <v>0</v>
      </c>
      <c r="AC742" s="19">
        <v>1</v>
      </c>
      <c r="AD742" s="13">
        <v>81.44</v>
      </c>
      <c r="AE742" s="13">
        <v>0</v>
      </c>
      <c r="AF742" s="19">
        <v>1</v>
      </c>
      <c r="AG742" s="13">
        <v>244.37</v>
      </c>
      <c r="AH742" s="13">
        <v>0</v>
      </c>
      <c r="AI742" s="19">
        <v>1</v>
      </c>
      <c r="AJ742" s="13">
        <v>174.04</v>
      </c>
      <c r="AK742" s="13">
        <v>0</v>
      </c>
      <c r="AL742" s="19">
        <v>1</v>
      </c>
    </row>
    <row r="743" spans="11:38">
      <c r="K743" s="22">
        <v>44900</v>
      </c>
      <c r="L743" s="37">
        <f t="shared" si="88"/>
        <v>-8.0152582349936156E-3</v>
      </c>
      <c r="M743" s="38">
        <f t="shared" si="89"/>
        <v>-1.8171993518123701E-2</v>
      </c>
      <c r="N743" s="38">
        <f t="shared" si="90"/>
        <v>-1.7307834431960711E-2</v>
      </c>
      <c r="O743" s="38">
        <f t="shared" si="91"/>
        <v>-2.8292041751345597E-3</v>
      </c>
      <c r="P743" s="38">
        <f t="shared" si="92"/>
        <v>-1.9081375422585214E-2</v>
      </c>
      <c r="Q743" s="39">
        <f t="shared" si="93"/>
        <v>-6.5805189114738663E-2</v>
      </c>
      <c r="T743" s="22">
        <v>44903</v>
      </c>
      <c r="U743" s="13">
        <v>142.65</v>
      </c>
      <c r="V743" s="13">
        <v>0</v>
      </c>
      <c r="W743" s="19">
        <v>1</v>
      </c>
      <c r="X743" s="13">
        <v>397.95</v>
      </c>
      <c r="Y743" s="13">
        <v>0</v>
      </c>
      <c r="Z743" s="19">
        <v>1</v>
      </c>
      <c r="AA743" s="13">
        <v>166.47</v>
      </c>
      <c r="AB743" s="13">
        <v>0</v>
      </c>
      <c r="AC743" s="19">
        <v>1</v>
      </c>
      <c r="AD743" s="13">
        <v>81.36</v>
      </c>
      <c r="AE743" s="13">
        <v>0</v>
      </c>
      <c r="AF743" s="19">
        <v>1</v>
      </c>
      <c r="AG743" s="13">
        <v>247.4</v>
      </c>
      <c r="AH743" s="13">
        <v>0</v>
      </c>
      <c r="AI743" s="19">
        <v>1</v>
      </c>
      <c r="AJ743" s="13">
        <v>173.44</v>
      </c>
      <c r="AK743" s="13">
        <v>0</v>
      </c>
      <c r="AL743" s="19">
        <v>1</v>
      </c>
    </row>
    <row r="744" spans="11:38">
      <c r="K744" s="22">
        <v>44901</v>
      </c>
      <c r="L744" s="37">
        <f t="shared" si="88"/>
        <v>-2.5697345495284404E-2</v>
      </c>
      <c r="M744" s="38">
        <f t="shared" si="89"/>
        <v>-1.4404987089868492E-2</v>
      </c>
      <c r="N744" s="38">
        <f t="shared" si="90"/>
        <v>2.733652949197593E-3</v>
      </c>
      <c r="O744" s="38">
        <f t="shared" si="91"/>
        <v>1.1080333543616427E-3</v>
      </c>
      <c r="P744" s="38">
        <f t="shared" si="92"/>
        <v>-2.0512711480584263E-2</v>
      </c>
      <c r="Q744" s="39">
        <f t="shared" si="93"/>
        <v>-1.4519812325829733E-2</v>
      </c>
      <c r="T744" s="22">
        <v>44904</v>
      </c>
      <c r="U744" s="13">
        <v>142.16</v>
      </c>
      <c r="V744" s="13">
        <v>0</v>
      </c>
      <c r="W744" s="19">
        <v>1</v>
      </c>
      <c r="X744" s="13">
        <v>395.01</v>
      </c>
      <c r="Y744" s="13">
        <v>0</v>
      </c>
      <c r="Z744" s="19">
        <v>1</v>
      </c>
      <c r="AA744" s="13">
        <v>167.06</v>
      </c>
      <c r="AB744" s="13">
        <v>0</v>
      </c>
      <c r="AC744" s="19">
        <v>1</v>
      </c>
      <c r="AD744" s="13">
        <v>81.319999999999993</v>
      </c>
      <c r="AE744" s="13">
        <v>0</v>
      </c>
      <c r="AF744" s="19">
        <v>1</v>
      </c>
      <c r="AG744" s="13">
        <v>245.42</v>
      </c>
      <c r="AH744" s="13">
        <v>0</v>
      </c>
      <c r="AI744" s="19">
        <v>1</v>
      </c>
      <c r="AJ744" s="13">
        <v>179.05</v>
      </c>
      <c r="AK744" s="13">
        <v>0</v>
      </c>
      <c r="AL744" s="19">
        <v>1</v>
      </c>
    </row>
    <row r="745" spans="11:38">
      <c r="K745" s="22">
        <v>44902</v>
      </c>
      <c r="L745" s="37">
        <f t="shared" si="88"/>
        <v>-1.3880793594827006E-2</v>
      </c>
      <c r="M745" s="38">
        <f t="shared" si="89"/>
        <v>-1.9229315441273501E-3</v>
      </c>
      <c r="N745" s="38">
        <f t="shared" si="90"/>
        <v>8.9984603318269251E-3</v>
      </c>
      <c r="O745" s="38">
        <f t="shared" si="91"/>
        <v>2.0896080370992201E-3</v>
      </c>
      <c r="P745" s="38">
        <f t="shared" si="92"/>
        <v>-3.0644163799684937E-3</v>
      </c>
      <c r="Q745" s="39">
        <f t="shared" si="93"/>
        <v>-3.2671192704147499E-2</v>
      </c>
      <c r="T745" s="22">
        <v>44907</v>
      </c>
      <c r="U745" s="13">
        <v>144.49</v>
      </c>
      <c r="V745" s="13">
        <v>0</v>
      </c>
      <c r="W745" s="19">
        <v>1</v>
      </c>
      <c r="X745" s="13">
        <v>400.55</v>
      </c>
      <c r="Y745" s="13">
        <v>0</v>
      </c>
      <c r="Z745" s="19">
        <v>1</v>
      </c>
      <c r="AA745" s="13">
        <v>165.68</v>
      </c>
      <c r="AB745" s="13">
        <v>0</v>
      </c>
      <c r="AC745" s="19">
        <v>1</v>
      </c>
      <c r="AD745" s="13">
        <v>81.27</v>
      </c>
      <c r="AE745" s="13">
        <v>0</v>
      </c>
      <c r="AF745" s="19">
        <v>1</v>
      </c>
      <c r="AG745" s="13">
        <v>252.51</v>
      </c>
      <c r="AH745" s="13">
        <v>0</v>
      </c>
      <c r="AI745" s="19">
        <v>1</v>
      </c>
      <c r="AJ745" s="13">
        <v>167.82</v>
      </c>
      <c r="AK745" s="13">
        <v>0</v>
      </c>
      <c r="AL745" s="19">
        <v>1</v>
      </c>
    </row>
    <row r="746" spans="11:38">
      <c r="K746" s="22">
        <v>44903</v>
      </c>
      <c r="L746" s="37">
        <f t="shared" si="88"/>
        <v>1.2059809760632532E-2</v>
      </c>
      <c r="M746" s="38">
        <f t="shared" si="89"/>
        <v>7.8204233082683709E-3</v>
      </c>
      <c r="N746" s="38">
        <f t="shared" si="90"/>
        <v>8.413462034759727E-4</v>
      </c>
      <c r="O746" s="38">
        <f t="shared" si="91"/>
        <v>-9.8280106190808884E-4</v>
      </c>
      <c r="P746" s="38">
        <f t="shared" si="92"/>
        <v>1.2322989786129564E-2</v>
      </c>
      <c r="Q746" s="39">
        <f t="shared" si="93"/>
        <v>-3.4534396011979261E-3</v>
      </c>
      <c r="T746" s="22">
        <v>44908</v>
      </c>
      <c r="U746" s="13">
        <v>145.47</v>
      </c>
      <c r="V746" s="13">
        <v>0</v>
      </c>
      <c r="W746" s="19">
        <v>1</v>
      </c>
      <c r="X746" s="13">
        <v>402.01</v>
      </c>
      <c r="Y746" s="13">
        <v>1.723616</v>
      </c>
      <c r="Z746" s="19">
        <v>1</v>
      </c>
      <c r="AA746" s="13">
        <v>168.51</v>
      </c>
      <c r="AB746" s="13">
        <v>0</v>
      </c>
      <c r="AC746" s="19">
        <v>1</v>
      </c>
      <c r="AD746" s="13">
        <v>81.510000000000005</v>
      </c>
      <c r="AE746" s="13">
        <v>0</v>
      </c>
      <c r="AF746" s="19">
        <v>1</v>
      </c>
      <c r="AG746" s="13">
        <v>256.92</v>
      </c>
      <c r="AH746" s="13">
        <v>0</v>
      </c>
      <c r="AI746" s="19">
        <v>1</v>
      </c>
      <c r="AJ746" s="13">
        <v>160.94999999999999</v>
      </c>
      <c r="AK746" s="13">
        <v>0</v>
      </c>
      <c r="AL746" s="19">
        <v>1</v>
      </c>
    </row>
    <row r="747" spans="11:38">
      <c r="K747" s="22">
        <v>44904</v>
      </c>
      <c r="L747" s="37">
        <f t="shared" si="88"/>
        <v>-3.4408938131132074E-3</v>
      </c>
      <c r="M747" s="38">
        <f t="shared" si="89"/>
        <v>-7.4152882154963507E-3</v>
      </c>
      <c r="N747" s="38">
        <f t="shared" si="90"/>
        <v>3.5379163218405879E-3</v>
      </c>
      <c r="O747" s="38">
        <f t="shared" si="91"/>
        <v>-4.9176298015872694E-4</v>
      </c>
      <c r="P747" s="38">
        <f t="shared" si="92"/>
        <v>-8.0354314099858049E-3</v>
      </c>
      <c r="Q747" s="39">
        <f t="shared" si="93"/>
        <v>3.1833378193160337E-2</v>
      </c>
      <c r="T747" s="22">
        <v>44909</v>
      </c>
      <c r="U747" s="13">
        <v>143.21</v>
      </c>
      <c r="V747" s="13">
        <v>0</v>
      </c>
      <c r="W747" s="19">
        <v>1</v>
      </c>
      <c r="X747" s="13">
        <v>399.6</v>
      </c>
      <c r="Y747" s="13">
        <v>0</v>
      </c>
      <c r="Z747" s="19">
        <v>1</v>
      </c>
      <c r="AA747" s="13">
        <v>168.1</v>
      </c>
      <c r="AB747" s="13">
        <v>0</v>
      </c>
      <c r="AC747" s="19">
        <v>1</v>
      </c>
      <c r="AD747" s="13">
        <v>81.52</v>
      </c>
      <c r="AE747" s="13">
        <v>0</v>
      </c>
      <c r="AF747" s="19">
        <v>1</v>
      </c>
      <c r="AG747" s="13">
        <v>257.22000000000003</v>
      </c>
      <c r="AH747" s="13">
        <v>0</v>
      </c>
      <c r="AI747" s="19">
        <v>1</v>
      </c>
      <c r="AJ747" s="13">
        <v>156.80000000000001</v>
      </c>
      <c r="AK747" s="13">
        <v>0</v>
      </c>
      <c r="AL747" s="19">
        <v>1</v>
      </c>
    </row>
    <row r="748" spans="11:38">
      <c r="K748" s="22">
        <v>44907</v>
      </c>
      <c r="L748" s="37">
        <f t="shared" si="88"/>
        <v>1.6257117159124011E-2</v>
      </c>
      <c r="M748" s="38">
        <f t="shared" si="89"/>
        <v>1.3927521624763845E-2</v>
      </c>
      <c r="N748" s="38">
        <f t="shared" si="90"/>
        <v>-8.2948122404315171E-3</v>
      </c>
      <c r="O748" s="38">
        <f t="shared" si="91"/>
        <v>-6.1504399503244502E-4</v>
      </c>
      <c r="P748" s="38">
        <f t="shared" si="92"/>
        <v>2.8479823343192653E-2</v>
      </c>
      <c r="Q748" s="39">
        <f t="shared" si="93"/>
        <v>-6.4773120002518406E-2</v>
      </c>
      <c r="T748" s="22">
        <v>44910</v>
      </c>
      <c r="U748" s="13">
        <v>136.5</v>
      </c>
      <c r="V748" s="13">
        <v>0</v>
      </c>
      <c r="W748" s="19">
        <v>1</v>
      </c>
      <c r="X748" s="13">
        <v>389.7</v>
      </c>
      <c r="Y748" s="13">
        <v>0</v>
      </c>
      <c r="Z748" s="19">
        <v>1</v>
      </c>
      <c r="AA748" s="13">
        <v>165.35</v>
      </c>
      <c r="AB748" s="13">
        <v>0</v>
      </c>
      <c r="AC748" s="19">
        <v>1</v>
      </c>
      <c r="AD748" s="13">
        <v>81.349999999999994</v>
      </c>
      <c r="AE748" s="13">
        <v>0.18068400000000001</v>
      </c>
      <c r="AF748" s="19">
        <v>1</v>
      </c>
      <c r="AG748" s="13">
        <v>249.01</v>
      </c>
      <c r="AH748" s="13">
        <v>0</v>
      </c>
      <c r="AI748" s="19">
        <v>1</v>
      </c>
      <c r="AJ748" s="13">
        <v>157.66999999999999</v>
      </c>
      <c r="AK748" s="13">
        <v>0</v>
      </c>
      <c r="AL748" s="19">
        <v>1</v>
      </c>
    </row>
    <row r="749" spans="11:38">
      <c r="K749" s="22">
        <v>44908</v>
      </c>
      <c r="L749" s="37">
        <f t="shared" si="88"/>
        <v>6.7595787798507001E-3</v>
      </c>
      <c r="M749" s="38">
        <f t="shared" si="89"/>
        <v>7.916691485804107E-3</v>
      </c>
      <c r="N749" s="38">
        <f t="shared" si="90"/>
        <v>1.6936878125122228E-2</v>
      </c>
      <c r="O749" s="38">
        <f t="shared" si="91"/>
        <v>2.9487673412528447E-3</v>
      </c>
      <c r="P749" s="38">
        <f t="shared" si="92"/>
        <v>1.7313900497997487E-2</v>
      </c>
      <c r="Q749" s="39">
        <f t="shared" si="93"/>
        <v>-4.1798218697106239E-2</v>
      </c>
      <c r="T749" s="22">
        <v>44911</v>
      </c>
      <c r="U749" s="13">
        <v>134.51</v>
      </c>
      <c r="V749" s="13">
        <v>0</v>
      </c>
      <c r="W749" s="19">
        <v>1</v>
      </c>
      <c r="X749" s="13">
        <v>384.94</v>
      </c>
      <c r="Y749" s="13">
        <v>0</v>
      </c>
      <c r="Z749" s="19">
        <v>1</v>
      </c>
      <c r="AA749" s="13">
        <v>166.79</v>
      </c>
      <c r="AB749" s="13">
        <v>0</v>
      </c>
      <c r="AC749" s="19">
        <v>1</v>
      </c>
      <c r="AD749" s="13">
        <v>81.430000000000007</v>
      </c>
      <c r="AE749" s="13">
        <v>0</v>
      </c>
      <c r="AF749" s="19">
        <v>1</v>
      </c>
      <c r="AG749" s="13">
        <v>244.69</v>
      </c>
      <c r="AH749" s="13">
        <v>0</v>
      </c>
      <c r="AI749" s="19">
        <v>1</v>
      </c>
      <c r="AJ749" s="13">
        <v>150.22999999999999</v>
      </c>
      <c r="AK749" s="13">
        <v>0</v>
      </c>
      <c r="AL749" s="19">
        <v>1</v>
      </c>
    </row>
    <row r="750" spans="11:38">
      <c r="K750" s="22">
        <v>44909</v>
      </c>
      <c r="L750" s="37">
        <f t="shared" si="88"/>
        <v>-1.5657795294759396E-2</v>
      </c>
      <c r="M750" s="38">
        <f t="shared" si="89"/>
        <v>-6.0129171571199529E-3</v>
      </c>
      <c r="N750" s="38">
        <f t="shared" si="90"/>
        <v>-2.4360547978811158E-3</v>
      </c>
      <c r="O750" s="38">
        <f t="shared" si="91"/>
        <v>1.2267680810315999E-4</v>
      </c>
      <c r="P750" s="38">
        <f t="shared" si="92"/>
        <v>1.1669974483490499E-3</v>
      </c>
      <c r="Q750" s="39">
        <f t="shared" si="93"/>
        <v>-2.6122649828509543E-2</v>
      </c>
      <c r="T750" s="22">
        <v>44914</v>
      </c>
      <c r="U750" s="13">
        <v>132.37</v>
      </c>
      <c r="V750" s="13">
        <v>0</v>
      </c>
      <c r="W750" s="19">
        <v>1</v>
      </c>
      <c r="X750" s="13">
        <v>381.74</v>
      </c>
      <c r="Y750" s="13">
        <v>0</v>
      </c>
      <c r="Z750" s="19">
        <v>1</v>
      </c>
      <c r="AA750" s="13">
        <v>166.32</v>
      </c>
      <c r="AB750" s="13">
        <v>0</v>
      </c>
      <c r="AC750" s="19">
        <v>1</v>
      </c>
      <c r="AD750" s="13">
        <v>81.33</v>
      </c>
      <c r="AE750" s="13">
        <v>0</v>
      </c>
      <c r="AF750" s="19">
        <v>1</v>
      </c>
      <c r="AG750" s="13">
        <v>240.45</v>
      </c>
      <c r="AH750" s="13">
        <v>0</v>
      </c>
      <c r="AI750" s="19">
        <v>1</v>
      </c>
      <c r="AJ750" s="13">
        <v>149.87</v>
      </c>
      <c r="AK750" s="13">
        <v>0</v>
      </c>
      <c r="AL750" s="19">
        <v>1</v>
      </c>
    </row>
    <row r="751" spans="11:38">
      <c r="K751" s="22">
        <v>44910</v>
      </c>
      <c r="L751" s="37">
        <f t="shared" si="88"/>
        <v>-4.7987469865596828E-2</v>
      </c>
      <c r="M751" s="38">
        <f t="shared" si="89"/>
        <v>-2.5086834429734989E-2</v>
      </c>
      <c r="N751" s="38">
        <f t="shared" si="90"/>
        <v>-1.6494600986768179E-2</v>
      </c>
      <c r="O751" s="38">
        <f t="shared" si="91"/>
        <v>1.3105127501682941E-4</v>
      </c>
      <c r="P751" s="38">
        <f t="shared" si="92"/>
        <v>-3.2438693537079955E-2</v>
      </c>
      <c r="Q751" s="39">
        <f t="shared" si="93"/>
        <v>5.5331333330828096E-3</v>
      </c>
      <c r="T751" s="22">
        <v>44915</v>
      </c>
      <c r="U751" s="13">
        <v>132.30000000000001</v>
      </c>
      <c r="V751" s="13">
        <v>0</v>
      </c>
      <c r="W751" s="19">
        <v>1</v>
      </c>
      <c r="X751" s="13">
        <v>382.18</v>
      </c>
      <c r="Y751" s="13">
        <v>0</v>
      </c>
      <c r="Z751" s="19">
        <v>1</v>
      </c>
      <c r="AA751" s="13">
        <v>169.08</v>
      </c>
      <c r="AB751" s="13">
        <v>0</v>
      </c>
      <c r="AC751" s="19">
        <v>1</v>
      </c>
      <c r="AD751" s="13">
        <v>81.33</v>
      </c>
      <c r="AE751" s="13">
        <v>0</v>
      </c>
      <c r="AF751" s="19">
        <v>1</v>
      </c>
      <c r="AG751" s="13">
        <v>241.8</v>
      </c>
      <c r="AH751" s="13">
        <v>0</v>
      </c>
      <c r="AI751" s="19">
        <v>1</v>
      </c>
      <c r="AJ751" s="13">
        <v>137.80000000000001</v>
      </c>
      <c r="AK751" s="13">
        <v>0</v>
      </c>
      <c r="AL751" s="19">
        <v>1</v>
      </c>
    </row>
    <row r="752" spans="11:38">
      <c r="K752" s="22">
        <v>44911</v>
      </c>
      <c r="L752" s="37">
        <f t="shared" si="88"/>
        <v>-1.4686068904524351E-2</v>
      </c>
      <c r="M752" s="38">
        <f t="shared" si="89"/>
        <v>-1.2289734357685751E-2</v>
      </c>
      <c r="N752" s="38">
        <f t="shared" si="90"/>
        <v>8.6710966612800686E-3</v>
      </c>
      <c r="O752" s="38">
        <f t="shared" si="91"/>
        <v>9.8292181399340295E-4</v>
      </c>
      <c r="P752" s="38">
        <f t="shared" si="92"/>
        <v>-1.750095305426758E-2</v>
      </c>
      <c r="Q752" s="39">
        <f t="shared" si="93"/>
        <v>-4.8336788175058071E-2</v>
      </c>
      <c r="T752" s="22">
        <v>44916</v>
      </c>
      <c r="U752" s="13">
        <v>135.44999999999999</v>
      </c>
      <c r="V752" s="13">
        <v>0</v>
      </c>
      <c r="W752" s="19">
        <v>1</v>
      </c>
      <c r="X752" s="13">
        <v>387.88</v>
      </c>
      <c r="Y752" s="13">
        <v>0</v>
      </c>
      <c r="Z752" s="19">
        <v>1</v>
      </c>
      <c r="AA752" s="13">
        <v>168.8</v>
      </c>
      <c r="AB752" s="13">
        <v>0</v>
      </c>
      <c r="AC752" s="19">
        <v>1</v>
      </c>
      <c r="AD752" s="13">
        <v>81.41</v>
      </c>
      <c r="AE752" s="13">
        <v>0</v>
      </c>
      <c r="AF752" s="19">
        <v>1</v>
      </c>
      <c r="AG752" s="13">
        <v>244.43</v>
      </c>
      <c r="AH752" s="13">
        <v>0</v>
      </c>
      <c r="AI752" s="19">
        <v>1</v>
      </c>
      <c r="AJ752" s="13">
        <v>137.57</v>
      </c>
      <c r="AK752" s="13">
        <v>0</v>
      </c>
      <c r="AL752" s="19">
        <v>1</v>
      </c>
    </row>
    <row r="753" spans="11:39">
      <c r="K753" s="22">
        <v>44914</v>
      </c>
      <c r="L753" s="37">
        <f t="shared" si="88"/>
        <v>-1.6037513994810654E-2</v>
      </c>
      <c r="M753" s="38">
        <f t="shared" si="89"/>
        <v>-8.3477293852314612E-3</v>
      </c>
      <c r="N753" s="38">
        <f t="shared" si="90"/>
        <v>-2.8218925393243208E-3</v>
      </c>
      <c r="O753" s="38">
        <f t="shared" si="91"/>
        <v>-1.2288033003562192E-3</v>
      </c>
      <c r="P753" s="38">
        <f t="shared" si="92"/>
        <v>-1.7479935522921708E-2</v>
      </c>
      <c r="Q753" s="39">
        <f t="shared" si="93"/>
        <v>-2.3992014174274404E-3</v>
      </c>
      <c r="T753" s="22">
        <v>44917</v>
      </c>
      <c r="U753" s="13">
        <v>132.22999999999999</v>
      </c>
      <c r="V753" s="13">
        <v>0</v>
      </c>
      <c r="W753" s="19">
        <v>1</v>
      </c>
      <c r="X753" s="13">
        <v>382.6</v>
      </c>
      <c r="Y753" s="13">
        <v>0</v>
      </c>
      <c r="Z753" s="19">
        <v>1</v>
      </c>
      <c r="AA753" s="13">
        <v>166.76</v>
      </c>
      <c r="AB753" s="13">
        <v>0</v>
      </c>
      <c r="AC753" s="19">
        <v>1</v>
      </c>
      <c r="AD753" s="13">
        <v>81.36</v>
      </c>
      <c r="AE753" s="13">
        <v>0</v>
      </c>
      <c r="AF753" s="19">
        <v>1</v>
      </c>
      <c r="AG753" s="13">
        <v>238.19</v>
      </c>
      <c r="AH753" s="13">
        <v>0</v>
      </c>
      <c r="AI753" s="19">
        <v>1</v>
      </c>
      <c r="AJ753" s="13">
        <v>125.35</v>
      </c>
      <c r="AK753" s="13">
        <v>0</v>
      </c>
      <c r="AL753" s="19">
        <v>1</v>
      </c>
    </row>
    <row r="754" spans="11:39">
      <c r="K754" s="22">
        <v>44915</v>
      </c>
      <c r="L754" s="37">
        <f t="shared" si="88"/>
        <v>-5.2896060476938537E-4</v>
      </c>
      <c r="M754" s="38">
        <f t="shared" si="89"/>
        <v>1.1519532114790047E-3</v>
      </c>
      <c r="N754" s="38">
        <f t="shared" si="90"/>
        <v>1.6458332148831797E-2</v>
      </c>
      <c r="O754" s="38">
        <f t="shared" si="91"/>
        <v>0</v>
      </c>
      <c r="P754" s="38">
        <f t="shared" si="92"/>
        <v>5.5987704570208338E-3</v>
      </c>
      <c r="Q754" s="39">
        <f t="shared" si="93"/>
        <v>-8.3964893077346517E-2</v>
      </c>
      <c r="T754" s="22">
        <v>44918</v>
      </c>
      <c r="U754" s="13">
        <v>131.86000000000001</v>
      </c>
      <c r="V754" s="13">
        <v>0</v>
      </c>
      <c r="W754" s="19">
        <v>1</v>
      </c>
      <c r="X754" s="13">
        <v>384.59</v>
      </c>
      <c r="Y754" s="13">
        <v>0</v>
      </c>
      <c r="Z754" s="19">
        <v>1</v>
      </c>
      <c r="AA754" s="13">
        <v>167.26</v>
      </c>
      <c r="AB754" s="13">
        <v>0</v>
      </c>
      <c r="AC754" s="19">
        <v>1</v>
      </c>
      <c r="AD754" s="13">
        <v>81.319999999999993</v>
      </c>
      <c r="AE754" s="13">
        <v>0</v>
      </c>
      <c r="AF754" s="19">
        <v>1</v>
      </c>
      <c r="AG754" s="13">
        <v>238.73</v>
      </c>
      <c r="AH754" s="13">
        <v>0</v>
      </c>
      <c r="AI754" s="19">
        <v>1</v>
      </c>
      <c r="AJ754" s="13">
        <v>123.15</v>
      </c>
      <c r="AK754" s="13">
        <v>0</v>
      </c>
      <c r="AL754" s="19">
        <v>1</v>
      </c>
    </row>
    <row r="755" spans="11:39">
      <c r="K755" s="22">
        <v>44916</v>
      </c>
      <c r="L755" s="37">
        <f t="shared" si="88"/>
        <v>2.3530497410194036E-2</v>
      </c>
      <c r="M755" s="38">
        <f t="shared" si="89"/>
        <v>1.4804311623120294E-2</v>
      </c>
      <c r="N755" s="38">
        <f t="shared" si="90"/>
        <v>-1.6573935367324183E-3</v>
      </c>
      <c r="O755" s="38">
        <f t="shared" si="91"/>
        <v>9.831634072024675E-4</v>
      </c>
      <c r="P755" s="38">
        <f t="shared" si="92"/>
        <v>1.0818031174468079E-2</v>
      </c>
      <c r="Q755" s="39">
        <f t="shared" si="93"/>
        <v>-1.6704801066541306E-3</v>
      </c>
      <c r="T755" s="22">
        <v>44922</v>
      </c>
      <c r="U755" s="13">
        <v>130.03</v>
      </c>
      <c r="V755" s="13">
        <v>0</v>
      </c>
      <c r="W755" s="19">
        <v>1</v>
      </c>
      <c r="X755" s="13">
        <v>383.11</v>
      </c>
      <c r="Y755" s="13">
        <v>0</v>
      </c>
      <c r="Z755" s="19">
        <v>1</v>
      </c>
      <c r="AA755" s="13">
        <v>168.67</v>
      </c>
      <c r="AB755" s="13">
        <v>0</v>
      </c>
      <c r="AC755" s="19">
        <v>1</v>
      </c>
      <c r="AD755" s="13">
        <v>81.209999999999994</v>
      </c>
      <c r="AE755" s="13">
        <v>0</v>
      </c>
      <c r="AF755" s="19">
        <v>1</v>
      </c>
      <c r="AG755" s="13">
        <v>236.96</v>
      </c>
      <c r="AH755" s="13">
        <v>0</v>
      </c>
      <c r="AI755" s="19">
        <v>1</v>
      </c>
      <c r="AJ755" s="13">
        <v>109.1</v>
      </c>
      <c r="AK755" s="13">
        <v>0</v>
      </c>
      <c r="AL755" s="19">
        <v>1</v>
      </c>
    </row>
    <row r="756" spans="11:39">
      <c r="K756" s="22">
        <v>44917</v>
      </c>
      <c r="L756" s="37">
        <f t="shared" si="88"/>
        <v>-2.405973796237262E-2</v>
      </c>
      <c r="M756" s="38">
        <f t="shared" si="89"/>
        <v>-1.3705956430192874E-2</v>
      </c>
      <c r="N756" s="38">
        <f t="shared" si="90"/>
        <v>-1.2158929149260695E-2</v>
      </c>
      <c r="O756" s="38">
        <f t="shared" si="91"/>
        <v>-6.1436384558184623E-4</v>
      </c>
      <c r="P756" s="38">
        <f t="shared" si="92"/>
        <v>-2.5860294843337277E-2</v>
      </c>
      <c r="Q756" s="39">
        <f t="shared" si="93"/>
        <v>-9.302305386860181E-2</v>
      </c>
      <c r="T756" s="22">
        <v>44923</v>
      </c>
      <c r="U756" s="13">
        <v>126.04</v>
      </c>
      <c r="V756" s="13">
        <v>0</v>
      </c>
      <c r="W756" s="19">
        <v>1</v>
      </c>
      <c r="X756" s="13">
        <v>378.46</v>
      </c>
      <c r="Y756" s="13">
        <v>0</v>
      </c>
      <c r="Z756" s="19">
        <v>1</v>
      </c>
      <c r="AA756" s="13">
        <v>167.91</v>
      </c>
      <c r="AB756" s="13">
        <v>0</v>
      </c>
      <c r="AC756" s="19">
        <v>1</v>
      </c>
      <c r="AD756" s="13">
        <v>81.209999999999994</v>
      </c>
      <c r="AE756" s="13">
        <v>0</v>
      </c>
      <c r="AF756" s="19">
        <v>1</v>
      </c>
      <c r="AG756" s="13">
        <v>234.53</v>
      </c>
      <c r="AH756" s="13">
        <v>0</v>
      </c>
      <c r="AI756" s="19">
        <v>1</v>
      </c>
      <c r="AJ756" s="13">
        <v>112.71</v>
      </c>
      <c r="AK756" s="13">
        <v>0</v>
      </c>
      <c r="AL756" s="19">
        <v>1</v>
      </c>
    </row>
    <row r="757" spans="11:39">
      <c r="K757" s="22">
        <v>44918</v>
      </c>
      <c r="L757" s="37">
        <f t="shared" si="88"/>
        <v>-2.8020768835776825E-3</v>
      </c>
      <c r="M757" s="38">
        <f t="shared" si="89"/>
        <v>5.1877747704522368E-3</v>
      </c>
      <c r="N757" s="38">
        <f t="shared" si="90"/>
        <v>2.9938349407836419E-3</v>
      </c>
      <c r="O757" s="38">
        <f t="shared" si="91"/>
        <v>-4.9176298015872694E-4</v>
      </c>
      <c r="P757" s="38">
        <f t="shared" si="92"/>
        <v>2.2645317066369822E-3</v>
      </c>
      <c r="Q757" s="39">
        <f t="shared" si="93"/>
        <v>-1.7706700037755336E-2</v>
      </c>
      <c r="T757" s="22">
        <v>44924</v>
      </c>
      <c r="U757" s="13">
        <v>129.61000000000001</v>
      </c>
      <c r="V757" s="13">
        <v>0</v>
      </c>
      <c r="W757" s="19">
        <v>1</v>
      </c>
      <c r="X757" s="13">
        <v>385.01</v>
      </c>
      <c r="Y757" s="13">
        <v>0</v>
      </c>
      <c r="Z757" s="19">
        <v>1</v>
      </c>
      <c r="AA757" s="13">
        <v>168.85</v>
      </c>
      <c r="AB757" s="13">
        <v>0</v>
      </c>
      <c r="AC757" s="19">
        <v>1</v>
      </c>
      <c r="AD757" s="13">
        <v>81.27</v>
      </c>
      <c r="AE757" s="13">
        <v>0</v>
      </c>
      <c r="AF757" s="19">
        <v>1</v>
      </c>
      <c r="AG757" s="13">
        <v>241.01</v>
      </c>
      <c r="AH757" s="13">
        <v>0</v>
      </c>
      <c r="AI757" s="19">
        <v>1</v>
      </c>
      <c r="AJ757" s="13">
        <v>121.82</v>
      </c>
      <c r="AK757" s="13">
        <v>0</v>
      </c>
      <c r="AL757" s="19">
        <v>1</v>
      </c>
    </row>
    <row r="758" spans="11:39">
      <c r="K758" s="22">
        <v>44922</v>
      </c>
      <c r="L758" s="37">
        <f t="shared" si="88"/>
        <v>-1.3975560621925202E-2</v>
      </c>
      <c r="M758" s="38">
        <f t="shared" si="89"/>
        <v>-3.8556775654646188E-3</v>
      </c>
      <c r="N758" s="38">
        <f t="shared" si="90"/>
        <v>8.3946553165433809E-3</v>
      </c>
      <c r="O758" s="38">
        <f t="shared" si="91"/>
        <v>-1.3535964658263238E-3</v>
      </c>
      <c r="P758" s="38">
        <f t="shared" si="92"/>
        <v>-7.441855698971332E-3</v>
      </c>
      <c r="Q758" s="39">
        <f t="shared" si="93"/>
        <v>-0.12113823172752194</v>
      </c>
      <c r="T758" s="22">
        <v>44925</v>
      </c>
      <c r="U758" s="13">
        <v>129.93</v>
      </c>
      <c r="V758" s="13">
        <v>0</v>
      </c>
      <c r="W758" s="19">
        <v>1</v>
      </c>
      <c r="X758" s="13">
        <v>384.21</v>
      </c>
      <c r="Y758" s="13">
        <v>0</v>
      </c>
      <c r="Z758" s="19">
        <v>1</v>
      </c>
      <c r="AA758" s="13">
        <v>169.64</v>
      </c>
      <c r="AB758" s="13">
        <v>0</v>
      </c>
      <c r="AC758" s="19">
        <v>1</v>
      </c>
      <c r="AD758" s="13">
        <v>81.17</v>
      </c>
      <c r="AE758" s="13">
        <v>0</v>
      </c>
      <c r="AF758" s="19">
        <v>1</v>
      </c>
      <c r="AG758" s="13">
        <v>239.82</v>
      </c>
      <c r="AH758" s="13">
        <v>0</v>
      </c>
      <c r="AI758" s="19">
        <v>1</v>
      </c>
      <c r="AJ758" s="13">
        <v>123.18</v>
      </c>
      <c r="AK758" s="13">
        <v>0</v>
      </c>
      <c r="AL758" s="19">
        <v>1</v>
      </c>
    </row>
    <row r="759" spans="11:39" ht="15" thickBot="1">
      <c r="K759" s="22">
        <v>44923</v>
      </c>
      <c r="L759" s="37">
        <f t="shared" si="88"/>
        <v>-3.1165876174154578E-2</v>
      </c>
      <c r="M759" s="38">
        <f t="shared" si="89"/>
        <v>-1.2211767235235831E-2</v>
      </c>
      <c r="N759" s="38">
        <f t="shared" si="90"/>
        <v>-4.516021698545274E-3</v>
      </c>
      <c r="O759" s="38">
        <f t="shared" si="91"/>
        <v>0</v>
      </c>
      <c r="P759" s="38">
        <f t="shared" si="92"/>
        <v>-1.0307839046002841E-2</v>
      </c>
      <c r="Q759" s="39">
        <f t="shared" si="93"/>
        <v>3.255325541496213E-2</v>
      </c>
      <c r="T759" s="23">
        <v>44929</v>
      </c>
      <c r="U759" s="20">
        <v>125.07</v>
      </c>
      <c r="V759" s="20">
        <v>0</v>
      </c>
      <c r="W759" s="21">
        <v>1</v>
      </c>
      <c r="X759" s="20">
        <v>382.53</v>
      </c>
      <c r="Y759" s="20">
        <v>0</v>
      </c>
      <c r="Z759" s="21">
        <v>1</v>
      </c>
      <c r="AA759" s="20">
        <v>171.06</v>
      </c>
      <c r="AB759" s="20">
        <v>0</v>
      </c>
      <c r="AC759" s="21">
        <v>1</v>
      </c>
      <c r="AD759" s="20">
        <v>81.239999999999995</v>
      </c>
      <c r="AE759" s="20">
        <v>0</v>
      </c>
      <c r="AF759" s="21">
        <v>1</v>
      </c>
      <c r="AG759" s="20">
        <v>239.58</v>
      </c>
      <c r="AH759" s="20">
        <v>0</v>
      </c>
      <c r="AI759" s="21">
        <v>1</v>
      </c>
      <c r="AJ759" s="20">
        <v>108.1</v>
      </c>
      <c r="AK759" s="20">
        <v>0</v>
      </c>
      <c r="AL759" s="21">
        <v>1</v>
      </c>
    </row>
    <row r="760" spans="11:39">
      <c r="K760" s="22">
        <v>44924</v>
      </c>
      <c r="L760" s="37">
        <f t="shared" si="88"/>
        <v>2.7930624546209874E-2</v>
      </c>
      <c r="M760" s="38">
        <f t="shared" si="89"/>
        <v>1.7158921000534722E-2</v>
      </c>
      <c r="N760" s="38">
        <f t="shared" si="90"/>
        <v>5.5826252601986794E-3</v>
      </c>
      <c r="O760" s="38">
        <f t="shared" si="91"/>
        <v>7.385524707939744E-4</v>
      </c>
      <c r="P760" s="38">
        <f t="shared" si="92"/>
        <v>2.7254914932259726E-2</v>
      </c>
      <c r="Q760" s="39">
        <f t="shared" si="93"/>
        <v>7.7726397154351409E-2</v>
      </c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</row>
    <row r="761" spans="11:39" ht="15" thickBot="1">
      <c r="K761" s="23">
        <v>44925</v>
      </c>
      <c r="L761" s="40">
        <f t="shared" si="88"/>
        <v>2.4659024593612329E-3</v>
      </c>
      <c r="M761" s="41">
        <f t="shared" si="89"/>
        <v>-2.080029870349027E-3</v>
      </c>
      <c r="N761" s="41">
        <f t="shared" si="90"/>
        <v>4.6677977748131776E-3</v>
      </c>
      <c r="O761" s="41">
        <f t="shared" si="91"/>
        <v>-1.2312239920290854E-3</v>
      </c>
      <c r="P761" s="41">
        <f t="shared" si="92"/>
        <v>-4.9497844544585364E-3</v>
      </c>
      <c r="Q761" s="42">
        <f t="shared" si="93"/>
        <v>1.1102154850558861E-2</v>
      </c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</row>
    <row r="762" spans="11:39">
      <c r="K762" s="30"/>
      <c r="L762" s="30"/>
      <c r="M762" s="30"/>
      <c r="N762" s="30"/>
      <c r="O762" s="30"/>
      <c r="P762" s="30"/>
      <c r="Q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</row>
    <row r="763" spans="11:39">
      <c r="K763" s="30"/>
      <c r="L763" s="30"/>
      <c r="M763" s="30"/>
      <c r="N763" s="30"/>
      <c r="O763" s="30"/>
      <c r="P763" s="30"/>
      <c r="Q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</row>
    <row r="764" spans="11:39">
      <c r="K764" s="30"/>
      <c r="L764" s="30"/>
      <c r="M764" s="30"/>
      <c r="N764" s="30"/>
      <c r="O764" s="30"/>
      <c r="P764" s="30"/>
      <c r="Q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</row>
    <row r="765" spans="11:39">
      <c r="K765" s="30"/>
      <c r="L765" s="30"/>
      <c r="M765" s="30"/>
      <c r="N765" s="30"/>
      <c r="O765" s="30"/>
      <c r="P765" s="30"/>
      <c r="Q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</row>
    <row r="766" spans="11:39">
      <c r="K766" s="30"/>
      <c r="L766" s="30"/>
      <c r="M766" s="30"/>
      <c r="N766" s="30"/>
      <c r="O766" s="30"/>
      <c r="P766" s="30"/>
      <c r="Q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</row>
    <row r="767" spans="11:39"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</row>
    <row r="768" spans="11:39"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</row>
    <row r="769" spans="20:39"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</row>
    <row r="770" spans="20:39"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</row>
    <row r="771" spans="20:39"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</row>
    <row r="772" spans="20:39"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</row>
    <row r="773" spans="20:39"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</row>
    <row r="774" spans="20:39"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</row>
    <row r="1514" spans="18:18">
      <c r="R1514" s="30"/>
    </row>
    <row r="1515" spans="18:18">
      <c r="R1515" s="30"/>
    </row>
    <row r="1516" spans="18:18">
      <c r="R1516" s="30"/>
    </row>
    <row r="1517" spans="18:18">
      <c r="R1517" s="30"/>
    </row>
    <row r="1518" spans="18:18">
      <c r="R1518" s="30"/>
    </row>
    <row r="1519" spans="18:18">
      <c r="R1519" s="30"/>
    </row>
    <row r="1529" spans="19:19">
      <c r="S1529" s="30"/>
    </row>
    <row r="1530" spans="19:19">
      <c r="S1530" s="30"/>
    </row>
    <row r="1531" spans="19:19">
      <c r="S1531" s="30"/>
    </row>
    <row r="1532" spans="19:19">
      <c r="S1532" s="30"/>
    </row>
    <row r="1533" spans="19:19">
      <c r="S1533" s="30"/>
    </row>
    <row r="1534" spans="19:19">
      <c r="S1534" s="30"/>
    </row>
  </sheetData>
  <mergeCells count="5">
    <mergeCell ref="G132:I133"/>
    <mergeCell ref="A1:Q2"/>
    <mergeCell ref="D91:E91"/>
    <mergeCell ref="F91:G91"/>
    <mergeCell ref="H91:I9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Rasiel</dc:creator>
  <cp:lastModifiedBy>Alex Ilgenfritz</cp:lastModifiedBy>
  <dcterms:created xsi:type="dcterms:W3CDTF">2021-06-05T15:12:41Z</dcterms:created>
  <dcterms:modified xsi:type="dcterms:W3CDTF">2023-03-09T13:53:45Z</dcterms:modified>
</cp:coreProperties>
</file>