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jacob/Desktop/fintech-522/inst/HW1/"/>
    </mc:Choice>
  </mc:AlternateContent>
  <xr:revisionPtr revIDLastSave="0" documentId="13_ncr:1_{FD9050C7-9AD2-B348-A225-F72053E58EF2}" xr6:coauthVersionLast="47" xr6:coauthVersionMax="47" xr10:uidLastSave="{00000000-0000-0000-0000-000000000000}"/>
  <bookViews>
    <workbookView xWindow="3240" yWindow="1480" windowWidth="30240" windowHeight="17180" activeTab="1" xr2:uid="{F8DBE69D-6706-48F9-B15E-089D077B6FCF}"/>
  </bookViews>
  <sheets>
    <sheet name="Intro" sheetId="5" r:id="rId1"/>
    <sheet name="Problem 1" sheetId="1" r:id="rId2"/>
    <sheet name="Problem 2" sheetId="2" r:id="rId3"/>
    <sheet name="Problem 3" sheetId="3" r:id="rId4"/>
    <sheet name="Problem 4" sheetId="4" r:id="rId5"/>
  </sheets>
  <definedNames>
    <definedName name="solver_adj" localSheetId="2" hidden="1">'Problem 2'!$J$4</definedName>
    <definedName name="solver_adj" localSheetId="4" hidden="1">'Problem 4'!$P$47</definedName>
    <definedName name="solver_cvg" localSheetId="2" hidden="1">0.0001</definedName>
    <definedName name="solver_cvg" localSheetId="4" hidden="1">0.0001</definedName>
    <definedName name="solver_drv" localSheetId="2" hidden="1">1</definedName>
    <definedName name="solver_drv" localSheetId="4" hidden="1">1</definedName>
    <definedName name="solver_eng" localSheetId="2" hidden="1">1</definedName>
    <definedName name="solver_eng" localSheetId="4" hidden="1">1</definedName>
    <definedName name="solver_est" localSheetId="2" hidden="1">1</definedName>
    <definedName name="solver_est" localSheetId="4" hidden="1">1</definedName>
    <definedName name="solver_itr" localSheetId="2" hidden="1">2147483647</definedName>
    <definedName name="solver_itr" localSheetId="4" hidden="1">2147483647</definedName>
    <definedName name="solver_lin" localSheetId="2" hidden="1">2</definedName>
    <definedName name="solver_lin" localSheetId="4" hidden="1">2</definedName>
    <definedName name="solver_mip" localSheetId="2" hidden="1">2147483647</definedName>
    <definedName name="solver_mip" localSheetId="4" hidden="1">2147483647</definedName>
    <definedName name="solver_mni" localSheetId="2" hidden="1">30</definedName>
    <definedName name="solver_mni" localSheetId="4" hidden="1">30</definedName>
    <definedName name="solver_mrt" localSheetId="2" hidden="1">0.075</definedName>
    <definedName name="solver_mrt" localSheetId="4" hidden="1">0.075</definedName>
    <definedName name="solver_msl" localSheetId="2" hidden="1">2</definedName>
    <definedName name="solver_msl" localSheetId="4" hidden="1">2</definedName>
    <definedName name="solver_neg" localSheetId="2" hidden="1">1</definedName>
    <definedName name="solver_neg" localSheetId="4" hidden="1">1</definedName>
    <definedName name="solver_nod" localSheetId="2" hidden="1">2147483647</definedName>
    <definedName name="solver_nod" localSheetId="4" hidden="1">2147483647</definedName>
    <definedName name="solver_num" localSheetId="2" hidden="1">0</definedName>
    <definedName name="solver_num" localSheetId="4" hidden="1">0</definedName>
    <definedName name="solver_nwt" localSheetId="2" hidden="1">1</definedName>
    <definedName name="solver_nwt" localSheetId="4" hidden="1">1</definedName>
    <definedName name="solver_opt" localSheetId="2" hidden="1">'Problem 2'!$D$43</definedName>
    <definedName name="solver_opt" localSheetId="4" hidden="1">'Problem 4'!$O$410</definedName>
    <definedName name="solver_pre" localSheetId="2" hidden="1">0.000001</definedName>
    <definedName name="solver_pre" localSheetId="4" hidden="1">0.000001</definedName>
    <definedName name="solver_rbv" localSheetId="2" hidden="1">1</definedName>
    <definedName name="solver_rbv" localSheetId="4" hidden="1">1</definedName>
    <definedName name="solver_rlx" localSheetId="2" hidden="1">2</definedName>
    <definedName name="solver_rlx" localSheetId="4" hidden="1">2</definedName>
    <definedName name="solver_rsd" localSheetId="2" hidden="1">0</definedName>
    <definedName name="solver_rsd" localSheetId="4" hidden="1">0</definedName>
    <definedName name="solver_scl" localSheetId="2" hidden="1">1</definedName>
    <definedName name="solver_scl" localSheetId="4" hidden="1">1</definedName>
    <definedName name="solver_sho" localSheetId="2" hidden="1">2</definedName>
    <definedName name="solver_sho" localSheetId="4" hidden="1">2</definedName>
    <definedName name="solver_ssz" localSheetId="2" hidden="1">100</definedName>
    <definedName name="solver_ssz" localSheetId="4" hidden="1">100</definedName>
    <definedName name="solver_tim" localSheetId="2" hidden="1">2147483647</definedName>
    <definedName name="solver_tim" localSheetId="4" hidden="1">2147483647</definedName>
    <definedName name="solver_tol" localSheetId="2" hidden="1">0.01</definedName>
    <definedName name="solver_tol" localSheetId="4" hidden="1">0.01</definedName>
    <definedName name="solver_typ" localSheetId="2" hidden="1">3</definedName>
    <definedName name="solver_typ" localSheetId="4" hidden="1">3</definedName>
    <definedName name="solver_val" localSheetId="2" hidden="1">281.3</definedName>
    <definedName name="solver_val" localSheetId="4" hidden="1">0</definedName>
    <definedName name="solver_ver" localSheetId="2" hidden="1">2</definedName>
    <definedName name="solver_ver" localSheetId="4"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1" l="1"/>
  <c r="G13" i="3"/>
  <c r="J46" i="4" l="1"/>
  <c r="D29" i="4"/>
  <c r="P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51" i="4"/>
  <c r="H51" i="4"/>
  <c r="J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G13" i="1"/>
  <c r="Q51" i="4" l="1"/>
  <c r="O51" i="4" s="1"/>
  <c r="P52" i="4" s="1"/>
  <c r="Q52" i="4" s="1"/>
  <c r="O52" i="4" s="1"/>
  <c r="P53" i="4" s="1"/>
  <c r="Q53" i="4" s="1"/>
  <c r="O53" i="4" s="1"/>
  <c r="K51" i="4"/>
  <c r="I51" i="4" s="1"/>
  <c r="J52" i="4" s="1"/>
  <c r="K52" i="4" s="1"/>
  <c r="I52" i="4" s="1"/>
  <c r="J53" i="4" s="1"/>
  <c r="K53" i="4" s="1"/>
  <c r="I53" i="4" s="1"/>
  <c r="P54" i="4" l="1"/>
  <c r="Q54" i="4" s="1"/>
  <c r="O54" i="4" s="1"/>
  <c r="J54" i="4"/>
  <c r="K54" i="4" s="1"/>
  <c r="I54" i="4" s="1"/>
  <c r="P55" i="4" l="1"/>
  <c r="Q55" i="4" s="1"/>
  <c r="O55" i="4" s="1"/>
  <c r="J55" i="4"/>
  <c r="K55" i="4" s="1"/>
  <c r="I55" i="4" s="1"/>
  <c r="P56" i="4" l="1"/>
  <c r="Q56" i="4" s="1"/>
  <c r="O56" i="4" s="1"/>
  <c r="J56" i="4"/>
  <c r="K56" i="4" s="1"/>
  <c r="I56" i="4" s="1"/>
  <c r="P57" i="4" l="1"/>
  <c r="Q57" i="4" s="1"/>
  <c r="O57" i="4" s="1"/>
  <c r="J57" i="4"/>
  <c r="K57" i="4" s="1"/>
  <c r="I57" i="4" s="1"/>
  <c r="P58" i="4" l="1"/>
  <c r="Q58" i="4" s="1"/>
  <c r="O58" i="4" s="1"/>
  <c r="J58" i="4"/>
  <c r="K58" i="4" s="1"/>
  <c r="I58" i="4" s="1"/>
  <c r="P59" i="4" l="1"/>
  <c r="Q59" i="4" s="1"/>
  <c r="O59" i="4" s="1"/>
  <c r="J59" i="4"/>
  <c r="K59" i="4" s="1"/>
  <c r="I59" i="4" s="1"/>
  <c r="P60" i="4" l="1"/>
  <c r="Q60" i="4" s="1"/>
  <c r="O60" i="4" s="1"/>
  <c r="J60" i="4"/>
  <c r="K60" i="4" s="1"/>
  <c r="I60" i="4" s="1"/>
  <c r="P61" i="4" l="1"/>
  <c r="Q61" i="4" s="1"/>
  <c r="O61" i="4" s="1"/>
  <c r="J61" i="4"/>
  <c r="K61" i="4" s="1"/>
  <c r="I61" i="4" s="1"/>
  <c r="P62" i="4" l="1"/>
  <c r="Q62" i="4" s="1"/>
  <c r="O62" i="4" s="1"/>
  <c r="J62" i="4"/>
  <c r="K62" i="4" s="1"/>
  <c r="I62" i="4" s="1"/>
  <c r="P63" i="4" l="1"/>
  <c r="Q63" i="4" s="1"/>
  <c r="O63" i="4" s="1"/>
  <c r="J63" i="4"/>
  <c r="K63" i="4" s="1"/>
  <c r="I63" i="4" s="1"/>
  <c r="P64" i="4" l="1"/>
  <c r="Q64" i="4" s="1"/>
  <c r="O64" i="4" s="1"/>
  <c r="J64" i="4"/>
  <c r="K64" i="4" s="1"/>
  <c r="I64" i="4" s="1"/>
  <c r="P65" i="4" l="1"/>
  <c r="Q65" i="4" s="1"/>
  <c r="O65" i="4" s="1"/>
  <c r="J65" i="4"/>
  <c r="K65" i="4" s="1"/>
  <c r="I65" i="4" s="1"/>
  <c r="P66" i="4" l="1"/>
  <c r="Q66" i="4" s="1"/>
  <c r="O66" i="4" s="1"/>
  <c r="J66" i="4"/>
  <c r="K66" i="4" s="1"/>
  <c r="I66" i="4" s="1"/>
  <c r="P67" i="4" l="1"/>
  <c r="Q67" i="4" s="1"/>
  <c r="O67" i="4" s="1"/>
  <c r="J67" i="4"/>
  <c r="K67" i="4" s="1"/>
  <c r="I67" i="4" s="1"/>
  <c r="P68" i="4" l="1"/>
  <c r="Q68" i="4" s="1"/>
  <c r="O68" i="4" s="1"/>
  <c r="J68" i="4"/>
  <c r="K68" i="4" s="1"/>
  <c r="I68" i="4" s="1"/>
  <c r="P69" i="4" l="1"/>
  <c r="Q69" i="4" s="1"/>
  <c r="O69" i="4" s="1"/>
  <c r="J69" i="4"/>
  <c r="K69" i="4" s="1"/>
  <c r="I69" i="4" s="1"/>
  <c r="P70" i="4" l="1"/>
  <c r="Q70" i="4" s="1"/>
  <c r="O70" i="4" s="1"/>
  <c r="J70" i="4"/>
  <c r="K70" i="4" s="1"/>
  <c r="I70" i="4" s="1"/>
  <c r="P71" i="4" l="1"/>
  <c r="Q71" i="4" s="1"/>
  <c r="O71" i="4" s="1"/>
  <c r="J71" i="4"/>
  <c r="K71" i="4" s="1"/>
  <c r="I71" i="4" s="1"/>
  <c r="P72" i="4" l="1"/>
  <c r="Q72" i="4" s="1"/>
  <c r="O72" i="4" s="1"/>
  <c r="J72" i="4"/>
  <c r="K72" i="4" s="1"/>
  <c r="I72" i="4" s="1"/>
  <c r="P73" i="4" l="1"/>
  <c r="Q73" i="4" s="1"/>
  <c r="O73" i="4" s="1"/>
  <c r="J73" i="4"/>
  <c r="K73" i="4" s="1"/>
  <c r="I73" i="4" s="1"/>
  <c r="P74" i="4" l="1"/>
  <c r="Q74" i="4" s="1"/>
  <c r="O74" i="4" s="1"/>
  <c r="J74" i="4"/>
  <c r="K74" i="4" s="1"/>
  <c r="I74" i="4" s="1"/>
  <c r="P75" i="4" l="1"/>
  <c r="Q75" i="4" s="1"/>
  <c r="O75" i="4" s="1"/>
  <c r="J75" i="4"/>
  <c r="K75" i="4" s="1"/>
  <c r="I75" i="4" s="1"/>
  <c r="P76" i="4" l="1"/>
  <c r="Q76" i="4" s="1"/>
  <c r="O76" i="4" s="1"/>
  <c r="J76" i="4"/>
  <c r="K76" i="4" s="1"/>
  <c r="I76" i="4" s="1"/>
  <c r="P77" i="4" l="1"/>
  <c r="Q77" i="4" s="1"/>
  <c r="O77" i="4" s="1"/>
  <c r="J77" i="4"/>
  <c r="K77" i="4" s="1"/>
  <c r="I77" i="4" s="1"/>
  <c r="P78" i="4" l="1"/>
  <c r="Q78" i="4" s="1"/>
  <c r="O78" i="4" s="1"/>
  <c r="J78" i="4"/>
  <c r="K78" i="4" s="1"/>
  <c r="I78" i="4" s="1"/>
  <c r="P79" i="4" l="1"/>
  <c r="Q79" i="4" s="1"/>
  <c r="O79" i="4" s="1"/>
  <c r="J79" i="4"/>
  <c r="K79" i="4" s="1"/>
  <c r="I79" i="4" s="1"/>
  <c r="P80" i="4" l="1"/>
  <c r="Q80" i="4" s="1"/>
  <c r="O80" i="4" s="1"/>
  <c r="J80" i="4"/>
  <c r="K80" i="4" s="1"/>
  <c r="I80" i="4" s="1"/>
  <c r="P81" i="4" l="1"/>
  <c r="Q81" i="4" s="1"/>
  <c r="O81" i="4" s="1"/>
  <c r="J81" i="4"/>
  <c r="K81" i="4" s="1"/>
  <c r="I81" i="4" s="1"/>
  <c r="P82" i="4" l="1"/>
  <c r="Q82" i="4" s="1"/>
  <c r="O82" i="4" s="1"/>
  <c r="J82" i="4"/>
  <c r="K82" i="4" s="1"/>
  <c r="I82" i="4" s="1"/>
  <c r="P83" i="4" l="1"/>
  <c r="Q83" i="4" s="1"/>
  <c r="O83" i="4"/>
  <c r="J83" i="4"/>
  <c r="K83" i="4" s="1"/>
  <c r="I83" i="4" s="1"/>
  <c r="P84" i="4" l="1"/>
  <c r="Q84" i="4" s="1"/>
  <c r="O84" i="4" s="1"/>
  <c r="J84" i="4"/>
  <c r="K84" i="4" s="1"/>
  <c r="I84" i="4" s="1"/>
  <c r="P85" i="4" l="1"/>
  <c r="Q85" i="4" s="1"/>
  <c r="O85" i="4" s="1"/>
  <c r="J85" i="4"/>
  <c r="K85" i="4" s="1"/>
  <c r="I85" i="4" s="1"/>
  <c r="P86" i="4" l="1"/>
  <c r="Q86" i="4" s="1"/>
  <c r="O86" i="4" s="1"/>
  <c r="J86" i="4"/>
  <c r="K86" i="4" s="1"/>
  <c r="I86" i="4" s="1"/>
  <c r="P87" i="4" l="1"/>
  <c r="Q87" i="4" s="1"/>
  <c r="O87" i="4" s="1"/>
  <c r="J87" i="4"/>
  <c r="K87" i="4" s="1"/>
  <c r="I87" i="4" s="1"/>
  <c r="P88" i="4" l="1"/>
  <c r="Q88" i="4" s="1"/>
  <c r="O88" i="4" s="1"/>
  <c r="J88" i="4"/>
  <c r="K88" i="4" s="1"/>
  <c r="I88" i="4" s="1"/>
  <c r="P89" i="4" l="1"/>
  <c r="Q89" i="4" s="1"/>
  <c r="O89" i="4" s="1"/>
  <c r="J89" i="4"/>
  <c r="K89" i="4" s="1"/>
  <c r="I89" i="4" s="1"/>
  <c r="P90" i="4" l="1"/>
  <c r="Q90" i="4" s="1"/>
  <c r="O90" i="4" s="1"/>
  <c r="J90" i="4"/>
  <c r="K90" i="4" s="1"/>
  <c r="I90" i="4" s="1"/>
  <c r="P91" i="4" l="1"/>
  <c r="Q91" i="4" s="1"/>
  <c r="O91" i="4" s="1"/>
  <c r="J91" i="4"/>
  <c r="K91" i="4" s="1"/>
  <c r="I91" i="4" s="1"/>
  <c r="P92" i="4" l="1"/>
  <c r="Q92" i="4" s="1"/>
  <c r="O92" i="4" s="1"/>
  <c r="J92" i="4"/>
  <c r="K92" i="4" s="1"/>
  <c r="I92" i="4" s="1"/>
  <c r="P93" i="4" l="1"/>
  <c r="Q93" i="4" s="1"/>
  <c r="O93" i="4" s="1"/>
  <c r="J93" i="4"/>
  <c r="K93" i="4" s="1"/>
  <c r="I93" i="4" s="1"/>
  <c r="P94" i="4" l="1"/>
  <c r="Q94" i="4" s="1"/>
  <c r="O94" i="4" s="1"/>
  <c r="J94" i="4"/>
  <c r="K94" i="4" s="1"/>
  <c r="I94" i="4" s="1"/>
  <c r="P95" i="4" l="1"/>
  <c r="Q95" i="4" s="1"/>
  <c r="O95" i="4" s="1"/>
  <c r="J95" i="4"/>
  <c r="K95" i="4" s="1"/>
  <c r="I95" i="4" s="1"/>
  <c r="P96" i="4" l="1"/>
  <c r="Q96" i="4" s="1"/>
  <c r="O96" i="4" s="1"/>
  <c r="J96" i="4"/>
  <c r="K96" i="4" s="1"/>
  <c r="I96" i="4" s="1"/>
  <c r="P97" i="4" l="1"/>
  <c r="Q97" i="4" s="1"/>
  <c r="O97" i="4" s="1"/>
  <c r="J97" i="4"/>
  <c r="K97" i="4" s="1"/>
  <c r="I97" i="4" s="1"/>
  <c r="P98" i="4" l="1"/>
  <c r="Q98" i="4" s="1"/>
  <c r="O98" i="4" s="1"/>
  <c r="J98" i="4"/>
  <c r="K98" i="4" s="1"/>
  <c r="I98" i="4" s="1"/>
  <c r="P99" i="4" l="1"/>
  <c r="Q99" i="4" s="1"/>
  <c r="O99" i="4" s="1"/>
  <c r="J99" i="4"/>
  <c r="K99" i="4" s="1"/>
  <c r="I99" i="4"/>
  <c r="P100" i="4" l="1"/>
  <c r="Q100" i="4" s="1"/>
  <c r="O100" i="4" s="1"/>
  <c r="J100" i="4"/>
  <c r="K100" i="4" s="1"/>
  <c r="I100" i="4" s="1"/>
  <c r="P101" i="4" l="1"/>
  <c r="Q101" i="4" s="1"/>
  <c r="O101" i="4" s="1"/>
  <c r="J101" i="4"/>
  <c r="K101" i="4" s="1"/>
  <c r="I101" i="4" s="1"/>
  <c r="P102" i="4" l="1"/>
  <c r="Q102" i="4" s="1"/>
  <c r="O102" i="4" s="1"/>
  <c r="J102" i="4"/>
  <c r="K102" i="4" s="1"/>
  <c r="I102" i="4" s="1"/>
  <c r="P103" i="4" l="1"/>
  <c r="Q103" i="4" s="1"/>
  <c r="O103" i="4" s="1"/>
  <c r="J103" i="4"/>
  <c r="K103" i="4" s="1"/>
  <c r="I103" i="4" s="1"/>
  <c r="P104" i="4" l="1"/>
  <c r="Q104" i="4" s="1"/>
  <c r="O104" i="4" s="1"/>
  <c r="J104" i="4"/>
  <c r="K104" i="4" s="1"/>
  <c r="I104" i="4" s="1"/>
  <c r="P105" i="4" l="1"/>
  <c r="Q105" i="4" s="1"/>
  <c r="O105" i="4" s="1"/>
  <c r="J105" i="4"/>
  <c r="K105" i="4" s="1"/>
  <c r="I105" i="4" s="1"/>
  <c r="P106" i="4" l="1"/>
  <c r="Q106" i="4" s="1"/>
  <c r="O106" i="4" s="1"/>
  <c r="J106" i="4"/>
  <c r="K106" i="4" s="1"/>
  <c r="I106" i="4" s="1"/>
  <c r="P107" i="4" l="1"/>
  <c r="Q107" i="4" s="1"/>
  <c r="O107" i="4" s="1"/>
  <c r="J107" i="4"/>
  <c r="K107" i="4" s="1"/>
  <c r="I107" i="4" s="1"/>
  <c r="P108" i="4" l="1"/>
  <c r="Q108" i="4" s="1"/>
  <c r="O108" i="4" s="1"/>
  <c r="J108" i="4"/>
  <c r="K108" i="4" s="1"/>
  <c r="I108" i="4" s="1"/>
  <c r="P109" i="4" l="1"/>
  <c r="Q109" i="4" s="1"/>
  <c r="O109" i="4" s="1"/>
  <c r="J109" i="4"/>
  <c r="K109" i="4" s="1"/>
  <c r="I109" i="4" s="1"/>
  <c r="P110" i="4" l="1"/>
  <c r="Q110" i="4" s="1"/>
  <c r="O110" i="4" s="1"/>
  <c r="J110" i="4"/>
  <c r="K110" i="4" s="1"/>
  <c r="I110" i="4" s="1"/>
  <c r="P111" i="4" l="1"/>
  <c r="Q111" i="4" s="1"/>
  <c r="O111" i="4" s="1"/>
  <c r="J111" i="4"/>
  <c r="K111" i="4" s="1"/>
  <c r="I111" i="4" s="1"/>
  <c r="P112" i="4" l="1"/>
  <c r="Q112" i="4" s="1"/>
  <c r="O112" i="4" s="1"/>
  <c r="J112" i="4"/>
  <c r="K112" i="4" s="1"/>
  <c r="I112" i="4" s="1"/>
  <c r="P113" i="4" l="1"/>
  <c r="Q113" i="4" s="1"/>
  <c r="O113" i="4" s="1"/>
  <c r="J113" i="4"/>
  <c r="K113" i="4" s="1"/>
  <c r="I113" i="4" s="1"/>
  <c r="P114" i="4" l="1"/>
  <c r="Q114" i="4" s="1"/>
  <c r="O114" i="4" s="1"/>
  <c r="J114" i="4"/>
  <c r="K114" i="4" s="1"/>
  <c r="I114" i="4" s="1"/>
  <c r="P115" i="4" l="1"/>
  <c r="Q115" i="4" s="1"/>
  <c r="O115" i="4"/>
  <c r="J115" i="4"/>
  <c r="K115" i="4" s="1"/>
  <c r="I115" i="4" s="1"/>
  <c r="P116" i="4" l="1"/>
  <c r="Q116" i="4" s="1"/>
  <c r="O116" i="4" s="1"/>
  <c r="J116" i="4"/>
  <c r="K116" i="4" s="1"/>
  <c r="I116" i="4" s="1"/>
  <c r="P117" i="4" l="1"/>
  <c r="Q117" i="4" s="1"/>
  <c r="O117" i="4" s="1"/>
  <c r="J117" i="4"/>
  <c r="K117" i="4" s="1"/>
  <c r="I117" i="4" s="1"/>
  <c r="P118" i="4" l="1"/>
  <c r="Q118" i="4" s="1"/>
  <c r="O118" i="4" s="1"/>
  <c r="J118" i="4"/>
  <c r="K118" i="4" s="1"/>
  <c r="I118" i="4" s="1"/>
  <c r="P119" i="4" l="1"/>
  <c r="Q119" i="4" s="1"/>
  <c r="O119" i="4" s="1"/>
  <c r="J119" i="4"/>
  <c r="K119" i="4" s="1"/>
  <c r="I119" i="4" s="1"/>
  <c r="P120" i="4" l="1"/>
  <c r="Q120" i="4" s="1"/>
  <c r="O120" i="4" s="1"/>
  <c r="J120" i="4"/>
  <c r="K120" i="4" s="1"/>
  <c r="I120" i="4" s="1"/>
  <c r="P121" i="4" l="1"/>
  <c r="Q121" i="4" s="1"/>
  <c r="O121" i="4" s="1"/>
  <c r="J121" i="4"/>
  <c r="K121" i="4" s="1"/>
  <c r="I121" i="4" s="1"/>
  <c r="P122" i="4" l="1"/>
  <c r="Q122" i="4" s="1"/>
  <c r="O122" i="4" s="1"/>
  <c r="J122" i="4"/>
  <c r="K122" i="4" s="1"/>
  <c r="I122" i="4" s="1"/>
  <c r="P123" i="4" l="1"/>
  <c r="Q123" i="4" s="1"/>
  <c r="O123" i="4" s="1"/>
  <c r="J123" i="4"/>
  <c r="K123" i="4" s="1"/>
  <c r="I123" i="4" s="1"/>
  <c r="P124" i="4" l="1"/>
  <c r="Q124" i="4" s="1"/>
  <c r="O124" i="4" s="1"/>
  <c r="J124" i="4"/>
  <c r="K124" i="4" s="1"/>
  <c r="I124" i="4" s="1"/>
  <c r="P125" i="4" l="1"/>
  <c r="Q125" i="4" s="1"/>
  <c r="O125" i="4" s="1"/>
  <c r="J125" i="4"/>
  <c r="K125" i="4" s="1"/>
  <c r="I125" i="4" s="1"/>
  <c r="P126" i="4" l="1"/>
  <c r="Q126" i="4" s="1"/>
  <c r="O126" i="4" s="1"/>
  <c r="J126" i="4"/>
  <c r="K126" i="4" s="1"/>
  <c r="I126" i="4" s="1"/>
  <c r="P127" i="4" l="1"/>
  <c r="Q127" i="4" s="1"/>
  <c r="O127" i="4" s="1"/>
  <c r="J127" i="4"/>
  <c r="K127" i="4" s="1"/>
  <c r="I127" i="4" s="1"/>
  <c r="P128" i="4" l="1"/>
  <c r="Q128" i="4" s="1"/>
  <c r="O128" i="4" s="1"/>
  <c r="J128" i="4"/>
  <c r="K128" i="4" s="1"/>
  <c r="I128" i="4" s="1"/>
  <c r="P129" i="4" l="1"/>
  <c r="Q129" i="4" s="1"/>
  <c r="O129" i="4" s="1"/>
  <c r="J129" i="4"/>
  <c r="K129" i="4" s="1"/>
  <c r="I129" i="4" s="1"/>
  <c r="P130" i="4" l="1"/>
  <c r="Q130" i="4" s="1"/>
  <c r="O130" i="4" s="1"/>
  <c r="J130" i="4"/>
  <c r="K130" i="4" s="1"/>
  <c r="I130" i="4" s="1"/>
  <c r="P131" i="4" l="1"/>
  <c r="Q131" i="4" s="1"/>
  <c r="O131" i="4" s="1"/>
  <c r="J131" i="4"/>
  <c r="K131" i="4" s="1"/>
  <c r="I131" i="4" s="1"/>
  <c r="P132" i="4" l="1"/>
  <c r="Q132" i="4" s="1"/>
  <c r="O132" i="4" s="1"/>
  <c r="J132" i="4"/>
  <c r="K132" i="4" s="1"/>
  <c r="I132" i="4" s="1"/>
  <c r="P133" i="4" l="1"/>
  <c r="Q133" i="4" s="1"/>
  <c r="O133" i="4" s="1"/>
  <c r="J133" i="4"/>
  <c r="K133" i="4" s="1"/>
  <c r="I133" i="4" s="1"/>
  <c r="P134" i="4" l="1"/>
  <c r="Q134" i="4" s="1"/>
  <c r="O134" i="4" s="1"/>
  <c r="J134" i="4"/>
  <c r="K134" i="4" s="1"/>
  <c r="I134" i="4" s="1"/>
  <c r="P135" i="4" l="1"/>
  <c r="Q135" i="4" s="1"/>
  <c r="O135" i="4" s="1"/>
  <c r="J135" i="4"/>
  <c r="K135" i="4" s="1"/>
  <c r="I135" i="4" s="1"/>
  <c r="P136" i="4" l="1"/>
  <c r="Q136" i="4" s="1"/>
  <c r="O136" i="4" s="1"/>
  <c r="J136" i="4"/>
  <c r="K136" i="4" s="1"/>
  <c r="I136" i="4" s="1"/>
  <c r="P137" i="4" l="1"/>
  <c r="Q137" i="4" s="1"/>
  <c r="O137" i="4" s="1"/>
  <c r="J137" i="4"/>
  <c r="K137" i="4" s="1"/>
  <c r="I137" i="4" s="1"/>
  <c r="P138" i="4" l="1"/>
  <c r="Q138" i="4" s="1"/>
  <c r="O138" i="4" s="1"/>
  <c r="J138" i="4"/>
  <c r="K138" i="4" s="1"/>
  <c r="I138" i="4"/>
  <c r="P139" i="4" l="1"/>
  <c r="Q139" i="4" s="1"/>
  <c r="O139" i="4" s="1"/>
  <c r="J139" i="4"/>
  <c r="K139" i="4" s="1"/>
  <c r="I139" i="4"/>
  <c r="P140" i="4" l="1"/>
  <c r="Q140" i="4" s="1"/>
  <c r="O140" i="4" s="1"/>
  <c r="J140" i="4"/>
  <c r="K140" i="4" s="1"/>
  <c r="I140" i="4" s="1"/>
  <c r="P141" i="4" l="1"/>
  <c r="Q141" i="4" s="1"/>
  <c r="O141" i="4" s="1"/>
  <c r="J141" i="4"/>
  <c r="K141" i="4" s="1"/>
  <c r="I141" i="4" s="1"/>
  <c r="P142" i="4" l="1"/>
  <c r="Q142" i="4" s="1"/>
  <c r="O142" i="4" s="1"/>
  <c r="J142" i="4"/>
  <c r="K142" i="4" s="1"/>
  <c r="I142" i="4" s="1"/>
  <c r="P143" i="4" l="1"/>
  <c r="Q143" i="4" s="1"/>
  <c r="O143" i="4" s="1"/>
  <c r="J143" i="4"/>
  <c r="K143" i="4" s="1"/>
  <c r="I143" i="4" s="1"/>
  <c r="P144" i="4" l="1"/>
  <c r="Q144" i="4" s="1"/>
  <c r="O144" i="4" s="1"/>
  <c r="J144" i="4"/>
  <c r="K144" i="4" s="1"/>
  <c r="I144" i="4" s="1"/>
  <c r="P145" i="4" l="1"/>
  <c r="Q145" i="4" s="1"/>
  <c r="O145" i="4" s="1"/>
  <c r="J145" i="4"/>
  <c r="K145" i="4" s="1"/>
  <c r="I145" i="4" s="1"/>
  <c r="P146" i="4" l="1"/>
  <c r="Q146" i="4" s="1"/>
  <c r="O146" i="4" s="1"/>
  <c r="J146" i="4"/>
  <c r="K146" i="4" s="1"/>
  <c r="I146" i="4" s="1"/>
  <c r="P147" i="4" l="1"/>
  <c r="Q147" i="4" s="1"/>
  <c r="O147" i="4" s="1"/>
  <c r="J147" i="4"/>
  <c r="K147" i="4" s="1"/>
  <c r="I147" i="4" s="1"/>
  <c r="P148" i="4" l="1"/>
  <c r="Q148" i="4" s="1"/>
  <c r="O148" i="4" s="1"/>
  <c r="J148" i="4"/>
  <c r="K148" i="4" s="1"/>
  <c r="I148" i="4" s="1"/>
  <c r="P149" i="4" l="1"/>
  <c r="Q149" i="4" s="1"/>
  <c r="O149" i="4" s="1"/>
  <c r="J149" i="4"/>
  <c r="K149" i="4" s="1"/>
  <c r="I149" i="4" s="1"/>
  <c r="P150" i="4" l="1"/>
  <c r="Q150" i="4" s="1"/>
  <c r="O150" i="4" s="1"/>
  <c r="J150" i="4"/>
  <c r="K150" i="4" s="1"/>
  <c r="I150" i="4" s="1"/>
  <c r="P151" i="4" l="1"/>
  <c r="Q151" i="4" s="1"/>
  <c r="O151" i="4" s="1"/>
  <c r="J151" i="4"/>
  <c r="K151" i="4" s="1"/>
  <c r="I151" i="4" s="1"/>
  <c r="P152" i="4" l="1"/>
  <c r="Q152" i="4" s="1"/>
  <c r="O152" i="4" s="1"/>
  <c r="J152" i="4"/>
  <c r="K152" i="4" s="1"/>
  <c r="I152" i="4" s="1"/>
  <c r="P153" i="4" l="1"/>
  <c r="Q153" i="4" s="1"/>
  <c r="O153" i="4" s="1"/>
  <c r="J153" i="4"/>
  <c r="K153" i="4" s="1"/>
  <c r="I153" i="4" s="1"/>
  <c r="P154" i="4" l="1"/>
  <c r="Q154" i="4" s="1"/>
  <c r="O154" i="4" s="1"/>
  <c r="J154" i="4"/>
  <c r="K154" i="4" s="1"/>
  <c r="I154" i="4" s="1"/>
  <c r="P155" i="4" l="1"/>
  <c r="Q155" i="4" s="1"/>
  <c r="O155" i="4" s="1"/>
  <c r="J155" i="4"/>
  <c r="K155" i="4" s="1"/>
  <c r="I155" i="4" s="1"/>
  <c r="P156" i="4" l="1"/>
  <c r="Q156" i="4" s="1"/>
  <c r="O156" i="4" s="1"/>
  <c r="J156" i="4"/>
  <c r="K156" i="4" s="1"/>
  <c r="I156" i="4" s="1"/>
  <c r="P157" i="4" l="1"/>
  <c r="Q157" i="4" s="1"/>
  <c r="O157" i="4" s="1"/>
  <c r="J157" i="4"/>
  <c r="K157" i="4" s="1"/>
  <c r="I157" i="4" s="1"/>
  <c r="P158" i="4" l="1"/>
  <c r="Q158" i="4" s="1"/>
  <c r="O158" i="4" s="1"/>
  <c r="J158" i="4"/>
  <c r="K158" i="4" s="1"/>
  <c r="I158" i="4" s="1"/>
  <c r="P159" i="4" l="1"/>
  <c r="Q159" i="4" s="1"/>
  <c r="O159" i="4" s="1"/>
  <c r="J159" i="4"/>
  <c r="K159" i="4" s="1"/>
  <c r="I159" i="4" s="1"/>
  <c r="P160" i="4" l="1"/>
  <c r="Q160" i="4" s="1"/>
  <c r="O160" i="4" s="1"/>
  <c r="J160" i="4"/>
  <c r="K160" i="4" s="1"/>
  <c r="I160" i="4" s="1"/>
  <c r="P161" i="4" l="1"/>
  <c r="Q161" i="4" s="1"/>
  <c r="O161" i="4" s="1"/>
  <c r="J161" i="4"/>
  <c r="K161" i="4" s="1"/>
  <c r="I161" i="4" s="1"/>
  <c r="P162" i="4" l="1"/>
  <c r="Q162" i="4" s="1"/>
  <c r="O162" i="4" s="1"/>
  <c r="J162" i="4"/>
  <c r="K162" i="4" s="1"/>
  <c r="I162" i="4" s="1"/>
  <c r="P163" i="4" l="1"/>
  <c r="Q163" i="4" s="1"/>
  <c r="O163" i="4" s="1"/>
  <c r="J163" i="4"/>
  <c r="K163" i="4" s="1"/>
  <c r="I163" i="4" s="1"/>
  <c r="P164" i="4" l="1"/>
  <c r="Q164" i="4" s="1"/>
  <c r="O164" i="4" s="1"/>
  <c r="J164" i="4"/>
  <c r="K164" i="4" s="1"/>
  <c r="I164" i="4" s="1"/>
  <c r="P165" i="4" l="1"/>
  <c r="Q165" i="4" s="1"/>
  <c r="O165" i="4"/>
  <c r="J165" i="4"/>
  <c r="K165" i="4" s="1"/>
  <c r="I165" i="4" s="1"/>
  <c r="P166" i="4" l="1"/>
  <c r="Q166" i="4" s="1"/>
  <c r="O166" i="4" s="1"/>
  <c r="J166" i="4"/>
  <c r="K166" i="4" s="1"/>
  <c r="I166" i="4" s="1"/>
  <c r="P167" i="4" l="1"/>
  <c r="Q167" i="4" s="1"/>
  <c r="O167" i="4"/>
  <c r="J167" i="4"/>
  <c r="K167" i="4" s="1"/>
  <c r="I167" i="4" s="1"/>
  <c r="P168" i="4" l="1"/>
  <c r="Q168" i="4" s="1"/>
  <c r="O168" i="4" s="1"/>
  <c r="J168" i="4"/>
  <c r="K168" i="4" s="1"/>
  <c r="I168" i="4" s="1"/>
  <c r="P169" i="4" l="1"/>
  <c r="Q169" i="4" s="1"/>
  <c r="O169" i="4" s="1"/>
  <c r="J169" i="4"/>
  <c r="K169" i="4" s="1"/>
  <c r="I169" i="4" s="1"/>
  <c r="P170" i="4" l="1"/>
  <c r="Q170" i="4" s="1"/>
  <c r="O170" i="4" s="1"/>
  <c r="J170" i="4"/>
  <c r="K170" i="4" s="1"/>
  <c r="I170" i="4" s="1"/>
  <c r="P171" i="4" l="1"/>
  <c r="Q171" i="4" s="1"/>
  <c r="O171" i="4" s="1"/>
  <c r="J171" i="4"/>
  <c r="K171" i="4" s="1"/>
  <c r="I171" i="4" s="1"/>
  <c r="P172" i="4" l="1"/>
  <c r="Q172" i="4" s="1"/>
  <c r="O172" i="4" s="1"/>
  <c r="J172" i="4"/>
  <c r="K172" i="4" s="1"/>
  <c r="I172" i="4" s="1"/>
  <c r="P173" i="4" l="1"/>
  <c r="Q173" i="4" s="1"/>
  <c r="O173" i="4" s="1"/>
  <c r="J173" i="4"/>
  <c r="K173" i="4" s="1"/>
  <c r="I173" i="4" s="1"/>
  <c r="P174" i="4" l="1"/>
  <c r="Q174" i="4" s="1"/>
  <c r="O174" i="4" s="1"/>
  <c r="J174" i="4"/>
  <c r="K174" i="4" s="1"/>
  <c r="I174" i="4" s="1"/>
  <c r="P175" i="4" l="1"/>
  <c r="Q175" i="4" s="1"/>
  <c r="O175" i="4" s="1"/>
  <c r="J175" i="4"/>
  <c r="K175" i="4" s="1"/>
  <c r="I175" i="4" s="1"/>
  <c r="P176" i="4" l="1"/>
  <c r="Q176" i="4" s="1"/>
  <c r="O176" i="4" s="1"/>
  <c r="J176" i="4"/>
  <c r="K176" i="4" s="1"/>
  <c r="I176" i="4" s="1"/>
  <c r="P177" i="4" l="1"/>
  <c r="Q177" i="4" s="1"/>
  <c r="O177" i="4" s="1"/>
  <c r="J177" i="4"/>
  <c r="K177" i="4" s="1"/>
  <c r="I177" i="4" s="1"/>
  <c r="P178" i="4" l="1"/>
  <c r="Q178" i="4" s="1"/>
  <c r="O178" i="4" s="1"/>
  <c r="J178" i="4"/>
  <c r="K178" i="4" s="1"/>
  <c r="I178" i="4" s="1"/>
  <c r="P179" i="4" l="1"/>
  <c r="Q179" i="4" s="1"/>
  <c r="O179" i="4" s="1"/>
  <c r="J179" i="4"/>
  <c r="K179" i="4" s="1"/>
  <c r="I179" i="4" s="1"/>
  <c r="P180" i="4" l="1"/>
  <c r="Q180" i="4" s="1"/>
  <c r="O180" i="4" s="1"/>
  <c r="J180" i="4"/>
  <c r="K180" i="4" s="1"/>
  <c r="I180" i="4" s="1"/>
  <c r="P181" i="4" l="1"/>
  <c r="Q181" i="4" s="1"/>
  <c r="O181" i="4" s="1"/>
  <c r="J181" i="4"/>
  <c r="K181" i="4" s="1"/>
  <c r="I181" i="4" s="1"/>
  <c r="P182" i="4" l="1"/>
  <c r="Q182" i="4" s="1"/>
  <c r="O182" i="4" s="1"/>
  <c r="J182" i="4"/>
  <c r="K182" i="4" s="1"/>
  <c r="I182" i="4" s="1"/>
  <c r="P183" i="4" l="1"/>
  <c r="Q183" i="4" s="1"/>
  <c r="O183" i="4" s="1"/>
  <c r="J183" i="4"/>
  <c r="K183" i="4" s="1"/>
  <c r="I183" i="4" s="1"/>
  <c r="P184" i="4" l="1"/>
  <c r="Q184" i="4" s="1"/>
  <c r="O184" i="4" s="1"/>
  <c r="J184" i="4"/>
  <c r="K184" i="4" s="1"/>
  <c r="I184" i="4" s="1"/>
  <c r="P185" i="4" l="1"/>
  <c r="Q185" i="4" s="1"/>
  <c r="O185" i="4" s="1"/>
  <c r="J185" i="4"/>
  <c r="K185" i="4" s="1"/>
  <c r="I185" i="4" s="1"/>
  <c r="P186" i="4" l="1"/>
  <c r="Q186" i="4" s="1"/>
  <c r="O186" i="4"/>
  <c r="J186" i="4"/>
  <c r="K186" i="4" s="1"/>
  <c r="I186" i="4" s="1"/>
  <c r="P187" i="4" l="1"/>
  <c r="Q187" i="4" s="1"/>
  <c r="O187" i="4" s="1"/>
  <c r="J187" i="4"/>
  <c r="K187" i="4" s="1"/>
  <c r="I187" i="4" s="1"/>
  <c r="P188" i="4" l="1"/>
  <c r="Q188" i="4" s="1"/>
  <c r="O188" i="4" s="1"/>
  <c r="J188" i="4"/>
  <c r="K188" i="4" s="1"/>
  <c r="I188" i="4" s="1"/>
  <c r="P189" i="4" l="1"/>
  <c r="Q189" i="4" s="1"/>
  <c r="O189" i="4" s="1"/>
  <c r="J189" i="4"/>
  <c r="K189" i="4" s="1"/>
  <c r="I189" i="4" s="1"/>
  <c r="P190" i="4" l="1"/>
  <c r="Q190" i="4" s="1"/>
  <c r="O190" i="4" s="1"/>
  <c r="J190" i="4"/>
  <c r="K190" i="4" s="1"/>
  <c r="I190" i="4" s="1"/>
  <c r="P191" i="4" l="1"/>
  <c r="Q191" i="4" s="1"/>
  <c r="O191" i="4" s="1"/>
  <c r="J191" i="4"/>
  <c r="K191" i="4" s="1"/>
  <c r="I191" i="4" s="1"/>
  <c r="P192" i="4" l="1"/>
  <c r="Q192" i="4" s="1"/>
  <c r="O192" i="4" s="1"/>
  <c r="J192" i="4"/>
  <c r="K192" i="4" s="1"/>
  <c r="I192" i="4" s="1"/>
  <c r="P193" i="4" l="1"/>
  <c r="Q193" i="4" s="1"/>
  <c r="O193" i="4"/>
  <c r="J193" i="4"/>
  <c r="K193" i="4" s="1"/>
  <c r="I193" i="4" s="1"/>
  <c r="P194" i="4" l="1"/>
  <c r="Q194" i="4" s="1"/>
  <c r="O194" i="4" s="1"/>
  <c r="J194" i="4"/>
  <c r="K194" i="4" s="1"/>
  <c r="I194" i="4" s="1"/>
  <c r="P195" i="4" l="1"/>
  <c r="Q195" i="4" s="1"/>
  <c r="O195" i="4"/>
  <c r="J195" i="4"/>
  <c r="K195" i="4" s="1"/>
  <c r="I195" i="4"/>
  <c r="P196" i="4" l="1"/>
  <c r="Q196" i="4" s="1"/>
  <c r="O196" i="4" s="1"/>
  <c r="J196" i="4"/>
  <c r="K196" i="4" s="1"/>
  <c r="I196" i="4" s="1"/>
  <c r="P197" i="4" l="1"/>
  <c r="Q197" i="4" s="1"/>
  <c r="O197" i="4" s="1"/>
  <c r="J197" i="4"/>
  <c r="K197" i="4" s="1"/>
  <c r="I197" i="4" s="1"/>
  <c r="P198" i="4" l="1"/>
  <c r="Q198" i="4" s="1"/>
  <c r="O198" i="4" s="1"/>
  <c r="J198" i="4"/>
  <c r="K198" i="4" s="1"/>
  <c r="I198" i="4" s="1"/>
  <c r="P199" i="4" l="1"/>
  <c r="Q199" i="4" s="1"/>
  <c r="O199" i="4" s="1"/>
  <c r="J199" i="4"/>
  <c r="K199" i="4" s="1"/>
  <c r="I199" i="4" s="1"/>
  <c r="P200" i="4" l="1"/>
  <c r="Q200" i="4" s="1"/>
  <c r="O200" i="4" s="1"/>
  <c r="J200" i="4"/>
  <c r="K200" i="4" s="1"/>
  <c r="I200" i="4" s="1"/>
  <c r="P201" i="4" l="1"/>
  <c r="Q201" i="4" s="1"/>
  <c r="O201" i="4" s="1"/>
  <c r="J201" i="4"/>
  <c r="K201" i="4" s="1"/>
  <c r="I201" i="4" s="1"/>
  <c r="P202" i="4" l="1"/>
  <c r="Q202" i="4" s="1"/>
  <c r="O202" i="4" s="1"/>
  <c r="J202" i="4"/>
  <c r="K202" i="4" s="1"/>
  <c r="I202" i="4" s="1"/>
  <c r="P203" i="4" l="1"/>
  <c r="Q203" i="4" s="1"/>
  <c r="O203" i="4" s="1"/>
  <c r="J203" i="4"/>
  <c r="K203" i="4" s="1"/>
  <c r="I203" i="4"/>
  <c r="P204" i="4" l="1"/>
  <c r="Q204" i="4" s="1"/>
  <c r="O204" i="4" s="1"/>
  <c r="J204" i="4"/>
  <c r="K204" i="4" s="1"/>
  <c r="I204" i="4" s="1"/>
  <c r="P205" i="4" l="1"/>
  <c r="Q205" i="4" s="1"/>
  <c r="O205" i="4" s="1"/>
  <c r="J205" i="4"/>
  <c r="K205" i="4" s="1"/>
  <c r="I205" i="4" s="1"/>
  <c r="P206" i="4" l="1"/>
  <c r="Q206" i="4" s="1"/>
  <c r="O206" i="4" s="1"/>
  <c r="J206" i="4"/>
  <c r="K206" i="4" s="1"/>
  <c r="I206" i="4" s="1"/>
  <c r="P207" i="4" l="1"/>
  <c r="Q207" i="4" s="1"/>
  <c r="O207" i="4" s="1"/>
  <c r="J207" i="4"/>
  <c r="K207" i="4" s="1"/>
  <c r="I207" i="4" s="1"/>
  <c r="P208" i="4" l="1"/>
  <c r="Q208" i="4" s="1"/>
  <c r="O208" i="4" s="1"/>
  <c r="J208" i="4"/>
  <c r="K208" i="4" s="1"/>
  <c r="I208" i="4" s="1"/>
  <c r="P209" i="4" l="1"/>
  <c r="Q209" i="4" s="1"/>
  <c r="O209" i="4" s="1"/>
  <c r="J209" i="4"/>
  <c r="K209" i="4" s="1"/>
  <c r="I209" i="4" s="1"/>
  <c r="P210" i="4" l="1"/>
  <c r="Q210" i="4" s="1"/>
  <c r="O210" i="4" s="1"/>
  <c r="J210" i="4"/>
  <c r="K210" i="4" s="1"/>
  <c r="I210" i="4" s="1"/>
  <c r="P211" i="4" l="1"/>
  <c r="Q211" i="4" s="1"/>
  <c r="O211" i="4" s="1"/>
  <c r="J211" i="4"/>
  <c r="K211" i="4" s="1"/>
  <c r="I211" i="4" s="1"/>
  <c r="P212" i="4" l="1"/>
  <c r="Q212" i="4" s="1"/>
  <c r="O212" i="4"/>
  <c r="J212" i="4"/>
  <c r="K212" i="4" s="1"/>
  <c r="I212" i="4" s="1"/>
  <c r="P213" i="4" l="1"/>
  <c r="Q213" i="4" s="1"/>
  <c r="O213" i="4" s="1"/>
  <c r="J213" i="4"/>
  <c r="K213" i="4" s="1"/>
  <c r="I213" i="4" s="1"/>
  <c r="P214" i="4" l="1"/>
  <c r="Q214" i="4" s="1"/>
  <c r="O214" i="4" s="1"/>
  <c r="J214" i="4"/>
  <c r="K214" i="4" s="1"/>
  <c r="I214" i="4" s="1"/>
  <c r="P215" i="4" l="1"/>
  <c r="Q215" i="4" s="1"/>
  <c r="O215" i="4" s="1"/>
  <c r="J215" i="4"/>
  <c r="K215" i="4" s="1"/>
  <c r="I215" i="4" s="1"/>
  <c r="P216" i="4" l="1"/>
  <c r="Q216" i="4" s="1"/>
  <c r="O216" i="4"/>
  <c r="J216" i="4"/>
  <c r="K216" i="4" s="1"/>
  <c r="I216" i="4" s="1"/>
  <c r="P217" i="4" l="1"/>
  <c r="Q217" i="4" s="1"/>
  <c r="O217" i="4" s="1"/>
  <c r="J217" i="4"/>
  <c r="K217" i="4" s="1"/>
  <c r="I217" i="4" s="1"/>
  <c r="P218" i="4" l="1"/>
  <c r="Q218" i="4" s="1"/>
  <c r="O218" i="4" s="1"/>
  <c r="J218" i="4"/>
  <c r="K218" i="4" s="1"/>
  <c r="I218" i="4" s="1"/>
  <c r="P219" i="4" l="1"/>
  <c r="Q219" i="4" s="1"/>
  <c r="O219" i="4" s="1"/>
  <c r="J219" i="4"/>
  <c r="K219" i="4" s="1"/>
  <c r="I219" i="4"/>
  <c r="P220" i="4" l="1"/>
  <c r="Q220" i="4" s="1"/>
  <c r="O220" i="4"/>
  <c r="J220" i="4"/>
  <c r="K220" i="4" s="1"/>
  <c r="I220" i="4" s="1"/>
  <c r="P221" i="4" l="1"/>
  <c r="Q221" i="4" s="1"/>
  <c r="O221" i="4"/>
  <c r="J221" i="4"/>
  <c r="K221" i="4" s="1"/>
  <c r="I221" i="4"/>
  <c r="P222" i="4" l="1"/>
  <c r="Q222" i="4" s="1"/>
  <c r="O222" i="4" s="1"/>
  <c r="J222" i="4"/>
  <c r="K222" i="4" s="1"/>
  <c r="I222" i="4" s="1"/>
  <c r="P223" i="4" l="1"/>
  <c r="Q223" i="4" s="1"/>
  <c r="O223" i="4" s="1"/>
  <c r="J223" i="4"/>
  <c r="K223" i="4" s="1"/>
  <c r="I223" i="4" s="1"/>
  <c r="P224" i="4" l="1"/>
  <c r="Q224" i="4" s="1"/>
  <c r="O224" i="4" s="1"/>
  <c r="J224" i="4"/>
  <c r="K224" i="4" s="1"/>
  <c r="I224" i="4" s="1"/>
  <c r="P225" i="4" l="1"/>
  <c r="Q225" i="4" s="1"/>
  <c r="O225" i="4" s="1"/>
  <c r="J225" i="4"/>
  <c r="K225" i="4" s="1"/>
  <c r="I225" i="4" s="1"/>
  <c r="P226" i="4" l="1"/>
  <c r="Q226" i="4" s="1"/>
  <c r="O226" i="4" s="1"/>
  <c r="J226" i="4"/>
  <c r="K226" i="4" s="1"/>
  <c r="I226" i="4" s="1"/>
  <c r="P227" i="4" l="1"/>
  <c r="Q227" i="4" s="1"/>
  <c r="O227" i="4" s="1"/>
  <c r="J227" i="4"/>
  <c r="K227" i="4" s="1"/>
  <c r="I227" i="4" s="1"/>
  <c r="P228" i="4" l="1"/>
  <c r="Q228" i="4" s="1"/>
  <c r="O228" i="4" s="1"/>
  <c r="J228" i="4"/>
  <c r="K228" i="4" s="1"/>
  <c r="I228" i="4" s="1"/>
  <c r="P229" i="4" l="1"/>
  <c r="Q229" i="4" s="1"/>
  <c r="O229" i="4" s="1"/>
  <c r="J229" i="4"/>
  <c r="K229" i="4" s="1"/>
  <c r="I229" i="4" s="1"/>
  <c r="P230" i="4" l="1"/>
  <c r="Q230" i="4" s="1"/>
  <c r="O230" i="4" s="1"/>
  <c r="J230" i="4"/>
  <c r="K230" i="4" s="1"/>
  <c r="I230" i="4" s="1"/>
  <c r="P231" i="4" l="1"/>
  <c r="Q231" i="4" s="1"/>
  <c r="O231" i="4" s="1"/>
  <c r="J231" i="4"/>
  <c r="K231" i="4" s="1"/>
  <c r="I231" i="4" s="1"/>
  <c r="P232" i="4" l="1"/>
  <c r="Q232" i="4" s="1"/>
  <c r="O232" i="4" s="1"/>
  <c r="J232" i="4"/>
  <c r="K232" i="4" s="1"/>
  <c r="I232" i="4" s="1"/>
  <c r="P233" i="4" l="1"/>
  <c r="Q233" i="4" s="1"/>
  <c r="O233" i="4" s="1"/>
  <c r="J233" i="4"/>
  <c r="K233" i="4" s="1"/>
  <c r="I233" i="4" s="1"/>
  <c r="P234" i="4" l="1"/>
  <c r="Q234" i="4" s="1"/>
  <c r="O234" i="4" s="1"/>
  <c r="J234" i="4"/>
  <c r="K234" i="4" s="1"/>
  <c r="I234" i="4" s="1"/>
  <c r="P235" i="4" l="1"/>
  <c r="Q235" i="4" s="1"/>
  <c r="O235" i="4" s="1"/>
  <c r="J235" i="4"/>
  <c r="K235" i="4" s="1"/>
  <c r="I235" i="4" s="1"/>
  <c r="P236" i="4" l="1"/>
  <c r="Q236" i="4" s="1"/>
  <c r="O236" i="4" s="1"/>
  <c r="J236" i="4"/>
  <c r="K236" i="4" s="1"/>
  <c r="I236" i="4" s="1"/>
  <c r="P237" i="4" l="1"/>
  <c r="Q237" i="4" s="1"/>
  <c r="O237" i="4" s="1"/>
  <c r="J237" i="4"/>
  <c r="K237" i="4" s="1"/>
  <c r="I237" i="4" s="1"/>
  <c r="P238" i="4" l="1"/>
  <c r="Q238" i="4" s="1"/>
  <c r="O238" i="4" s="1"/>
  <c r="J238" i="4"/>
  <c r="K238" i="4" s="1"/>
  <c r="I238" i="4" s="1"/>
  <c r="P239" i="4" l="1"/>
  <c r="Q239" i="4" s="1"/>
  <c r="O239" i="4" s="1"/>
  <c r="J239" i="4"/>
  <c r="K239" i="4" s="1"/>
  <c r="I239" i="4" s="1"/>
  <c r="P240" i="4" l="1"/>
  <c r="Q240" i="4" s="1"/>
  <c r="O240" i="4" s="1"/>
  <c r="J240" i="4"/>
  <c r="K240" i="4" s="1"/>
  <c r="I240" i="4" s="1"/>
  <c r="P241" i="4" l="1"/>
  <c r="Q241" i="4" s="1"/>
  <c r="O241" i="4" s="1"/>
  <c r="J241" i="4"/>
  <c r="K241" i="4" s="1"/>
  <c r="I241" i="4" s="1"/>
  <c r="P242" i="4" l="1"/>
  <c r="Q242" i="4" s="1"/>
  <c r="O242" i="4" s="1"/>
  <c r="J242" i="4"/>
  <c r="K242" i="4" s="1"/>
  <c r="I242" i="4" s="1"/>
  <c r="P243" i="4" l="1"/>
  <c r="Q243" i="4" s="1"/>
  <c r="O243" i="4" s="1"/>
  <c r="J243" i="4"/>
  <c r="K243" i="4" s="1"/>
  <c r="I243" i="4"/>
  <c r="P244" i="4" l="1"/>
  <c r="Q244" i="4" s="1"/>
  <c r="O244" i="4" s="1"/>
  <c r="J244" i="4"/>
  <c r="K244" i="4" s="1"/>
  <c r="I244" i="4" s="1"/>
  <c r="P245" i="4" l="1"/>
  <c r="Q245" i="4" s="1"/>
  <c r="O245" i="4" s="1"/>
  <c r="J245" i="4"/>
  <c r="K245" i="4" s="1"/>
  <c r="I245" i="4" s="1"/>
  <c r="P246" i="4" l="1"/>
  <c r="Q246" i="4" s="1"/>
  <c r="O246" i="4" s="1"/>
  <c r="J246" i="4"/>
  <c r="K246" i="4" s="1"/>
  <c r="I246" i="4" s="1"/>
  <c r="P247" i="4" l="1"/>
  <c r="Q247" i="4" s="1"/>
  <c r="O247" i="4" s="1"/>
  <c r="J247" i="4"/>
  <c r="K247" i="4" s="1"/>
  <c r="I247" i="4" s="1"/>
  <c r="P248" i="4" l="1"/>
  <c r="Q248" i="4" s="1"/>
  <c r="O248" i="4" s="1"/>
  <c r="J248" i="4"/>
  <c r="K248" i="4" s="1"/>
  <c r="I248" i="4" s="1"/>
  <c r="P249" i="4" l="1"/>
  <c r="Q249" i="4" s="1"/>
  <c r="O249" i="4" s="1"/>
  <c r="J249" i="4"/>
  <c r="K249" i="4" s="1"/>
  <c r="I249" i="4" s="1"/>
  <c r="P250" i="4" l="1"/>
  <c r="Q250" i="4" s="1"/>
  <c r="O250" i="4" s="1"/>
  <c r="J250" i="4"/>
  <c r="K250" i="4" s="1"/>
  <c r="I250" i="4" s="1"/>
  <c r="P251" i="4" l="1"/>
  <c r="Q251" i="4" s="1"/>
  <c r="O251" i="4" s="1"/>
  <c r="J251" i="4"/>
  <c r="K251" i="4" s="1"/>
  <c r="I251" i="4" s="1"/>
  <c r="P252" i="4" l="1"/>
  <c r="Q252" i="4" s="1"/>
  <c r="O252" i="4" s="1"/>
  <c r="J252" i="4"/>
  <c r="K252" i="4" s="1"/>
  <c r="I252" i="4" s="1"/>
  <c r="P253" i="4" l="1"/>
  <c r="Q253" i="4" s="1"/>
  <c r="O253" i="4" s="1"/>
  <c r="J253" i="4"/>
  <c r="K253" i="4" s="1"/>
  <c r="I253" i="4" s="1"/>
  <c r="P254" i="4" l="1"/>
  <c r="Q254" i="4" s="1"/>
  <c r="O254" i="4" s="1"/>
  <c r="J254" i="4"/>
  <c r="K254" i="4" s="1"/>
  <c r="I254" i="4" s="1"/>
  <c r="P255" i="4" l="1"/>
  <c r="Q255" i="4" s="1"/>
  <c r="O255" i="4" s="1"/>
  <c r="J255" i="4"/>
  <c r="K255" i="4" s="1"/>
  <c r="I255" i="4" s="1"/>
  <c r="P256" i="4" l="1"/>
  <c r="Q256" i="4" s="1"/>
  <c r="O256" i="4" s="1"/>
  <c r="J256" i="4"/>
  <c r="K256" i="4" s="1"/>
  <c r="I256" i="4" s="1"/>
  <c r="P257" i="4" l="1"/>
  <c r="Q257" i="4" s="1"/>
  <c r="O257" i="4" s="1"/>
  <c r="J257" i="4"/>
  <c r="K257" i="4" s="1"/>
  <c r="I257" i="4" s="1"/>
  <c r="P258" i="4" l="1"/>
  <c r="Q258" i="4" s="1"/>
  <c r="O258" i="4"/>
  <c r="J258" i="4"/>
  <c r="K258" i="4" s="1"/>
  <c r="I258" i="4" s="1"/>
  <c r="P259" i="4" l="1"/>
  <c r="Q259" i="4" s="1"/>
  <c r="O259" i="4" s="1"/>
  <c r="J259" i="4"/>
  <c r="K259" i="4" s="1"/>
  <c r="I259" i="4" s="1"/>
  <c r="P260" i="4" l="1"/>
  <c r="Q260" i="4" s="1"/>
  <c r="O260" i="4" s="1"/>
  <c r="J260" i="4"/>
  <c r="K260" i="4" s="1"/>
  <c r="I260" i="4" s="1"/>
  <c r="P261" i="4" l="1"/>
  <c r="Q261" i="4" s="1"/>
  <c r="O261" i="4" s="1"/>
  <c r="J261" i="4"/>
  <c r="K261" i="4" s="1"/>
  <c r="I261" i="4" s="1"/>
  <c r="P262" i="4" l="1"/>
  <c r="Q262" i="4" s="1"/>
  <c r="O262" i="4" s="1"/>
  <c r="J262" i="4"/>
  <c r="K262" i="4" s="1"/>
  <c r="I262" i="4" s="1"/>
  <c r="P263" i="4" l="1"/>
  <c r="Q263" i="4" s="1"/>
  <c r="O263" i="4" s="1"/>
  <c r="J263" i="4"/>
  <c r="K263" i="4" s="1"/>
  <c r="I263" i="4" s="1"/>
  <c r="P264" i="4" l="1"/>
  <c r="Q264" i="4" s="1"/>
  <c r="O264" i="4" s="1"/>
  <c r="J264" i="4"/>
  <c r="K264" i="4" s="1"/>
  <c r="I264" i="4" s="1"/>
  <c r="P265" i="4" l="1"/>
  <c r="Q265" i="4" s="1"/>
  <c r="O265" i="4" s="1"/>
  <c r="J265" i="4"/>
  <c r="K265" i="4" s="1"/>
  <c r="I265" i="4" s="1"/>
  <c r="P266" i="4" l="1"/>
  <c r="Q266" i="4" s="1"/>
  <c r="O266" i="4" s="1"/>
  <c r="J266" i="4"/>
  <c r="K266" i="4" s="1"/>
  <c r="I266" i="4" s="1"/>
  <c r="P267" i="4" l="1"/>
  <c r="Q267" i="4" s="1"/>
  <c r="O267" i="4" s="1"/>
  <c r="J267" i="4"/>
  <c r="K267" i="4" s="1"/>
  <c r="I267" i="4" s="1"/>
  <c r="P268" i="4" l="1"/>
  <c r="Q268" i="4" s="1"/>
  <c r="O268" i="4" s="1"/>
  <c r="J268" i="4"/>
  <c r="K268" i="4" s="1"/>
  <c r="I268" i="4" s="1"/>
  <c r="P269" i="4" l="1"/>
  <c r="Q269" i="4" s="1"/>
  <c r="O269" i="4" s="1"/>
  <c r="J269" i="4"/>
  <c r="K269" i="4" s="1"/>
  <c r="I269" i="4" s="1"/>
  <c r="P270" i="4" l="1"/>
  <c r="Q270" i="4" s="1"/>
  <c r="O270" i="4" s="1"/>
  <c r="J270" i="4"/>
  <c r="K270" i="4" s="1"/>
  <c r="I270" i="4" s="1"/>
  <c r="P271" i="4" l="1"/>
  <c r="Q271" i="4" s="1"/>
  <c r="O271" i="4" s="1"/>
  <c r="J271" i="4"/>
  <c r="K271" i="4" s="1"/>
  <c r="I271" i="4" s="1"/>
  <c r="P272" i="4" l="1"/>
  <c r="Q272" i="4" s="1"/>
  <c r="O272" i="4"/>
  <c r="J272" i="4"/>
  <c r="K272" i="4" s="1"/>
  <c r="I272" i="4" s="1"/>
  <c r="P273" i="4" l="1"/>
  <c r="Q273" i="4" s="1"/>
  <c r="O273" i="4" s="1"/>
  <c r="J273" i="4"/>
  <c r="K273" i="4" s="1"/>
  <c r="I273" i="4"/>
  <c r="P274" i="4" l="1"/>
  <c r="Q274" i="4" s="1"/>
  <c r="O274" i="4"/>
  <c r="J274" i="4"/>
  <c r="K274" i="4" s="1"/>
  <c r="I274" i="4" s="1"/>
  <c r="P275" i="4" l="1"/>
  <c r="Q275" i="4" s="1"/>
  <c r="O275" i="4" s="1"/>
  <c r="J275" i="4"/>
  <c r="K275" i="4" s="1"/>
  <c r="I275" i="4" s="1"/>
  <c r="P276" i="4" l="1"/>
  <c r="Q276" i="4" s="1"/>
  <c r="O276" i="4" s="1"/>
  <c r="J276" i="4"/>
  <c r="K276" i="4" s="1"/>
  <c r="I276" i="4" s="1"/>
  <c r="P277" i="4" l="1"/>
  <c r="Q277" i="4" s="1"/>
  <c r="O277" i="4" s="1"/>
  <c r="J277" i="4"/>
  <c r="K277" i="4" s="1"/>
  <c r="I277" i="4" s="1"/>
  <c r="P278" i="4" l="1"/>
  <c r="Q278" i="4" s="1"/>
  <c r="O278" i="4" s="1"/>
  <c r="J278" i="4"/>
  <c r="K278" i="4" s="1"/>
  <c r="I278" i="4" s="1"/>
  <c r="P279" i="4" l="1"/>
  <c r="Q279" i="4" s="1"/>
  <c r="O279" i="4" s="1"/>
  <c r="J279" i="4"/>
  <c r="K279" i="4" s="1"/>
  <c r="I279" i="4" s="1"/>
  <c r="P280" i="4" l="1"/>
  <c r="Q280" i="4" s="1"/>
  <c r="O280" i="4" s="1"/>
  <c r="J280" i="4"/>
  <c r="K280" i="4" s="1"/>
  <c r="I280" i="4" s="1"/>
  <c r="P281" i="4" l="1"/>
  <c r="Q281" i="4" s="1"/>
  <c r="O281" i="4" s="1"/>
  <c r="J281" i="4"/>
  <c r="K281" i="4" s="1"/>
  <c r="I281" i="4"/>
  <c r="P282" i="4" l="1"/>
  <c r="Q282" i="4" s="1"/>
  <c r="O282" i="4" s="1"/>
  <c r="J282" i="4"/>
  <c r="K282" i="4" s="1"/>
  <c r="I282" i="4" s="1"/>
  <c r="P283" i="4" l="1"/>
  <c r="Q283" i="4" s="1"/>
  <c r="O283" i="4" s="1"/>
  <c r="J283" i="4"/>
  <c r="K283" i="4" s="1"/>
  <c r="I283" i="4" s="1"/>
  <c r="P284" i="4" l="1"/>
  <c r="Q284" i="4" s="1"/>
  <c r="O284" i="4" s="1"/>
  <c r="J284" i="4"/>
  <c r="K284" i="4" s="1"/>
  <c r="I284" i="4" s="1"/>
  <c r="P285" i="4" l="1"/>
  <c r="Q285" i="4" s="1"/>
  <c r="O285" i="4" s="1"/>
  <c r="J285" i="4"/>
  <c r="K285" i="4" s="1"/>
  <c r="I285" i="4" s="1"/>
  <c r="P286" i="4" l="1"/>
  <c r="Q286" i="4" s="1"/>
  <c r="O286" i="4" s="1"/>
  <c r="J286" i="4"/>
  <c r="K286" i="4" s="1"/>
  <c r="I286" i="4" s="1"/>
  <c r="P287" i="4" l="1"/>
  <c r="Q287" i="4" s="1"/>
  <c r="O287" i="4" s="1"/>
  <c r="J287" i="4"/>
  <c r="K287" i="4" s="1"/>
  <c r="I287" i="4" s="1"/>
  <c r="P288" i="4" l="1"/>
  <c r="Q288" i="4" s="1"/>
  <c r="O288" i="4" s="1"/>
  <c r="J288" i="4"/>
  <c r="K288" i="4" s="1"/>
  <c r="I288" i="4" s="1"/>
  <c r="P289" i="4" l="1"/>
  <c r="Q289" i="4" s="1"/>
  <c r="O289" i="4" s="1"/>
  <c r="J289" i="4"/>
  <c r="K289" i="4" s="1"/>
  <c r="I289" i="4" s="1"/>
  <c r="P290" i="4" l="1"/>
  <c r="Q290" i="4" s="1"/>
  <c r="O290" i="4"/>
  <c r="J290" i="4"/>
  <c r="K290" i="4" s="1"/>
  <c r="I290" i="4" s="1"/>
  <c r="P291" i="4" l="1"/>
  <c r="Q291" i="4" s="1"/>
  <c r="O291" i="4" s="1"/>
  <c r="J291" i="4"/>
  <c r="K291" i="4" s="1"/>
  <c r="I291" i="4" s="1"/>
  <c r="P292" i="4" l="1"/>
  <c r="Q292" i="4" s="1"/>
  <c r="O292" i="4"/>
  <c r="J292" i="4"/>
  <c r="K292" i="4" s="1"/>
  <c r="I292" i="4" s="1"/>
  <c r="P293" i="4" l="1"/>
  <c r="Q293" i="4" s="1"/>
  <c r="O293" i="4" s="1"/>
  <c r="J293" i="4"/>
  <c r="K293" i="4" s="1"/>
  <c r="I293" i="4" s="1"/>
  <c r="P294" i="4" l="1"/>
  <c r="Q294" i="4" s="1"/>
  <c r="O294" i="4" s="1"/>
  <c r="J294" i="4"/>
  <c r="K294" i="4" s="1"/>
  <c r="I294" i="4" s="1"/>
  <c r="P295" i="4" l="1"/>
  <c r="Q295" i="4" s="1"/>
  <c r="O295" i="4" s="1"/>
  <c r="J295" i="4"/>
  <c r="K295" i="4" s="1"/>
  <c r="I295" i="4" s="1"/>
  <c r="P296" i="4" l="1"/>
  <c r="Q296" i="4" s="1"/>
  <c r="O296" i="4"/>
  <c r="J296" i="4"/>
  <c r="K296" i="4" s="1"/>
  <c r="I296" i="4" s="1"/>
  <c r="P297" i="4" l="1"/>
  <c r="Q297" i="4" s="1"/>
  <c r="O297" i="4" s="1"/>
  <c r="J297" i="4"/>
  <c r="K297" i="4" s="1"/>
  <c r="I297" i="4" s="1"/>
  <c r="P298" i="4" l="1"/>
  <c r="Q298" i="4" s="1"/>
  <c r="O298" i="4" s="1"/>
  <c r="J298" i="4"/>
  <c r="K298" i="4" s="1"/>
  <c r="I298" i="4" s="1"/>
  <c r="P299" i="4" l="1"/>
  <c r="Q299" i="4" s="1"/>
  <c r="O299" i="4" s="1"/>
  <c r="J299" i="4"/>
  <c r="K299" i="4" s="1"/>
  <c r="I299" i="4" s="1"/>
  <c r="P300" i="4" l="1"/>
  <c r="Q300" i="4" s="1"/>
  <c r="O300" i="4" s="1"/>
  <c r="J300" i="4"/>
  <c r="K300" i="4" s="1"/>
  <c r="I300" i="4" s="1"/>
  <c r="P301" i="4" l="1"/>
  <c r="Q301" i="4" s="1"/>
  <c r="O301" i="4" s="1"/>
  <c r="J301" i="4"/>
  <c r="K301" i="4" s="1"/>
  <c r="I301" i="4" s="1"/>
  <c r="P302" i="4" l="1"/>
  <c r="Q302" i="4" s="1"/>
  <c r="O302" i="4" s="1"/>
  <c r="J302" i="4"/>
  <c r="K302" i="4" s="1"/>
  <c r="I302" i="4" s="1"/>
  <c r="P303" i="4" l="1"/>
  <c r="Q303" i="4" s="1"/>
  <c r="O303" i="4" s="1"/>
  <c r="J303" i="4"/>
  <c r="K303" i="4" s="1"/>
  <c r="I303" i="4" s="1"/>
  <c r="P304" i="4" l="1"/>
  <c r="Q304" i="4" s="1"/>
  <c r="O304" i="4" s="1"/>
  <c r="J304" i="4"/>
  <c r="K304" i="4" s="1"/>
  <c r="I304" i="4" s="1"/>
  <c r="P305" i="4" l="1"/>
  <c r="Q305" i="4" s="1"/>
  <c r="O305" i="4" s="1"/>
  <c r="J305" i="4"/>
  <c r="K305" i="4" s="1"/>
  <c r="I305" i="4" s="1"/>
  <c r="P306" i="4" l="1"/>
  <c r="Q306" i="4" s="1"/>
  <c r="O306" i="4" s="1"/>
  <c r="J306" i="4"/>
  <c r="K306" i="4" s="1"/>
  <c r="I306" i="4" s="1"/>
  <c r="P307" i="4" l="1"/>
  <c r="Q307" i="4" s="1"/>
  <c r="O307" i="4" s="1"/>
  <c r="J307" i="4"/>
  <c r="K307" i="4" s="1"/>
  <c r="I307" i="4" s="1"/>
  <c r="P308" i="4" l="1"/>
  <c r="Q308" i="4" s="1"/>
  <c r="O308" i="4" s="1"/>
  <c r="J308" i="4"/>
  <c r="K308" i="4" s="1"/>
  <c r="I308" i="4" s="1"/>
  <c r="P309" i="4" l="1"/>
  <c r="Q309" i="4" s="1"/>
  <c r="O309" i="4" s="1"/>
  <c r="J309" i="4"/>
  <c r="K309" i="4" s="1"/>
  <c r="I309" i="4" s="1"/>
  <c r="P310" i="4" l="1"/>
  <c r="Q310" i="4" s="1"/>
  <c r="O310" i="4" s="1"/>
  <c r="J310" i="4"/>
  <c r="K310" i="4" s="1"/>
  <c r="I310" i="4" s="1"/>
  <c r="P311" i="4" l="1"/>
  <c r="Q311" i="4" s="1"/>
  <c r="O311" i="4" s="1"/>
  <c r="J311" i="4"/>
  <c r="K311" i="4" s="1"/>
  <c r="I311" i="4" s="1"/>
  <c r="P312" i="4" l="1"/>
  <c r="Q312" i="4" s="1"/>
  <c r="O312" i="4"/>
  <c r="J312" i="4"/>
  <c r="K312" i="4" s="1"/>
  <c r="I312" i="4" s="1"/>
  <c r="P313" i="4" l="1"/>
  <c r="Q313" i="4" s="1"/>
  <c r="O313" i="4" s="1"/>
  <c r="J313" i="4"/>
  <c r="K313" i="4" s="1"/>
  <c r="I313" i="4" s="1"/>
  <c r="P314" i="4" l="1"/>
  <c r="Q314" i="4" s="1"/>
  <c r="O314" i="4" s="1"/>
  <c r="J314" i="4"/>
  <c r="K314" i="4" s="1"/>
  <c r="I314" i="4" s="1"/>
  <c r="P315" i="4" l="1"/>
  <c r="Q315" i="4" s="1"/>
  <c r="O315" i="4" s="1"/>
  <c r="J315" i="4"/>
  <c r="K315" i="4" s="1"/>
  <c r="I315" i="4" s="1"/>
  <c r="P316" i="4" l="1"/>
  <c r="Q316" i="4" s="1"/>
  <c r="O316" i="4" s="1"/>
  <c r="J316" i="4"/>
  <c r="K316" i="4" s="1"/>
  <c r="I316" i="4" s="1"/>
  <c r="P317" i="4" l="1"/>
  <c r="Q317" i="4" s="1"/>
  <c r="O317" i="4" s="1"/>
  <c r="J317" i="4"/>
  <c r="K317" i="4" s="1"/>
  <c r="I317" i="4" s="1"/>
  <c r="P318" i="4" l="1"/>
  <c r="Q318" i="4" s="1"/>
  <c r="O318" i="4" s="1"/>
  <c r="J318" i="4"/>
  <c r="K318" i="4" s="1"/>
  <c r="I318" i="4" s="1"/>
  <c r="P319" i="4" l="1"/>
  <c r="Q319" i="4" s="1"/>
  <c r="O319" i="4" s="1"/>
  <c r="J319" i="4"/>
  <c r="K319" i="4" s="1"/>
  <c r="I319" i="4" s="1"/>
  <c r="P320" i="4" l="1"/>
  <c r="Q320" i="4" s="1"/>
  <c r="O320" i="4" s="1"/>
  <c r="J320" i="4"/>
  <c r="K320" i="4" s="1"/>
  <c r="I320" i="4" s="1"/>
  <c r="P321" i="4" l="1"/>
  <c r="Q321" i="4" s="1"/>
  <c r="O321" i="4" s="1"/>
  <c r="J321" i="4"/>
  <c r="K321" i="4" s="1"/>
  <c r="I321" i="4" s="1"/>
  <c r="P322" i="4" l="1"/>
  <c r="Q322" i="4" s="1"/>
  <c r="O322" i="4" s="1"/>
  <c r="J322" i="4"/>
  <c r="K322" i="4" s="1"/>
  <c r="I322" i="4" s="1"/>
  <c r="P323" i="4" l="1"/>
  <c r="Q323" i="4" s="1"/>
  <c r="O323" i="4" s="1"/>
  <c r="J323" i="4"/>
  <c r="K323" i="4" s="1"/>
  <c r="I323" i="4" s="1"/>
  <c r="P324" i="4" l="1"/>
  <c r="Q324" i="4" s="1"/>
  <c r="O324" i="4" s="1"/>
  <c r="J324" i="4"/>
  <c r="K324" i="4" s="1"/>
  <c r="I324" i="4"/>
  <c r="P325" i="4" l="1"/>
  <c r="Q325" i="4" s="1"/>
  <c r="O325" i="4" s="1"/>
  <c r="J325" i="4"/>
  <c r="K325" i="4" s="1"/>
  <c r="I325" i="4" s="1"/>
  <c r="P326" i="4" l="1"/>
  <c r="Q326" i="4" s="1"/>
  <c r="O326" i="4" s="1"/>
  <c r="J326" i="4"/>
  <c r="K326" i="4" s="1"/>
  <c r="I326" i="4" s="1"/>
  <c r="P327" i="4" l="1"/>
  <c r="Q327" i="4" s="1"/>
  <c r="O327" i="4" s="1"/>
  <c r="J327" i="4"/>
  <c r="K327" i="4" s="1"/>
  <c r="I327" i="4" s="1"/>
  <c r="P328" i="4" l="1"/>
  <c r="Q328" i="4" s="1"/>
  <c r="O328" i="4" s="1"/>
  <c r="J328" i="4"/>
  <c r="K328" i="4" s="1"/>
  <c r="I328" i="4" s="1"/>
  <c r="P329" i="4" l="1"/>
  <c r="Q329" i="4" s="1"/>
  <c r="O329" i="4" s="1"/>
  <c r="J329" i="4"/>
  <c r="K329" i="4" s="1"/>
  <c r="I329" i="4" s="1"/>
  <c r="P330" i="4" l="1"/>
  <c r="Q330" i="4" s="1"/>
  <c r="O330" i="4" s="1"/>
  <c r="J330" i="4"/>
  <c r="K330" i="4" s="1"/>
  <c r="I330" i="4" s="1"/>
  <c r="P331" i="4" l="1"/>
  <c r="Q331" i="4" s="1"/>
  <c r="O331" i="4" s="1"/>
  <c r="J331" i="4"/>
  <c r="K331" i="4" s="1"/>
  <c r="I331" i="4" s="1"/>
  <c r="P332" i="4" l="1"/>
  <c r="Q332" i="4" s="1"/>
  <c r="O332" i="4" s="1"/>
  <c r="J332" i="4"/>
  <c r="K332" i="4" s="1"/>
  <c r="I332" i="4" s="1"/>
  <c r="P333" i="4" l="1"/>
  <c r="Q333" i="4" s="1"/>
  <c r="O333" i="4" s="1"/>
  <c r="J333" i="4"/>
  <c r="K333" i="4" s="1"/>
  <c r="I333" i="4" s="1"/>
  <c r="P334" i="4" l="1"/>
  <c r="Q334" i="4" s="1"/>
  <c r="O334" i="4" s="1"/>
  <c r="J334" i="4"/>
  <c r="K334" i="4" s="1"/>
  <c r="I334" i="4" s="1"/>
  <c r="P335" i="4" l="1"/>
  <c r="Q335" i="4" s="1"/>
  <c r="O335" i="4" s="1"/>
  <c r="J335" i="4"/>
  <c r="K335" i="4" s="1"/>
  <c r="I335" i="4" s="1"/>
  <c r="P336" i="4" l="1"/>
  <c r="Q336" i="4" s="1"/>
  <c r="O336" i="4"/>
  <c r="J336" i="4"/>
  <c r="K336" i="4" s="1"/>
  <c r="I336" i="4" s="1"/>
  <c r="P337" i="4" l="1"/>
  <c r="Q337" i="4" s="1"/>
  <c r="O337" i="4" s="1"/>
  <c r="J337" i="4"/>
  <c r="K337" i="4" s="1"/>
  <c r="I337" i="4" s="1"/>
  <c r="P338" i="4" l="1"/>
  <c r="Q338" i="4" s="1"/>
  <c r="O338" i="4" s="1"/>
  <c r="J338" i="4"/>
  <c r="K338" i="4" s="1"/>
  <c r="I338" i="4"/>
  <c r="P339" i="4" l="1"/>
  <c r="Q339" i="4" s="1"/>
  <c r="O339" i="4" s="1"/>
  <c r="J339" i="4"/>
  <c r="K339" i="4" s="1"/>
  <c r="I339" i="4" s="1"/>
  <c r="P340" i="4" l="1"/>
  <c r="Q340" i="4" s="1"/>
  <c r="O340" i="4"/>
  <c r="J340" i="4"/>
  <c r="K340" i="4" s="1"/>
  <c r="I340" i="4" s="1"/>
  <c r="P341" i="4" l="1"/>
  <c r="Q341" i="4" s="1"/>
  <c r="O341" i="4" s="1"/>
  <c r="J341" i="4"/>
  <c r="K341" i="4" s="1"/>
  <c r="I341" i="4" s="1"/>
  <c r="P342" i="4" l="1"/>
  <c r="Q342" i="4" s="1"/>
  <c r="O342" i="4" s="1"/>
  <c r="J342" i="4"/>
  <c r="K342" i="4" s="1"/>
  <c r="I342" i="4" s="1"/>
  <c r="P343" i="4" l="1"/>
  <c r="Q343" i="4" s="1"/>
  <c r="O343" i="4" s="1"/>
  <c r="J343" i="4"/>
  <c r="K343" i="4" s="1"/>
  <c r="I343" i="4" s="1"/>
  <c r="P344" i="4" l="1"/>
  <c r="Q344" i="4" s="1"/>
  <c r="O344" i="4"/>
  <c r="J344" i="4"/>
  <c r="K344" i="4" s="1"/>
  <c r="I344" i="4" s="1"/>
  <c r="P345" i="4" l="1"/>
  <c r="Q345" i="4" s="1"/>
  <c r="O345" i="4" s="1"/>
  <c r="J345" i="4"/>
  <c r="K345" i="4" s="1"/>
  <c r="I345" i="4" s="1"/>
  <c r="P346" i="4" l="1"/>
  <c r="Q346" i="4" s="1"/>
  <c r="O346" i="4" s="1"/>
  <c r="J346" i="4"/>
  <c r="K346" i="4" s="1"/>
  <c r="I346" i="4" s="1"/>
  <c r="P347" i="4" l="1"/>
  <c r="Q347" i="4" s="1"/>
  <c r="O347" i="4" s="1"/>
  <c r="J347" i="4"/>
  <c r="K347" i="4" s="1"/>
  <c r="I347" i="4" s="1"/>
  <c r="P348" i="4" l="1"/>
  <c r="Q348" i="4" s="1"/>
  <c r="O348" i="4" s="1"/>
  <c r="J348" i="4"/>
  <c r="K348" i="4" s="1"/>
  <c r="I348" i="4" s="1"/>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29" i="4"/>
  <c r="P349" i="4" l="1"/>
  <c r="Q349" i="4" s="1"/>
  <c r="O349" i="4" s="1"/>
  <c r="J349" i="4"/>
  <c r="K349" i="4" s="1"/>
  <c r="I349" i="4" s="1"/>
  <c r="C12" i="4"/>
  <c r="P350" i="4" l="1"/>
  <c r="Q350" i="4" s="1"/>
  <c r="O350" i="4" s="1"/>
  <c r="J350" i="4"/>
  <c r="K350" i="4" s="1"/>
  <c r="I350" i="4" s="1"/>
  <c r="E29" i="4"/>
  <c r="P351" i="4" l="1"/>
  <c r="Q351" i="4" s="1"/>
  <c r="O351" i="4" s="1"/>
  <c r="J351" i="4"/>
  <c r="K351" i="4" s="1"/>
  <c r="I351" i="4" s="1"/>
  <c r="C29" i="4"/>
  <c r="D30" i="4" s="1"/>
  <c r="E30" i="4" s="1"/>
  <c r="C30" i="4" s="1"/>
  <c r="D31" i="4" s="1"/>
  <c r="E31" i="4" s="1"/>
  <c r="C31" i="4" s="1"/>
  <c r="D32" i="4" s="1"/>
  <c r="E32" i="4" s="1"/>
  <c r="C32" i="4" s="1"/>
  <c r="D33" i="4" s="1"/>
  <c r="E33" i="4" s="1"/>
  <c r="C33" i="4" s="1"/>
  <c r="D34" i="4" s="1"/>
  <c r="E34" i="4" s="1"/>
  <c r="C34" i="4" s="1"/>
  <c r="P352" i="4" l="1"/>
  <c r="Q352" i="4" s="1"/>
  <c r="O352" i="4" s="1"/>
  <c r="J352" i="4"/>
  <c r="K352" i="4" s="1"/>
  <c r="I352" i="4" s="1"/>
  <c r="D35" i="4"/>
  <c r="E35" i="4" s="1"/>
  <c r="C35" i="4" s="1"/>
  <c r="P353" i="4" l="1"/>
  <c r="Q353" i="4" s="1"/>
  <c r="O353" i="4" s="1"/>
  <c r="J353" i="4"/>
  <c r="K353" i="4" s="1"/>
  <c r="I353" i="4" s="1"/>
  <c r="D36" i="4"/>
  <c r="E36" i="4" s="1"/>
  <c r="C36" i="4" s="1"/>
  <c r="D37" i="4" s="1"/>
  <c r="E37" i="4" s="1"/>
  <c r="C37" i="4" s="1"/>
  <c r="P354" i="4" l="1"/>
  <c r="Q354" i="4" s="1"/>
  <c r="O354" i="4" s="1"/>
  <c r="J354" i="4"/>
  <c r="K354" i="4" s="1"/>
  <c r="I354" i="4" s="1"/>
  <c r="D38" i="4"/>
  <c r="E38" i="4" s="1"/>
  <c r="C38" i="4" s="1"/>
  <c r="D39" i="4" s="1"/>
  <c r="E39" i="4" s="1"/>
  <c r="C39" i="4" s="1"/>
  <c r="P355" i="4" l="1"/>
  <c r="Q355" i="4" s="1"/>
  <c r="O355" i="4" s="1"/>
  <c r="J355" i="4"/>
  <c r="K355" i="4" s="1"/>
  <c r="I355" i="4" s="1"/>
  <c r="D40" i="4"/>
  <c r="E40" i="4" s="1"/>
  <c r="C40" i="4" s="1"/>
  <c r="D41" i="4" s="1"/>
  <c r="E41" i="4" s="1"/>
  <c r="C41" i="4" s="1"/>
  <c r="P356" i="4" l="1"/>
  <c r="Q356" i="4" s="1"/>
  <c r="O356" i="4" s="1"/>
  <c r="J356" i="4"/>
  <c r="K356" i="4" s="1"/>
  <c r="I356" i="4" s="1"/>
  <c r="D42" i="4"/>
  <c r="E42" i="4" s="1"/>
  <c r="C42" i="4" s="1"/>
  <c r="D43" i="4" s="1"/>
  <c r="E43" i="4" s="1"/>
  <c r="C43" i="4" s="1"/>
  <c r="D44" i="4" s="1"/>
  <c r="E44" i="4" s="1"/>
  <c r="C44" i="4" s="1"/>
  <c r="P357" i="4" l="1"/>
  <c r="Q357" i="4" s="1"/>
  <c r="O357" i="4" s="1"/>
  <c r="J357" i="4"/>
  <c r="K357" i="4" s="1"/>
  <c r="I357" i="4" s="1"/>
  <c r="D45" i="4"/>
  <c r="E45" i="4" s="1"/>
  <c r="C45" i="4" s="1"/>
  <c r="D46" i="4" s="1"/>
  <c r="E46" i="4" s="1"/>
  <c r="C46" i="4" s="1"/>
  <c r="P358" i="4" l="1"/>
  <c r="Q358" i="4" s="1"/>
  <c r="O358" i="4" s="1"/>
  <c r="J358" i="4"/>
  <c r="K358" i="4" s="1"/>
  <c r="I358" i="4" s="1"/>
  <c r="D47" i="4"/>
  <c r="E47" i="4" s="1"/>
  <c r="C47" i="4" s="1"/>
  <c r="D48" i="4" s="1"/>
  <c r="E48" i="4" s="1"/>
  <c r="C48" i="4" s="1"/>
  <c r="P359" i="4" l="1"/>
  <c r="Q359" i="4" s="1"/>
  <c r="O359" i="4" s="1"/>
  <c r="J359" i="4"/>
  <c r="K359" i="4" s="1"/>
  <c r="I359" i="4" s="1"/>
  <c r="D49" i="4"/>
  <c r="E49" i="4" s="1"/>
  <c r="C49" i="4"/>
  <c r="D50" i="4" s="1"/>
  <c r="E50" i="4" s="1"/>
  <c r="C50" i="4" s="1"/>
  <c r="P360" i="4" l="1"/>
  <c r="Q360" i="4" s="1"/>
  <c r="O360" i="4"/>
  <c r="J360" i="4"/>
  <c r="K360" i="4" s="1"/>
  <c r="I360" i="4" s="1"/>
  <c r="D51" i="4"/>
  <c r="E51" i="4" s="1"/>
  <c r="C51" i="4" s="1"/>
  <c r="D52" i="4" s="1"/>
  <c r="E52" i="4" s="1"/>
  <c r="C52" i="4" s="1"/>
  <c r="P361" i="4" l="1"/>
  <c r="Q361" i="4" s="1"/>
  <c r="O361" i="4" s="1"/>
  <c r="J361" i="4"/>
  <c r="K361" i="4" s="1"/>
  <c r="I361" i="4" s="1"/>
  <c r="D53" i="4"/>
  <c r="E53" i="4" s="1"/>
  <c r="C53" i="4" s="1"/>
  <c r="D54" i="4" s="1"/>
  <c r="E54" i="4" s="1"/>
  <c r="C54" i="4" s="1"/>
  <c r="D55" i="4" s="1"/>
  <c r="E55" i="4" s="1"/>
  <c r="C55" i="4" s="1"/>
  <c r="P362" i="4" l="1"/>
  <c r="Q362" i="4" s="1"/>
  <c r="O362" i="4"/>
  <c r="J362" i="4"/>
  <c r="K362" i="4" s="1"/>
  <c r="I362" i="4" s="1"/>
  <c r="D56" i="4"/>
  <c r="E56" i="4" s="1"/>
  <c r="C56" i="4" s="1"/>
  <c r="D57" i="4" s="1"/>
  <c r="E57" i="4" s="1"/>
  <c r="C57" i="4" s="1"/>
  <c r="D58" i="4" s="1"/>
  <c r="E58" i="4" s="1"/>
  <c r="C58" i="4" s="1"/>
  <c r="P363" i="4" l="1"/>
  <c r="Q363" i="4" s="1"/>
  <c r="O363" i="4" s="1"/>
  <c r="J363" i="4"/>
  <c r="K363" i="4" s="1"/>
  <c r="I363" i="4" s="1"/>
  <c r="D59" i="4"/>
  <c r="E59" i="4" s="1"/>
  <c r="C59" i="4"/>
  <c r="D60" i="4" s="1"/>
  <c r="E60" i="4" s="1"/>
  <c r="C60" i="4" s="1"/>
  <c r="P364" i="4" l="1"/>
  <c r="Q364" i="4" s="1"/>
  <c r="O364" i="4" s="1"/>
  <c r="J364" i="4"/>
  <c r="K364" i="4" s="1"/>
  <c r="I364" i="4" s="1"/>
  <c r="D61" i="4"/>
  <c r="E61" i="4" s="1"/>
  <c r="C61" i="4" s="1"/>
  <c r="D62" i="4" s="1"/>
  <c r="E62" i="4" s="1"/>
  <c r="C62" i="4" s="1"/>
  <c r="P365" i="4" l="1"/>
  <c r="Q365" i="4" s="1"/>
  <c r="O365" i="4" s="1"/>
  <c r="J365" i="4"/>
  <c r="K365" i="4" s="1"/>
  <c r="I365" i="4" s="1"/>
  <c r="D63" i="4"/>
  <c r="E63" i="4" s="1"/>
  <c r="C63" i="4"/>
  <c r="D64" i="4" s="1"/>
  <c r="E64" i="4" s="1"/>
  <c r="C64" i="4" s="1"/>
  <c r="P366" i="4" l="1"/>
  <c r="Q366" i="4" s="1"/>
  <c r="O366" i="4" s="1"/>
  <c r="J366" i="4"/>
  <c r="K366" i="4" s="1"/>
  <c r="I366" i="4" s="1"/>
  <c r="D65" i="4"/>
  <c r="E65" i="4" s="1"/>
  <c r="C65" i="4"/>
  <c r="D66" i="4" s="1"/>
  <c r="E66" i="4" s="1"/>
  <c r="C66" i="4" s="1"/>
  <c r="P367" i="4" l="1"/>
  <c r="Q367" i="4" s="1"/>
  <c r="O367" i="4" s="1"/>
  <c r="J367" i="4"/>
  <c r="K367" i="4" s="1"/>
  <c r="I367" i="4" s="1"/>
  <c r="D67" i="4"/>
  <c r="E67" i="4" s="1"/>
  <c r="C67" i="4"/>
  <c r="D68" i="4" s="1"/>
  <c r="E68" i="4" s="1"/>
  <c r="C68" i="4" s="1"/>
  <c r="D69" i="4" s="1"/>
  <c r="E69" i="4" s="1"/>
  <c r="C69" i="4" s="1"/>
  <c r="D70" i="4" s="1"/>
  <c r="E70" i="4" s="1"/>
  <c r="C70" i="4" s="1"/>
  <c r="D71" i="4" s="1"/>
  <c r="E71" i="4" s="1"/>
  <c r="C71" i="4" s="1"/>
  <c r="D72" i="4" s="1"/>
  <c r="E72" i="4" s="1"/>
  <c r="C72" i="4" s="1"/>
  <c r="D73" i="4" s="1"/>
  <c r="E73" i="4" s="1"/>
  <c r="C73" i="4" s="1"/>
  <c r="D74" i="4" s="1"/>
  <c r="E74" i="4" s="1"/>
  <c r="C74" i="4" s="1"/>
  <c r="P368" i="4" l="1"/>
  <c r="Q368" i="4" s="1"/>
  <c r="O368" i="4" s="1"/>
  <c r="J368" i="4"/>
  <c r="K368" i="4" s="1"/>
  <c r="I368" i="4" s="1"/>
  <c r="D75" i="4"/>
  <c r="E75" i="4" s="1"/>
  <c r="C75" i="4" s="1"/>
  <c r="D76" i="4" s="1"/>
  <c r="E76" i="4" s="1"/>
  <c r="C76" i="4" s="1"/>
  <c r="P369" i="4" l="1"/>
  <c r="Q369" i="4" s="1"/>
  <c r="O369" i="4" s="1"/>
  <c r="J369" i="4"/>
  <c r="K369" i="4" s="1"/>
  <c r="I369" i="4" s="1"/>
  <c r="D77" i="4"/>
  <c r="E77" i="4" s="1"/>
  <c r="C77" i="4"/>
  <c r="D78" i="4" s="1"/>
  <c r="E78" i="4" s="1"/>
  <c r="C78" i="4" s="1"/>
  <c r="P370" i="4" l="1"/>
  <c r="Q370" i="4" s="1"/>
  <c r="O370" i="4" s="1"/>
  <c r="J370" i="4"/>
  <c r="K370" i="4" s="1"/>
  <c r="I370" i="4" s="1"/>
  <c r="D79" i="4"/>
  <c r="E79" i="4" s="1"/>
  <c r="C79" i="4" s="1"/>
  <c r="D80" i="4" s="1"/>
  <c r="E80" i="4" s="1"/>
  <c r="C80" i="4" s="1"/>
  <c r="P371" i="4" l="1"/>
  <c r="Q371" i="4" s="1"/>
  <c r="O371" i="4" s="1"/>
  <c r="J371" i="4"/>
  <c r="K371" i="4" s="1"/>
  <c r="I371" i="4" s="1"/>
  <c r="D81" i="4"/>
  <c r="E81" i="4" s="1"/>
  <c r="C81" i="4" s="1"/>
  <c r="D82" i="4" s="1"/>
  <c r="E82" i="4" s="1"/>
  <c r="C82" i="4" s="1"/>
  <c r="P372" i="4" l="1"/>
  <c r="Q372" i="4" s="1"/>
  <c r="O372" i="4"/>
  <c r="J372" i="4"/>
  <c r="K372" i="4" s="1"/>
  <c r="I372" i="4" s="1"/>
  <c r="D83" i="4"/>
  <c r="E83" i="4" s="1"/>
  <c r="C83" i="4" s="1"/>
  <c r="D84" i="4" s="1"/>
  <c r="E84" i="4" s="1"/>
  <c r="C84" i="4" s="1"/>
  <c r="P373" i="4" l="1"/>
  <c r="Q373" i="4" s="1"/>
  <c r="O373" i="4" s="1"/>
  <c r="J373" i="4"/>
  <c r="K373" i="4" s="1"/>
  <c r="I373" i="4" s="1"/>
  <c r="D85" i="4"/>
  <c r="E85" i="4" s="1"/>
  <c r="C85" i="4"/>
  <c r="D86" i="4" s="1"/>
  <c r="E86" i="4" s="1"/>
  <c r="C86" i="4" s="1"/>
  <c r="P374" i="4" l="1"/>
  <c r="Q374" i="4" s="1"/>
  <c r="O374" i="4" s="1"/>
  <c r="J374" i="4"/>
  <c r="K374" i="4" s="1"/>
  <c r="I374" i="4" s="1"/>
  <c r="D87" i="4"/>
  <c r="E87" i="4" s="1"/>
  <c r="C87" i="4"/>
  <c r="D88" i="4" s="1"/>
  <c r="E88" i="4" s="1"/>
  <c r="C88" i="4" s="1"/>
  <c r="P375" i="4" l="1"/>
  <c r="Q375" i="4" s="1"/>
  <c r="O375" i="4" s="1"/>
  <c r="J375" i="4"/>
  <c r="K375" i="4" s="1"/>
  <c r="I375" i="4" s="1"/>
  <c r="D89" i="4"/>
  <c r="E89" i="4" s="1"/>
  <c r="C89" i="4"/>
  <c r="D90" i="4" s="1"/>
  <c r="E90" i="4" s="1"/>
  <c r="C90" i="4" s="1"/>
  <c r="P376" i="4" l="1"/>
  <c r="Q376" i="4" s="1"/>
  <c r="O376" i="4" s="1"/>
  <c r="J376" i="4"/>
  <c r="K376" i="4" s="1"/>
  <c r="I376" i="4" s="1"/>
  <c r="D91" i="4"/>
  <c r="E91" i="4" s="1"/>
  <c r="C91" i="4" s="1"/>
  <c r="D92" i="4" s="1"/>
  <c r="E92" i="4" s="1"/>
  <c r="C92" i="4" s="1"/>
  <c r="P377" i="4" l="1"/>
  <c r="Q377" i="4" s="1"/>
  <c r="O377" i="4" s="1"/>
  <c r="J377" i="4"/>
  <c r="K377" i="4" s="1"/>
  <c r="I377" i="4" s="1"/>
  <c r="D93" i="4"/>
  <c r="E93" i="4" s="1"/>
  <c r="C93" i="4" s="1"/>
  <c r="D94" i="4" s="1"/>
  <c r="E94" i="4" s="1"/>
  <c r="C94" i="4" s="1"/>
  <c r="P378" i="4" l="1"/>
  <c r="Q378" i="4" s="1"/>
  <c r="O378" i="4" s="1"/>
  <c r="J378" i="4"/>
  <c r="K378" i="4" s="1"/>
  <c r="I378" i="4" s="1"/>
  <c r="D95" i="4"/>
  <c r="E95" i="4" s="1"/>
  <c r="C95" i="4" s="1"/>
  <c r="D96" i="4" s="1"/>
  <c r="E96" i="4" s="1"/>
  <c r="C96" i="4" s="1"/>
  <c r="D97" i="4" s="1"/>
  <c r="E97" i="4" s="1"/>
  <c r="C97" i="4" s="1"/>
  <c r="D98" i="4" s="1"/>
  <c r="E98" i="4" s="1"/>
  <c r="C98" i="4" s="1"/>
  <c r="D99" i="4" s="1"/>
  <c r="E99" i="4" s="1"/>
  <c r="C99" i="4" s="1"/>
  <c r="P379" i="4" l="1"/>
  <c r="Q379" i="4" s="1"/>
  <c r="O379" i="4" s="1"/>
  <c r="J379" i="4"/>
  <c r="K379" i="4" s="1"/>
  <c r="I379" i="4" s="1"/>
  <c r="D100" i="4"/>
  <c r="E100" i="4" s="1"/>
  <c r="C100" i="4" s="1"/>
  <c r="P380" i="4" l="1"/>
  <c r="Q380" i="4" s="1"/>
  <c r="O380" i="4" s="1"/>
  <c r="J380" i="4"/>
  <c r="K380" i="4" s="1"/>
  <c r="I380" i="4" s="1"/>
  <c r="D101" i="4"/>
  <c r="E101" i="4" s="1"/>
  <c r="C101" i="4" s="1"/>
  <c r="D102" i="4" s="1"/>
  <c r="E102" i="4" s="1"/>
  <c r="C102" i="4" s="1"/>
  <c r="P381" i="4" l="1"/>
  <c r="Q381" i="4" s="1"/>
  <c r="O381" i="4" s="1"/>
  <c r="J381" i="4"/>
  <c r="K381" i="4" s="1"/>
  <c r="I381" i="4" s="1"/>
  <c r="D103" i="4"/>
  <c r="E103" i="4" s="1"/>
  <c r="C103" i="4" s="1"/>
  <c r="D104" i="4" s="1"/>
  <c r="E104" i="4" s="1"/>
  <c r="C104" i="4" s="1"/>
  <c r="D105" i="4" s="1"/>
  <c r="E105" i="4" s="1"/>
  <c r="C105" i="4" s="1"/>
  <c r="D106" i="4" s="1"/>
  <c r="E106" i="4" s="1"/>
  <c r="C106" i="4" s="1"/>
  <c r="P382" i="4" l="1"/>
  <c r="Q382" i="4" s="1"/>
  <c r="O382" i="4" s="1"/>
  <c r="J382" i="4"/>
  <c r="K382" i="4" s="1"/>
  <c r="I382" i="4" s="1"/>
  <c r="D107" i="4"/>
  <c r="E107" i="4" s="1"/>
  <c r="C107" i="4"/>
  <c r="D108" i="4" s="1"/>
  <c r="E108" i="4" s="1"/>
  <c r="C108" i="4" s="1"/>
  <c r="P383" i="4" l="1"/>
  <c r="Q383" i="4" s="1"/>
  <c r="O383" i="4" s="1"/>
  <c r="J383" i="4"/>
  <c r="K383" i="4" s="1"/>
  <c r="I383" i="4" s="1"/>
  <c r="D109" i="4"/>
  <c r="E109" i="4" s="1"/>
  <c r="C109" i="4" s="1"/>
  <c r="D110" i="4" s="1"/>
  <c r="E110" i="4" s="1"/>
  <c r="C110" i="4" s="1"/>
  <c r="P384" i="4" l="1"/>
  <c r="Q384" i="4" s="1"/>
  <c r="O384" i="4" s="1"/>
  <c r="J384" i="4"/>
  <c r="K384" i="4" s="1"/>
  <c r="I384" i="4" s="1"/>
  <c r="D111" i="4"/>
  <c r="E111" i="4" s="1"/>
  <c r="C111" i="4" s="1"/>
  <c r="D112" i="4" s="1"/>
  <c r="E112" i="4" s="1"/>
  <c r="C112" i="4" s="1"/>
  <c r="P385" i="4" l="1"/>
  <c r="Q385" i="4" s="1"/>
  <c r="O385" i="4"/>
  <c r="J385" i="4"/>
  <c r="K385" i="4" s="1"/>
  <c r="I385" i="4" s="1"/>
  <c r="D113" i="4"/>
  <c r="E113" i="4" s="1"/>
  <c r="C113" i="4" s="1"/>
  <c r="D114" i="4" s="1"/>
  <c r="E114" i="4" s="1"/>
  <c r="C114" i="4" s="1"/>
  <c r="P386" i="4" l="1"/>
  <c r="Q386" i="4" s="1"/>
  <c r="O386" i="4" s="1"/>
  <c r="J386" i="4"/>
  <c r="K386" i="4" s="1"/>
  <c r="I386" i="4" s="1"/>
  <c r="D115" i="4"/>
  <c r="E115" i="4" s="1"/>
  <c r="C115" i="4" s="1"/>
  <c r="D116" i="4" s="1"/>
  <c r="E116" i="4" s="1"/>
  <c r="C116" i="4" s="1"/>
  <c r="D117" i="4" s="1"/>
  <c r="E117" i="4" s="1"/>
  <c r="C117" i="4" s="1"/>
  <c r="D118" i="4" s="1"/>
  <c r="E118" i="4" s="1"/>
  <c r="C118" i="4" s="1"/>
  <c r="P387" i="4" l="1"/>
  <c r="Q387" i="4" s="1"/>
  <c r="O387" i="4" s="1"/>
  <c r="J387" i="4"/>
  <c r="K387" i="4" s="1"/>
  <c r="I387" i="4" s="1"/>
  <c r="D119" i="4"/>
  <c r="E119" i="4" s="1"/>
  <c r="C119" i="4"/>
  <c r="D120" i="4" s="1"/>
  <c r="E120" i="4" s="1"/>
  <c r="C120" i="4" s="1"/>
  <c r="P388" i="4" l="1"/>
  <c r="Q388" i="4" s="1"/>
  <c r="O388" i="4" s="1"/>
  <c r="J388" i="4"/>
  <c r="K388" i="4" s="1"/>
  <c r="I388" i="4" s="1"/>
  <c r="D121" i="4"/>
  <c r="E121" i="4" s="1"/>
  <c r="C121" i="4" s="1"/>
  <c r="D122" i="4" s="1"/>
  <c r="E122" i="4" s="1"/>
  <c r="C122" i="4" s="1"/>
  <c r="D123" i="4" s="1"/>
  <c r="E123" i="4" s="1"/>
  <c r="C123" i="4" s="1"/>
  <c r="D124" i="4" s="1"/>
  <c r="E124" i="4" s="1"/>
  <c r="C124" i="4" s="1"/>
  <c r="D125" i="4" s="1"/>
  <c r="E125" i="4" s="1"/>
  <c r="C125" i="4" s="1"/>
  <c r="D126" i="4" s="1"/>
  <c r="E126" i="4" s="1"/>
  <c r="C126" i="4" s="1"/>
  <c r="P389" i="4" l="1"/>
  <c r="Q389" i="4" s="1"/>
  <c r="O389" i="4" s="1"/>
  <c r="J389" i="4"/>
  <c r="K389" i="4" s="1"/>
  <c r="I389" i="4" s="1"/>
  <c r="D127" i="4"/>
  <c r="E127" i="4" s="1"/>
  <c r="C127" i="4" s="1"/>
  <c r="P390" i="4" l="1"/>
  <c r="Q390" i="4" s="1"/>
  <c r="O390" i="4" s="1"/>
  <c r="J390" i="4"/>
  <c r="K390" i="4" s="1"/>
  <c r="I390" i="4" s="1"/>
  <c r="D128" i="4"/>
  <c r="E128" i="4" s="1"/>
  <c r="C128" i="4" s="1"/>
  <c r="P391" i="4" l="1"/>
  <c r="Q391" i="4" s="1"/>
  <c r="O391" i="4" s="1"/>
  <c r="J391" i="4"/>
  <c r="K391" i="4" s="1"/>
  <c r="I391" i="4" s="1"/>
  <c r="D129" i="4"/>
  <c r="E129" i="4" s="1"/>
  <c r="C129" i="4" s="1"/>
  <c r="P392" i="4" l="1"/>
  <c r="Q392" i="4" s="1"/>
  <c r="O392" i="4" s="1"/>
  <c r="J392" i="4"/>
  <c r="K392" i="4" s="1"/>
  <c r="I392" i="4" s="1"/>
  <c r="D130" i="4"/>
  <c r="E130" i="4" s="1"/>
  <c r="C130" i="4" s="1"/>
  <c r="P393" i="4" l="1"/>
  <c r="Q393" i="4" s="1"/>
  <c r="O393" i="4" s="1"/>
  <c r="J393" i="4"/>
  <c r="K393" i="4" s="1"/>
  <c r="I393" i="4" s="1"/>
  <c r="D131" i="4"/>
  <c r="E131" i="4" s="1"/>
  <c r="C131" i="4" s="1"/>
  <c r="P394" i="4" l="1"/>
  <c r="Q394" i="4" s="1"/>
  <c r="O394" i="4" s="1"/>
  <c r="J394" i="4"/>
  <c r="K394" i="4" s="1"/>
  <c r="I394" i="4" s="1"/>
  <c r="D132" i="4"/>
  <c r="E132" i="4" s="1"/>
  <c r="C132" i="4" s="1"/>
  <c r="P395" i="4" l="1"/>
  <c r="Q395" i="4" s="1"/>
  <c r="O395" i="4" s="1"/>
  <c r="J395" i="4"/>
  <c r="K395" i="4" s="1"/>
  <c r="I395" i="4"/>
  <c r="D133" i="4"/>
  <c r="E133" i="4" s="1"/>
  <c r="C133" i="4"/>
  <c r="P396" i="4" l="1"/>
  <c r="Q396" i="4" s="1"/>
  <c r="O396" i="4" s="1"/>
  <c r="J396" i="4"/>
  <c r="K396" i="4" s="1"/>
  <c r="I396" i="4" s="1"/>
  <c r="D134" i="4"/>
  <c r="P397" i="4" l="1"/>
  <c r="Q397" i="4" s="1"/>
  <c r="O397" i="4" s="1"/>
  <c r="J397" i="4"/>
  <c r="K397" i="4" s="1"/>
  <c r="I397" i="4" s="1"/>
  <c r="E134" i="4"/>
  <c r="C134" i="4" s="1"/>
  <c r="P398" i="4" l="1"/>
  <c r="Q398" i="4" s="1"/>
  <c r="O398" i="4" s="1"/>
  <c r="J398" i="4"/>
  <c r="K398" i="4" s="1"/>
  <c r="I398" i="4" s="1"/>
  <c r="D135" i="4"/>
  <c r="E135" i="4" s="1"/>
  <c r="C135" i="4" s="1"/>
  <c r="D136" i="4" s="1"/>
  <c r="E136" i="4" s="1"/>
  <c r="C136" i="4" s="1"/>
  <c r="P399" i="4" l="1"/>
  <c r="Q399" i="4" s="1"/>
  <c r="O399" i="4" s="1"/>
  <c r="J399" i="4"/>
  <c r="K399" i="4" s="1"/>
  <c r="I399" i="4" s="1"/>
  <c r="D137" i="4"/>
  <c r="E137" i="4" s="1"/>
  <c r="C137" i="4" s="1"/>
  <c r="P400" i="4" l="1"/>
  <c r="Q400" i="4" s="1"/>
  <c r="O400" i="4" s="1"/>
  <c r="J400" i="4"/>
  <c r="K400" i="4" s="1"/>
  <c r="I400" i="4" s="1"/>
  <c r="D138" i="4"/>
  <c r="E138" i="4" s="1"/>
  <c r="C138" i="4" s="1"/>
  <c r="P401" i="4" l="1"/>
  <c r="Q401" i="4" s="1"/>
  <c r="O401" i="4" s="1"/>
  <c r="J401" i="4"/>
  <c r="K401" i="4" s="1"/>
  <c r="I401" i="4" s="1"/>
  <c r="D139" i="4"/>
  <c r="E139" i="4" s="1"/>
  <c r="C139" i="4" s="1"/>
  <c r="P402" i="4" l="1"/>
  <c r="Q402" i="4" s="1"/>
  <c r="O402" i="4" s="1"/>
  <c r="J402" i="4"/>
  <c r="K402" i="4" s="1"/>
  <c r="I402" i="4"/>
  <c r="D140" i="4"/>
  <c r="E140" i="4" s="1"/>
  <c r="C140" i="4" s="1"/>
  <c r="P403" i="4" l="1"/>
  <c r="Q403" i="4" s="1"/>
  <c r="O403" i="4" s="1"/>
  <c r="J403" i="4"/>
  <c r="K403" i="4" s="1"/>
  <c r="I403" i="4" s="1"/>
  <c r="D141" i="4"/>
  <c r="E141" i="4" s="1"/>
  <c r="C141" i="4" s="1"/>
  <c r="P404" i="4" l="1"/>
  <c r="Q404" i="4" s="1"/>
  <c r="O404" i="4" s="1"/>
  <c r="J404" i="4"/>
  <c r="K404" i="4" s="1"/>
  <c r="I404" i="4" s="1"/>
  <c r="D142" i="4"/>
  <c r="E142" i="4" s="1"/>
  <c r="C142" i="4" s="1"/>
  <c r="P405" i="4" l="1"/>
  <c r="Q405" i="4" s="1"/>
  <c r="O405" i="4" s="1"/>
  <c r="J405" i="4"/>
  <c r="K405" i="4" s="1"/>
  <c r="I405" i="4" s="1"/>
  <c r="D143" i="4"/>
  <c r="E143" i="4" s="1"/>
  <c r="C143" i="4" s="1"/>
  <c r="P406" i="4" l="1"/>
  <c r="Q406" i="4" s="1"/>
  <c r="O406" i="4" s="1"/>
  <c r="J406" i="4"/>
  <c r="K406" i="4" s="1"/>
  <c r="I406" i="4" s="1"/>
  <c r="D144" i="4"/>
  <c r="E144" i="4" s="1"/>
  <c r="C144" i="4" s="1"/>
  <c r="P407" i="4" l="1"/>
  <c r="Q407" i="4" s="1"/>
  <c r="O407" i="4" s="1"/>
  <c r="J407" i="4"/>
  <c r="K407" i="4" s="1"/>
  <c r="I407" i="4" s="1"/>
  <c r="D145" i="4"/>
  <c r="E145" i="4" s="1"/>
  <c r="C145" i="4" s="1"/>
  <c r="P408" i="4" l="1"/>
  <c r="Q408" i="4" s="1"/>
  <c r="O408" i="4" s="1"/>
  <c r="J408" i="4"/>
  <c r="K408" i="4" s="1"/>
  <c r="I408" i="4" s="1"/>
  <c r="D146" i="4"/>
  <c r="E146" i="4" s="1"/>
  <c r="C146" i="4" s="1"/>
  <c r="P409" i="4" l="1"/>
  <c r="Q409" i="4" s="1"/>
  <c r="O409" i="4" s="1"/>
  <c r="J409" i="4"/>
  <c r="K409" i="4" s="1"/>
  <c r="I409" i="4" s="1"/>
  <c r="D147" i="4"/>
  <c r="E147" i="4" s="1"/>
  <c r="C147" i="4" s="1"/>
  <c r="P410" i="4" l="1"/>
  <c r="Q410" i="4" s="1"/>
  <c r="O410" i="4" s="1"/>
  <c r="J410" i="4"/>
  <c r="K410" i="4" s="1"/>
  <c r="I410" i="4" s="1"/>
  <c r="D148" i="4"/>
  <c r="E148" i="4" s="1"/>
  <c r="C148" i="4" s="1"/>
  <c r="D149" i="4" l="1"/>
  <c r="E149" i="4" s="1"/>
  <c r="C149" i="4" s="1"/>
  <c r="D150" i="4" l="1"/>
  <c r="E150" i="4" s="1"/>
  <c r="C150" i="4" s="1"/>
  <c r="D151" i="4" l="1"/>
  <c r="E151" i="4" s="1"/>
  <c r="C151" i="4" s="1"/>
  <c r="D152" i="4" l="1"/>
  <c r="E152" i="4" s="1"/>
  <c r="C152" i="4" s="1"/>
  <c r="D153" i="4" l="1"/>
  <c r="E153" i="4" s="1"/>
  <c r="C153" i="4" s="1"/>
  <c r="D154" i="4" l="1"/>
  <c r="E154" i="4" s="1"/>
  <c r="C154" i="4" s="1"/>
  <c r="D155" i="4" l="1"/>
  <c r="E155" i="4" s="1"/>
  <c r="C155" i="4" s="1"/>
  <c r="D156" i="4" l="1"/>
  <c r="E156" i="4" s="1"/>
  <c r="C156" i="4" s="1"/>
  <c r="D157" i="4" l="1"/>
  <c r="E157" i="4" s="1"/>
  <c r="C157" i="4" s="1"/>
  <c r="D158" i="4" l="1"/>
  <c r="E158" i="4" s="1"/>
  <c r="C158" i="4" s="1"/>
  <c r="D159" i="4" l="1"/>
  <c r="E159" i="4" s="1"/>
  <c r="C159" i="4" s="1"/>
  <c r="D160" i="4" l="1"/>
  <c r="E160" i="4" s="1"/>
  <c r="C160" i="4" s="1"/>
  <c r="D161" i="4" l="1"/>
  <c r="E161" i="4" s="1"/>
  <c r="C161" i="4" s="1"/>
  <c r="D162" i="4" l="1"/>
  <c r="E162" i="4" s="1"/>
  <c r="C162" i="4" s="1"/>
  <c r="D163" i="4" l="1"/>
  <c r="E163" i="4" s="1"/>
  <c r="C163" i="4" s="1"/>
  <c r="D164" i="4" l="1"/>
  <c r="E164" i="4" s="1"/>
  <c r="C164" i="4" s="1"/>
  <c r="D165" i="4" l="1"/>
  <c r="E165" i="4" s="1"/>
  <c r="C165" i="4" s="1"/>
  <c r="D166" i="4" l="1"/>
  <c r="E166" i="4" s="1"/>
  <c r="C166" i="4" s="1"/>
  <c r="D167" i="4" l="1"/>
  <c r="E167" i="4" s="1"/>
  <c r="C167" i="4" s="1"/>
  <c r="D168" i="4" l="1"/>
  <c r="E168" i="4" s="1"/>
  <c r="C168" i="4" s="1"/>
  <c r="D169" i="4" l="1"/>
  <c r="E169" i="4" s="1"/>
  <c r="C169" i="4" s="1"/>
  <c r="D170" i="4" l="1"/>
  <c r="E170" i="4" s="1"/>
  <c r="C170" i="4" s="1"/>
  <c r="D171" i="4" l="1"/>
  <c r="E171" i="4" s="1"/>
  <c r="C171" i="4" s="1"/>
  <c r="D172" i="4" l="1"/>
  <c r="E172" i="4" s="1"/>
  <c r="C172" i="4" s="1"/>
  <c r="D173" i="4" l="1"/>
  <c r="E173" i="4" s="1"/>
  <c r="C173" i="4" s="1"/>
  <c r="D174" i="4" l="1"/>
  <c r="E174" i="4" s="1"/>
  <c r="C174" i="4" s="1"/>
  <c r="D175" i="4" l="1"/>
  <c r="E175" i="4" s="1"/>
  <c r="C175" i="4" s="1"/>
  <c r="D176" i="4" l="1"/>
  <c r="E176" i="4" s="1"/>
  <c r="C176" i="4" s="1"/>
  <c r="D177" i="4" l="1"/>
  <c r="E177" i="4" s="1"/>
  <c r="C177" i="4"/>
  <c r="D178" i="4" l="1"/>
  <c r="E178" i="4" s="1"/>
  <c r="C178" i="4" s="1"/>
  <c r="D179" i="4" l="1"/>
  <c r="E179" i="4" s="1"/>
  <c r="C179" i="4" s="1"/>
  <c r="D180" i="4" l="1"/>
  <c r="E180" i="4" s="1"/>
  <c r="C180" i="4" s="1"/>
  <c r="D181" i="4" l="1"/>
  <c r="E181" i="4" s="1"/>
  <c r="C181" i="4" s="1"/>
  <c r="D182" i="4" l="1"/>
  <c r="E182" i="4" s="1"/>
  <c r="C182" i="4" s="1"/>
  <c r="D183" i="4" l="1"/>
  <c r="E183" i="4" s="1"/>
  <c r="C183" i="4"/>
  <c r="D184" i="4" l="1"/>
  <c r="E184" i="4" s="1"/>
  <c r="C184" i="4" s="1"/>
  <c r="D185" i="4" l="1"/>
  <c r="E185" i="4" s="1"/>
  <c r="C185" i="4"/>
  <c r="D186" i="4" l="1"/>
  <c r="E186" i="4" s="1"/>
  <c r="C186" i="4" s="1"/>
  <c r="D187" i="4" l="1"/>
  <c r="E187" i="4" s="1"/>
  <c r="C187" i="4" s="1"/>
  <c r="D188" i="4" l="1"/>
  <c r="E188" i="4" s="1"/>
  <c r="C188" i="4" s="1"/>
  <c r="D189" i="4" l="1"/>
  <c r="E189" i="4" s="1"/>
  <c r="C189" i="4" s="1"/>
  <c r="D190" i="4" l="1"/>
  <c r="E190" i="4" s="1"/>
  <c r="C190" i="4" s="1"/>
  <c r="D191" i="4" l="1"/>
  <c r="E191" i="4" s="1"/>
  <c r="C191" i="4" s="1"/>
  <c r="D192" i="4" l="1"/>
  <c r="E192" i="4" s="1"/>
  <c r="C192" i="4" s="1"/>
  <c r="D193" i="4" l="1"/>
  <c r="E193" i="4" s="1"/>
  <c r="C193" i="4" s="1"/>
  <c r="D194" i="4" l="1"/>
  <c r="E194" i="4" s="1"/>
  <c r="C194" i="4" s="1"/>
  <c r="D195" i="4" l="1"/>
  <c r="E195" i="4" s="1"/>
  <c r="C195" i="4" s="1"/>
  <c r="D196" i="4" l="1"/>
  <c r="E196" i="4" s="1"/>
  <c r="C196" i="4" s="1"/>
  <c r="D197" i="4" l="1"/>
  <c r="E197" i="4" s="1"/>
  <c r="C197" i="4" s="1"/>
  <c r="D198" i="4" l="1"/>
  <c r="E198" i="4" s="1"/>
  <c r="C198" i="4" s="1"/>
  <c r="D199" i="4" l="1"/>
  <c r="E199" i="4" s="1"/>
  <c r="C199" i="4"/>
  <c r="D200" i="4" l="1"/>
  <c r="E200" i="4" s="1"/>
  <c r="C200" i="4" s="1"/>
  <c r="D201" i="4" l="1"/>
  <c r="E201" i="4" s="1"/>
  <c r="C201" i="4"/>
  <c r="D202" i="4" l="1"/>
  <c r="E202" i="4" s="1"/>
  <c r="C202" i="4" s="1"/>
  <c r="D203" i="4" l="1"/>
  <c r="E203" i="4" s="1"/>
  <c r="C203" i="4" s="1"/>
  <c r="D204" i="4" l="1"/>
  <c r="E204" i="4" s="1"/>
  <c r="C204" i="4" s="1"/>
  <c r="D205" i="4" l="1"/>
  <c r="E205" i="4" s="1"/>
  <c r="C205" i="4" s="1"/>
  <c r="D206" i="4" l="1"/>
  <c r="E206" i="4" s="1"/>
  <c r="C206" i="4" s="1"/>
  <c r="D207" i="4" l="1"/>
  <c r="E207" i="4" s="1"/>
  <c r="C207" i="4"/>
  <c r="D208" i="4" l="1"/>
  <c r="E208" i="4" s="1"/>
  <c r="C208" i="4" s="1"/>
  <c r="D209" i="4" l="1"/>
  <c r="E209" i="4" s="1"/>
  <c r="C209" i="4"/>
  <c r="D210" i="4" l="1"/>
  <c r="E210" i="4" s="1"/>
  <c r="C210" i="4" s="1"/>
  <c r="D211" i="4" l="1"/>
  <c r="E211" i="4" s="1"/>
  <c r="C211" i="4"/>
  <c r="D212" i="4" l="1"/>
  <c r="E212" i="4" s="1"/>
  <c r="C212" i="4" s="1"/>
  <c r="D213" i="4" l="1"/>
  <c r="E213" i="4" s="1"/>
  <c r="C213" i="4" s="1"/>
  <c r="D214" i="4" l="1"/>
  <c r="E214" i="4" s="1"/>
  <c r="C214" i="4" s="1"/>
  <c r="D215" i="4" l="1"/>
  <c r="E215" i="4" s="1"/>
  <c r="C215" i="4"/>
  <c r="D216" i="4" l="1"/>
  <c r="E216" i="4" s="1"/>
  <c r="C216" i="4" s="1"/>
  <c r="D217" i="4" l="1"/>
  <c r="E217" i="4" s="1"/>
  <c r="C217" i="4"/>
  <c r="D218" i="4" l="1"/>
  <c r="E218" i="4" s="1"/>
  <c r="C218" i="4" s="1"/>
  <c r="D219" i="4" l="1"/>
  <c r="E219" i="4" s="1"/>
  <c r="C219" i="4" s="1"/>
  <c r="D220" i="4" l="1"/>
  <c r="E220" i="4" s="1"/>
  <c r="C220" i="4" s="1"/>
  <c r="D221" i="4" l="1"/>
  <c r="E221" i="4" s="1"/>
  <c r="C221" i="4" s="1"/>
  <c r="D222" i="4" l="1"/>
  <c r="E222" i="4" s="1"/>
  <c r="C222" i="4" s="1"/>
  <c r="D223" i="4" l="1"/>
  <c r="E223" i="4" s="1"/>
  <c r="C223" i="4" s="1"/>
  <c r="D224" i="4" l="1"/>
  <c r="E224" i="4" s="1"/>
  <c r="C224" i="4" s="1"/>
  <c r="D225" i="4" l="1"/>
  <c r="E225" i="4" s="1"/>
  <c r="C225" i="4" s="1"/>
  <c r="D226" i="4" l="1"/>
  <c r="E226" i="4" s="1"/>
  <c r="C226" i="4" s="1"/>
  <c r="D227" i="4" l="1"/>
  <c r="E227" i="4" s="1"/>
  <c r="C227" i="4"/>
  <c r="D228" i="4" l="1"/>
  <c r="E228" i="4" s="1"/>
  <c r="C228" i="4" s="1"/>
  <c r="D229" i="4" l="1"/>
  <c r="E229" i="4" s="1"/>
  <c r="C229" i="4" s="1"/>
  <c r="D230" i="4" l="1"/>
  <c r="E230" i="4" s="1"/>
  <c r="C230" i="4" s="1"/>
  <c r="D231" i="4" l="1"/>
  <c r="E231" i="4" s="1"/>
  <c r="C231" i="4" s="1"/>
  <c r="D232" i="4" l="1"/>
  <c r="E232" i="4" s="1"/>
  <c r="C232" i="4" s="1"/>
  <c r="D233" i="4" l="1"/>
  <c r="E233" i="4" s="1"/>
  <c r="C233" i="4" s="1"/>
  <c r="D234" i="4" l="1"/>
  <c r="E234" i="4" s="1"/>
  <c r="C234" i="4" s="1"/>
  <c r="D235" i="4" l="1"/>
  <c r="E235" i="4" s="1"/>
  <c r="C235" i="4" s="1"/>
  <c r="D236" i="4" l="1"/>
  <c r="E236" i="4" s="1"/>
  <c r="C236" i="4" s="1"/>
  <c r="D237" i="4" l="1"/>
  <c r="E237" i="4" s="1"/>
  <c r="C237" i="4" s="1"/>
  <c r="D238" i="4" l="1"/>
  <c r="E238" i="4" s="1"/>
  <c r="C238" i="4" s="1"/>
  <c r="D239" i="4" l="1"/>
  <c r="E239" i="4" s="1"/>
  <c r="C239" i="4" s="1"/>
  <c r="D240" i="4" l="1"/>
  <c r="E240" i="4" s="1"/>
  <c r="C240" i="4" s="1"/>
  <c r="D241" i="4" l="1"/>
  <c r="E241" i="4" s="1"/>
  <c r="C241" i="4" s="1"/>
  <c r="D242" i="4" l="1"/>
  <c r="E242" i="4" s="1"/>
  <c r="C242" i="4" s="1"/>
  <c r="D243" i="4" l="1"/>
  <c r="E243" i="4" s="1"/>
  <c r="C243" i="4" s="1"/>
  <c r="D244" i="4" l="1"/>
  <c r="E244" i="4" s="1"/>
  <c r="C244" i="4" s="1"/>
  <c r="D245" i="4" l="1"/>
  <c r="E245" i="4" s="1"/>
  <c r="C245" i="4" s="1"/>
  <c r="D246" i="4" l="1"/>
  <c r="E246" i="4" s="1"/>
  <c r="C246" i="4" s="1"/>
  <c r="D247" i="4" l="1"/>
  <c r="E247" i="4" s="1"/>
  <c r="C247" i="4" s="1"/>
  <c r="D248" i="4" l="1"/>
  <c r="E248" i="4" s="1"/>
  <c r="C248" i="4" s="1"/>
  <c r="D249" i="4" l="1"/>
  <c r="E249" i="4" s="1"/>
  <c r="C249" i="4" s="1"/>
  <c r="D250" i="4" l="1"/>
  <c r="E250" i="4" s="1"/>
  <c r="C250" i="4" s="1"/>
  <c r="D251" i="4" l="1"/>
  <c r="E251" i="4" s="1"/>
  <c r="C251" i="4" s="1"/>
  <c r="D252" i="4" l="1"/>
  <c r="E252" i="4" s="1"/>
  <c r="C252" i="4" s="1"/>
  <c r="D253" i="4" l="1"/>
  <c r="E253" i="4" s="1"/>
  <c r="C253" i="4" s="1"/>
  <c r="D254" i="4" l="1"/>
  <c r="E254" i="4" s="1"/>
  <c r="C254" i="4" s="1"/>
  <c r="D255" i="4" l="1"/>
  <c r="E255" i="4" s="1"/>
  <c r="C255" i="4" s="1"/>
  <c r="D256" i="4" l="1"/>
  <c r="E256" i="4" s="1"/>
  <c r="C256" i="4" s="1"/>
  <c r="D257" i="4" l="1"/>
  <c r="E257" i="4" s="1"/>
  <c r="C257" i="4" s="1"/>
  <c r="D258" i="4" l="1"/>
  <c r="E258" i="4" s="1"/>
  <c r="C258" i="4" s="1"/>
  <c r="D259" i="4" l="1"/>
  <c r="E259" i="4" s="1"/>
  <c r="C259" i="4" s="1"/>
  <c r="D260" i="4" l="1"/>
  <c r="E260" i="4" s="1"/>
  <c r="C260" i="4" s="1"/>
  <c r="D261" i="4" l="1"/>
  <c r="E261" i="4" s="1"/>
  <c r="C261" i="4" s="1"/>
  <c r="D262" i="4" l="1"/>
  <c r="E262" i="4" s="1"/>
  <c r="C262" i="4" s="1"/>
  <c r="D263" i="4" l="1"/>
  <c r="E263" i="4" s="1"/>
  <c r="C263" i="4" s="1"/>
  <c r="D264" i="4" l="1"/>
  <c r="E264" i="4" s="1"/>
  <c r="C264" i="4" s="1"/>
  <c r="D265" i="4" l="1"/>
  <c r="E265" i="4" s="1"/>
  <c r="C265" i="4" s="1"/>
  <c r="D266" i="4" l="1"/>
  <c r="E266" i="4" s="1"/>
  <c r="C266" i="4" s="1"/>
  <c r="D267" i="4" l="1"/>
  <c r="E267" i="4" s="1"/>
  <c r="C267" i="4" s="1"/>
  <c r="D268" i="4" l="1"/>
  <c r="E268" i="4" s="1"/>
  <c r="C268" i="4" s="1"/>
  <c r="D269" i="4" l="1"/>
  <c r="E269" i="4" s="1"/>
  <c r="C269" i="4" s="1"/>
  <c r="D270" i="4" l="1"/>
  <c r="E270" i="4" s="1"/>
  <c r="C270" i="4" s="1"/>
  <c r="D271" i="4" l="1"/>
  <c r="E271" i="4" s="1"/>
  <c r="C271" i="4" s="1"/>
  <c r="D272" i="4" l="1"/>
  <c r="E272" i="4" s="1"/>
  <c r="C272" i="4" s="1"/>
  <c r="D273" i="4" l="1"/>
  <c r="E273" i="4" s="1"/>
  <c r="C273" i="4" s="1"/>
  <c r="D274" i="4" l="1"/>
  <c r="E274" i="4" s="1"/>
  <c r="C274" i="4" s="1"/>
  <c r="D275" i="4" l="1"/>
  <c r="E275" i="4" s="1"/>
  <c r="C275" i="4" s="1"/>
  <c r="D276" i="4" l="1"/>
  <c r="E276" i="4" s="1"/>
  <c r="C276" i="4" s="1"/>
  <c r="D277" i="4" l="1"/>
  <c r="E277" i="4" s="1"/>
  <c r="C277" i="4" s="1"/>
  <c r="D278" i="4" l="1"/>
  <c r="E278" i="4" s="1"/>
  <c r="C278" i="4" s="1"/>
  <c r="D279" i="4" l="1"/>
  <c r="E279" i="4" s="1"/>
  <c r="C279" i="4" s="1"/>
  <c r="D280" i="4" l="1"/>
  <c r="E280" i="4" s="1"/>
  <c r="C280" i="4" s="1"/>
  <c r="D281" i="4" l="1"/>
  <c r="E281" i="4" s="1"/>
  <c r="C281" i="4" s="1"/>
  <c r="D282" i="4" l="1"/>
  <c r="E282" i="4" s="1"/>
  <c r="C282" i="4" s="1"/>
  <c r="D283" i="4" l="1"/>
  <c r="E283" i="4" s="1"/>
  <c r="C283" i="4" s="1"/>
  <c r="D284" i="4" l="1"/>
  <c r="E284" i="4" s="1"/>
  <c r="C284" i="4" s="1"/>
  <c r="D285" i="4" l="1"/>
  <c r="E285" i="4" s="1"/>
  <c r="C285" i="4" s="1"/>
  <c r="D286" i="4" l="1"/>
  <c r="E286" i="4" s="1"/>
  <c r="C286" i="4" s="1"/>
  <c r="D287" i="4" l="1"/>
  <c r="E287" i="4" s="1"/>
  <c r="C287" i="4" s="1"/>
  <c r="D288" i="4" l="1"/>
  <c r="E288" i="4" s="1"/>
  <c r="C288" i="4" s="1"/>
  <c r="D289" i="4" l="1"/>
  <c r="E289" i="4" s="1"/>
  <c r="C289" i="4"/>
  <c r="D290" i="4" l="1"/>
  <c r="E290" i="4" s="1"/>
  <c r="C290" i="4" s="1"/>
  <c r="D291" i="4" l="1"/>
  <c r="E291" i="4" s="1"/>
  <c r="C291" i="4" s="1"/>
  <c r="D292" i="4" l="1"/>
  <c r="E292" i="4" s="1"/>
  <c r="C292" i="4" s="1"/>
  <c r="D293" i="4" l="1"/>
  <c r="E293" i="4" s="1"/>
  <c r="C293" i="4" s="1"/>
  <c r="D294" i="4" l="1"/>
  <c r="E294" i="4" s="1"/>
  <c r="C294" i="4" s="1"/>
  <c r="D295" i="4" l="1"/>
  <c r="E295" i="4" s="1"/>
  <c r="C295" i="4" s="1"/>
  <c r="D296" i="4" l="1"/>
  <c r="E296" i="4" s="1"/>
  <c r="C296" i="4" s="1"/>
  <c r="D297" i="4" l="1"/>
  <c r="E297" i="4" s="1"/>
  <c r="C297" i="4" s="1"/>
  <c r="D298" i="4" l="1"/>
  <c r="E298" i="4" s="1"/>
  <c r="C298" i="4" s="1"/>
  <c r="D299" i="4" l="1"/>
  <c r="E299" i="4" s="1"/>
  <c r="C299" i="4"/>
  <c r="D300" i="4" l="1"/>
  <c r="E300" i="4" s="1"/>
  <c r="C300" i="4" s="1"/>
  <c r="D301" i="4" l="1"/>
  <c r="E301" i="4" s="1"/>
  <c r="C301" i="4" s="1"/>
  <c r="D302" i="4" l="1"/>
  <c r="E302" i="4" s="1"/>
  <c r="C302" i="4" s="1"/>
  <c r="D303" i="4" l="1"/>
  <c r="E303" i="4" s="1"/>
  <c r="C303" i="4" s="1"/>
  <c r="D304" i="4" l="1"/>
  <c r="E304" i="4" s="1"/>
  <c r="C304" i="4" s="1"/>
  <c r="D305" i="4" l="1"/>
  <c r="E305" i="4" s="1"/>
  <c r="C305" i="4" s="1"/>
  <c r="D306" i="4" l="1"/>
  <c r="E306" i="4" s="1"/>
  <c r="C306" i="4" s="1"/>
  <c r="D307" i="4" l="1"/>
  <c r="E307" i="4" s="1"/>
  <c r="C307" i="4" s="1"/>
  <c r="D308" i="4" l="1"/>
  <c r="E308" i="4" s="1"/>
  <c r="C308" i="4" s="1"/>
  <c r="D309" i="4" l="1"/>
  <c r="E309" i="4" s="1"/>
  <c r="C309" i="4" s="1"/>
  <c r="D310" i="4" l="1"/>
  <c r="E310" i="4" s="1"/>
  <c r="C310" i="4" s="1"/>
  <c r="D311" i="4" l="1"/>
  <c r="E311" i="4" s="1"/>
  <c r="C311" i="4" s="1"/>
  <c r="D312" i="4" l="1"/>
  <c r="E312" i="4" s="1"/>
  <c r="C312" i="4" s="1"/>
  <c r="D313" i="4" l="1"/>
  <c r="E313" i="4" s="1"/>
  <c r="C313" i="4" s="1"/>
  <c r="D314" i="4" l="1"/>
  <c r="E314" i="4" s="1"/>
  <c r="C314" i="4" s="1"/>
  <c r="D315" i="4" l="1"/>
  <c r="E315" i="4" s="1"/>
  <c r="C315" i="4" s="1"/>
  <c r="D316" i="4" l="1"/>
  <c r="E316" i="4" s="1"/>
  <c r="C316" i="4" s="1"/>
  <c r="D317" i="4" l="1"/>
  <c r="E317" i="4" s="1"/>
  <c r="C317" i="4" s="1"/>
  <c r="D318" i="4" l="1"/>
  <c r="E318" i="4" s="1"/>
  <c r="C318" i="4" s="1"/>
  <c r="D319" i="4" l="1"/>
  <c r="E319" i="4" s="1"/>
  <c r="C319" i="4" s="1"/>
  <c r="D320" i="4" l="1"/>
  <c r="E320" i="4" s="1"/>
  <c r="C320" i="4" s="1"/>
  <c r="D321" i="4" l="1"/>
  <c r="E321" i="4" s="1"/>
  <c r="C321" i="4" s="1"/>
  <c r="D322" i="4" l="1"/>
  <c r="E322" i="4" s="1"/>
  <c r="C322" i="4" s="1"/>
  <c r="D323" i="4" l="1"/>
  <c r="E323" i="4" s="1"/>
  <c r="C323" i="4" s="1"/>
  <c r="D324" i="4" l="1"/>
  <c r="E324" i="4" s="1"/>
  <c r="C324" i="4" s="1"/>
  <c r="D325" i="4" l="1"/>
  <c r="E325" i="4" s="1"/>
  <c r="C325" i="4" s="1"/>
  <c r="D326" i="4" l="1"/>
  <c r="E326" i="4" s="1"/>
  <c r="C326" i="4" s="1"/>
  <c r="D327" i="4" l="1"/>
  <c r="E327" i="4" s="1"/>
  <c r="C327" i="4" s="1"/>
  <c r="D328" i="4" l="1"/>
  <c r="E328" i="4" s="1"/>
  <c r="C328" i="4" s="1"/>
  <c r="D329" i="4" l="1"/>
  <c r="E329" i="4" s="1"/>
  <c r="C329" i="4" s="1"/>
  <c r="D330" i="4" l="1"/>
  <c r="E330" i="4" s="1"/>
  <c r="C330" i="4" s="1"/>
  <c r="D331" i="4" l="1"/>
  <c r="E331" i="4" s="1"/>
  <c r="C331" i="4" s="1"/>
  <c r="D332" i="4" l="1"/>
  <c r="E332" i="4" s="1"/>
  <c r="C332" i="4" s="1"/>
  <c r="D333" i="4" l="1"/>
  <c r="E333" i="4" s="1"/>
  <c r="C333" i="4" s="1"/>
  <c r="D334" i="4" l="1"/>
  <c r="E334" i="4" s="1"/>
  <c r="C334" i="4" s="1"/>
  <c r="D335" i="4" l="1"/>
  <c r="E335" i="4" s="1"/>
  <c r="C335" i="4" s="1"/>
  <c r="D336" i="4" l="1"/>
  <c r="E336" i="4" s="1"/>
  <c r="C336" i="4" s="1"/>
  <c r="D337" i="4" l="1"/>
  <c r="E337" i="4" s="1"/>
  <c r="C337" i="4" s="1"/>
  <c r="D338" i="4" l="1"/>
  <c r="E338" i="4" s="1"/>
  <c r="C338" i="4" s="1"/>
  <c r="D339" i="4" l="1"/>
  <c r="E339" i="4" s="1"/>
  <c r="C339" i="4" s="1"/>
  <c r="D340" i="4" l="1"/>
  <c r="E340" i="4" s="1"/>
  <c r="C340" i="4" s="1"/>
  <c r="D341" i="4" l="1"/>
  <c r="E341" i="4" s="1"/>
  <c r="C341" i="4" s="1"/>
  <c r="D342" i="4" l="1"/>
  <c r="E342" i="4" s="1"/>
  <c r="C342" i="4" s="1"/>
  <c r="D343" i="4" l="1"/>
  <c r="E343" i="4" s="1"/>
  <c r="C343" i="4" s="1"/>
  <c r="D344" i="4" l="1"/>
  <c r="E344" i="4" s="1"/>
  <c r="C344" i="4" s="1"/>
  <c r="D345" i="4" l="1"/>
  <c r="E345" i="4" s="1"/>
  <c r="C345" i="4" s="1"/>
  <c r="D346" i="4" l="1"/>
  <c r="E346" i="4" s="1"/>
  <c r="C346" i="4" s="1"/>
  <c r="D347" i="4" l="1"/>
  <c r="E347" i="4" s="1"/>
  <c r="C347" i="4" s="1"/>
  <c r="D348" i="4" l="1"/>
  <c r="E348" i="4" s="1"/>
  <c r="C348" i="4" s="1"/>
  <c r="D349" i="4" l="1"/>
  <c r="E349" i="4" s="1"/>
  <c r="C349" i="4" s="1"/>
  <c r="D350" i="4" l="1"/>
  <c r="E350" i="4" s="1"/>
  <c r="C350" i="4" s="1"/>
  <c r="D351" i="4" l="1"/>
  <c r="E351" i="4" s="1"/>
  <c r="C351" i="4" s="1"/>
  <c r="D352" i="4" l="1"/>
  <c r="E352" i="4" s="1"/>
  <c r="C352" i="4" s="1"/>
  <c r="D353" i="4" l="1"/>
  <c r="E353" i="4" s="1"/>
  <c r="C353" i="4" s="1"/>
  <c r="D354" i="4" l="1"/>
  <c r="E354" i="4" s="1"/>
  <c r="C354" i="4" s="1"/>
  <c r="D355" i="4" l="1"/>
  <c r="E355" i="4" s="1"/>
  <c r="C355" i="4" s="1"/>
  <c r="D356" i="4" l="1"/>
  <c r="E356" i="4" s="1"/>
  <c r="C356" i="4" s="1"/>
  <c r="D357" i="4" l="1"/>
  <c r="E357" i="4" s="1"/>
  <c r="C357" i="4" s="1"/>
  <c r="D358" i="4" l="1"/>
  <c r="E358" i="4" s="1"/>
  <c r="C358" i="4" s="1"/>
  <c r="D359" i="4" l="1"/>
  <c r="E359" i="4" s="1"/>
  <c r="C359" i="4" s="1"/>
  <c r="D360" i="4" l="1"/>
  <c r="E360" i="4" s="1"/>
  <c r="C360" i="4" s="1"/>
  <c r="D361" i="4" l="1"/>
  <c r="E361" i="4" s="1"/>
  <c r="C361" i="4" s="1"/>
  <c r="D362" i="4" l="1"/>
  <c r="E362" i="4" s="1"/>
  <c r="C362" i="4" s="1"/>
  <c r="D363" i="4" l="1"/>
  <c r="E363" i="4" s="1"/>
  <c r="C363" i="4" s="1"/>
  <c r="D364" i="4" l="1"/>
  <c r="E364" i="4" s="1"/>
  <c r="C364" i="4" s="1"/>
  <c r="D365" i="4" l="1"/>
  <c r="E365" i="4" s="1"/>
  <c r="C365" i="4" s="1"/>
  <c r="D366" i="4" l="1"/>
  <c r="E366" i="4" s="1"/>
  <c r="C366" i="4" s="1"/>
  <c r="D367" i="4" l="1"/>
  <c r="E367" i="4" s="1"/>
  <c r="C367" i="4" s="1"/>
  <c r="D368" i="4" l="1"/>
  <c r="E368" i="4" s="1"/>
  <c r="C368" i="4" s="1"/>
  <c r="D369" i="4" l="1"/>
  <c r="E369" i="4" s="1"/>
  <c r="C369" i="4" s="1"/>
  <c r="D370" i="4" l="1"/>
  <c r="E370" i="4" s="1"/>
  <c r="C370" i="4" s="1"/>
  <c r="D371" i="4" l="1"/>
  <c r="E371" i="4" s="1"/>
  <c r="C371" i="4" s="1"/>
  <c r="D372" i="4" l="1"/>
  <c r="E372" i="4" s="1"/>
  <c r="C372" i="4" s="1"/>
  <c r="D373" i="4" l="1"/>
  <c r="E373" i="4" s="1"/>
  <c r="C373" i="4" s="1"/>
  <c r="D374" i="4" l="1"/>
  <c r="E374" i="4" s="1"/>
  <c r="C374" i="4" s="1"/>
  <c r="D375" i="4" l="1"/>
  <c r="E375" i="4" s="1"/>
  <c r="C375" i="4" s="1"/>
  <c r="D376" i="4" l="1"/>
  <c r="E376" i="4" s="1"/>
  <c r="C376" i="4" s="1"/>
  <c r="D377" i="4" l="1"/>
  <c r="E377" i="4" s="1"/>
  <c r="C377" i="4" s="1"/>
  <c r="D378" i="4" l="1"/>
  <c r="E378" i="4" s="1"/>
  <c r="C378" i="4" s="1"/>
  <c r="D379" i="4" l="1"/>
  <c r="E379" i="4" s="1"/>
  <c r="C379" i="4" s="1"/>
  <c r="D380" i="4" l="1"/>
  <c r="E380" i="4" s="1"/>
  <c r="C380" i="4" s="1"/>
  <c r="D381" i="4" l="1"/>
  <c r="E381" i="4" s="1"/>
  <c r="C381" i="4" s="1"/>
  <c r="D382" i="4" l="1"/>
  <c r="E382" i="4" s="1"/>
  <c r="C382" i="4" s="1"/>
  <c r="D383" i="4" l="1"/>
  <c r="E383" i="4" s="1"/>
  <c r="C383" i="4" s="1"/>
  <c r="D384" i="4" l="1"/>
  <c r="E384" i="4" s="1"/>
  <c r="C384" i="4" s="1"/>
  <c r="G16" i="3"/>
  <c r="C501" i="3"/>
  <c r="C502" i="3"/>
  <c r="C503" i="3"/>
  <c r="C504" i="3"/>
  <c r="C505" i="3"/>
  <c r="C506" i="3"/>
  <c r="C507" i="3"/>
  <c r="C508" i="3"/>
  <c r="C509" i="3"/>
  <c r="C510" i="3"/>
  <c r="C511" i="3"/>
  <c r="C512" i="3"/>
  <c r="C513" i="3"/>
  <c r="G15" i="3"/>
  <c r="G14" i="3"/>
  <c r="G12"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14" i="3"/>
  <c r="F56" i="2"/>
  <c r="C53" i="2" s="1"/>
  <c r="C12" i="2"/>
  <c r="C13" i="2"/>
  <c r="G13" i="2" s="1"/>
  <c r="C14" i="2"/>
  <c r="G14" i="2" s="1"/>
  <c r="C15" i="2"/>
  <c r="G15" i="2" s="1"/>
  <c r="C16" i="2"/>
  <c r="G16" i="2" s="1"/>
  <c r="C17" i="2"/>
  <c r="G17" i="2" s="1"/>
  <c r="C18" i="2"/>
  <c r="G18" i="2" s="1"/>
  <c r="C19" i="2"/>
  <c r="G19" i="2" s="1"/>
  <c r="C20" i="2"/>
  <c r="G20" i="2" s="1"/>
  <c r="C21" i="2"/>
  <c r="G21" i="2" s="1"/>
  <c r="C22" i="2"/>
  <c r="G22" i="2" s="1"/>
  <c r="C23" i="2"/>
  <c r="G23" i="2" s="1"/>
  <c r="C24" i="2"/>
  <c r="G24" i="2" s="1"/>
  <c r="C25" i="2"/>
  <c r="G25" i="2" s="1"/>
  <c r="C26" i="2"/>
  <c r="G26" i="2" s="1"/>
  <c r="C27" i="2"/>
  <c r="G27" i="2" s="1"/>
  <c r="C28" i="2"/>
  <c r="G28" i="2" s="1"/>
  <c r="C29" i="2"/>
  <c r="G29" i="2" s="1"/>
  <c r="C30" i="2"/>
  <c r="G30" i="2" s="1"/>
  <c r="C31" i="2"/>
  <c r="G31" i="2" s="1"/>
  <c r="C32" i="2"/>
  <c r="G32" i="2" s="1"/>
  <c r="C33" i="2"/>
  <c r="G33" i="2" s="1"/>
  <c r="C34" i="2"/>
  <c r="G34" i="2" s="1"/>
  <c r="C35" i="2"/>
  <c r="G35" i="2" s="1"/>
  <c r="C36" i="2"/>
  <c r="J43" i="2"/>
  <c r="D12" i="2" l="1"/>
  <c r="G12" i="2"/>
  <c r="D385" i="4"/>
  <c r="E385" i="4" s="1"/>
  <c r="C385" i="4" s="1"/>
  <c r="H12" i="2"/>
  <c r="B13" i="2" s="1"/>
  <c r="D13" i="2" s="1"/>
  <c r="J12" i="2"/>
  <c r="D386" i="4" l="1"/>
  <c r="E386" i="4" s="1"/>
  <c r="C386" i="4" s="1"/>
  <c r="E13" i="2"/>
  <c r="G16" i="1"/>
  <c r="G15" i="1"/>
  <c r="G12" i="1"/>
  <c r="G11" i="1"/>
  <c r="G10" i="1"/>
  <c r="D387" i="4" l="1"/>
  <c r="E387" i="4" s="1"/>
  <c r="C387" i="4" s="1"/>
  <c r="H13" i="2"/>
  <c r="B14" i="2" s="1"/>
  <c r="D14" i="2" s="1"/>
  <c r="E14" i="2" s="1"/>
  <c r="D388" i="4" l="1"/>
  <c r="E388" i="4" s="1"/>
  <c r="C388" i="4" s="1"/>
  <c r="J13" i="2"/>
  <c r="J14" i="2"/>
  <c r="H14" i="2"/>
  <c r="B15" i="2" s="1"/>
  <c r="D15" i="2" s="1"/>
  <c r="E15" i="2" s="1"/>
  <c r="H15" i="2" l="1"/>
  <c r="B16" i="2" s="1"/>
  <c r="D16" i="2" s="1"/>
  <c r="E16" i="2" s="1"/>
  <c r="J15" i="2"/>
  <c r="H16" i="2" l="1"/>
  <c r="B17" i="2" s="1"/>
  <c r="D17" i="2" s="1"/>
  <c r="E17" i="2" s="1"/>
  <c r="J16" i="2" l="1"/>
  <c r="H17" i="2"/>
  <c r="B18" i="2" s="1"/>
  <c r="D18" i="2" s="1"/>
  <c r="E18" i="2" s="1"/>
  <c r="J17" i="2"/>
  <c r="J18" i="2" l="1"/>
  <c r="H18" i="2"/>
  <c r="B19" i="2" s="1"/>
  <c r="D19" i="2" s="1"/>
  <c r="E19" i="2" s="1"/>
  <c r="J19" i="2" l="1"/>
  <c r="H19" i="2" l="1"/>
  <c r="B20" i="2" s="1"/>
  <c r="D20" i="2" s="1"/>
  <c r="E20" i="2" s="1"/>
  <c r="H20" i="2" l="1"/>
  <c r="B21" i="2" s="1"/>
  <c r="D21" i="2" s="1"/>
  <c r="J20" i="2" l="1"/>
  <c r="E21" i="2"/>
  <c r="J21" i="2" l="1"/>
  <c r="H21" i="2"/>
  <c r="B22" i="2" s="1"/>
  <c r="D22" i="2" s="1"/>
  <c r="E22" i="2" s="1"/>
  <c r="J22" i="2" l="1"/>
  <c r="H22" i="2"/>
  <c r="B23" i="2" s="1"/>
  <c r="D23" i="2" s="1"/>
  <c r="E23" i="2" s="1"/>
  <c r="J23" i="2" l="1"/>
  <c r="H23" i="2" l="1"/>
  <c r="B24" i="2" s="1"/>
  <c r="D24" i="2" s="1"/>
  <c r="E24" i="2" s="1"/>
  <c r="J24" i="2" l="1"/>
  <c r="H24" i="2" l="1"/>
  <c r="B25" i="2" s="1"/>
  <c r="D25" i="2" s="1"/>
  <c r="E25" i="2" s="1"/>
  <c r="J25" i="2" l="1"/>
  <c r="H25" i="2"/>
  <c r="B26" i="2" s="1"/>
  <c r="D26" i="2" s="1"/>
  <c r="E26" i="2" l="1"/>
  <c r="H26" i="2" s="1"/>
  <c r="B27" i="2" s="1"/>
  <c r="D27" i="2" s="1"/>
  <c r="E27" i="2" s="1"/>
  <c r="J26" i="2" l="1"/>
  <c r="J27" i="2"/>
  <c r="H27" i="2" l="1"/>
  <c r="B28" i="2" s="1"/>
  <c r="D28" i="2" s="1"/>
  <c r="E28" i="2" s="1"/>
  <c r="J28" i="2" l="1"/>
  <c r="H28" i="2" l="1"/>
  <c r="B29" i="2" s="1"/>
  <c r="D29" i="2" s="1"/>
  <c r="E29" i="2" s="1"/>
  <c r="J29" i="2" l="1"/>
  <c r="H29" i="2" l="1"/>
  <c r="B30" i="2" s="1"/>
  <c r="D30" i="2" s="1"/>
  <c r="E30" i="2" l="1"/>
  <c r="H30" i="2" l="1"/>
  <c r="B31" i="2" s="1"/>
  <c r="D31" i="2" s="1"/>
  <c r="E31" i="2" s="1"/>
  <c r="J30" i="2"/>
  <c r="J31" i="2" l="1"/>
  <c r="H31" i="2"/>
  <c r="B32" i="2" s="1"/>
  <c r="D32" i="2" s="1"/>
  <c r="E32" i="2" s="1"/>
  <c r="H32" i="2" l="1"/>
  <c r="B33" i="2" s="1"/>
  <c r="D33" i="2" s="1"/>
  <c r="E33" i="2" s="1"/>
  <c r="J32" i="2"/>
  <c r="J33" i="2" l="1"/>
  <c r="H33" i="2"/>
  <c r="B34" i="2" s="1"/>
  <c r="D34" i="2" s="1"/>
  <c r="E34" i="2" s="1"/>
  <c r="J34" i="2" s="1"/>
  <c r="H34" i="2" l="1"/>
  <c r="B35" i="2" s="1"/>
  <c r="D35" i="2" s="1"/>
  <c r="E35" i="2" l="1"/>
  <c r="H35" i="2" l="1"/>
  <c r="B36" i="2" s="1"/>
  <c r="D36" i="2" s="1"/>
  <c r="E36" i="2" s="1"/>
  <c r="J35" i="2"/>
  <c r="H36" i="2" l="1"/>
  <c r="G36" i="2" s="1"/>
  <c r="D43" i="2" l="1"/>
  <c r="I47" i="2"/>
  <c r="J36" i="2"/>
  <c r="J44" i="2" s="1"/>
</calcChain>
</file>

<file path=xl/sharedStrings.xml><?xml version="1.0" encoding="utf-8"?>
<sst xmlns="http://schemas.openxmlformats.org/spreadsheetml/2006/main" count="184" uniqueCount="132">
  <si>
    <r>
      <rPr>
        <b/>
        <sz val="16"/>
        <color theme="0"/>
        <rFont val="Calibri"/>
        <family val="2"/>
        <scheme val="minor"/>
      </rPr>
      <t xml:space="preserve">Problem 1: </t>
    </r>
    <r>
      <rPr>
        <sz val="16"/>
        <color theme="0"/>
        <rFont val="Calibri"/>
        <family val="2"/>
        <scheme val="minor"/>
      </rPr>
      <t>Interest Rate Practice</t>
    </r>
  </si>
  <si>
    <t>Background</t>
  </si>
  <si>
    <t>Value</t>
  </si>
  <si>
    <t>yearly</t>
  </si>
  <si>
    <t>quarterly</t>
  </si>
  <si>
    <t>continuous</t>
  </si>
  <si>
    <t>discrete</t>
  </si>
  <si>
    <t>Compounding</t>
  </si>
  <si>
    <t>Period</t>
  </si>
  <si>
    <t>=</t>
  </si>
  <si>
    <t>monthly</t>
  </si>
  <si>
    <r>
      <t xml:space="preserve">(changing just </t>
    </r>
    <r>
      <rPr>
        <b/>
        <sz val="11"/>
        <color theme="1"/>
        <rFont val="Calibri"/>
        <family val="2"/>
        <scheme val="minor"/>
      </rPr>
      <t>compounding</t>
    </r>
    <r>
      <rPr>
        <sz val="11"/>
        <color theme="1"/>
        <rFont val="Calibri"/>
        <family val="2"/>
        <scheme val="minor"/>
      </rPr>
      <t>)</t>
    </r>
  </si>
  <si>
    <r>
      <t xml:space="preserve">(changing just </t>
    </r>
    <r>
      <rPr>
        <b/>
        <sz val="11"/>
        <color theme="1"/>
        <rFont val="Calibri"/>
        <family val="2"/>
        <scheme val="minor"/>
      </rPr>
      <t>period</t>
    </r>
    <r>
      <rPr>
        <sz val="11"/>
        <color theme="1"/>
        <rFont val="Calibri"/>
        <family val="2"/>
        <scheme val="minor"/>
      </rPr>
      <t>)</t>
    </r>
  </si>
  <si>
    <t>(changing both)</t>
  </si>
  <si>
    <t>daily*</t>
  </si>
  <si>
    <t>*assume 30 days in a month.</t>
  </si>
  <si>
    <t>(example)</t>
  </si>
  <si>
    <t>Basic Converting</t>
  </si>
  <si>
    <t xml:space="preserve">Correctly convert the interest rates as listed below. The first one has been done for you. You may use the "converting interest rates" handout from Sakai, or you may do each one by hand. Put your answer in the green cells expressed as percentages to 3 decimal places. </t>
  </si>
  <si>
    <t>Month</t>
  </si>
  <si>
    <t>You set up a neat crypto trading system in your room. At the beginning of every month, you contribute</t>
  </si>
  <si>
    <t>on the total money in the account.</t>
  </si>
  <si>
    <r>
      <rPr>
        <b/>
        <sz val="16"/>
        <color theme="0"/>
        <rFont val="Calibri"/>
        <family val="2"/>
        <scheme val="minor"/>
      </rPr>
      <t xml:space="preserve">Problem 2: </t>
    </r>
    <r>
      <rPr>
        <sz val="16"/>
        <color theme="0"/>
        <rFont val="Calibri"/>
        <family val="2"/>
        <scheme val="minor"/>
      </rPr>
      <t>Net Present Value of Cash Flows</t>
    </r>
  </si>
  <si>
    <t>Starting Balance</t>
  </si>
  <si>
    <t>Cash earned by System</t>
  </si>
  <si>
    <t>Discounted</t>
  </si>
  <si>
    <t>Total at start of month</t>
  </si>
  <si>
    <t xml:space="preserve">This situation is represented in the cash flow table below. </t>
  </si>
  <si>
    <t xml:space="preserve">Assuming a discount rate of </t>
  </si>
  <si>
    <t xml:space="preserve">monthly discrete rate: </t>
  </si>
  <si>
    <t>Cash Spent</t>
  </si>
  <si>
    <t>Cash Flow</t>
  </si>
  <si>
    <t xml:space="preserve">You started out with </t>
  </si>
  <si>
    <t>Deposit at start of Month</t>
  </si>
  <si>
    <t>Using the Discounted column:</t>
  </si>
  <si>
    <t>summing the result, or by doing it all in one formula using Excel's NPV() function. You could check you got it right</t>
  </si>
  <si>
    <t>by doing it both ways… they should agree.</t>
  </si>
  <si>
    <t>NPV of cash flows:</t>
  </si>
  <si>
    <r>
      <t xml:space="preserve">annually continuously compounded, </t>
    </r>
    <r>
      <rPr>
        <b/>
        <sz val="11"/>
        <color theme="1"/>
        <rFont val="Calibri"/>
        <family val="2"/>
        <scheme val="minor"/>
      </rPr>
      <t xml:space="preserve">what is the Present Value of </t>
    </r>
  </si>
  <si>
    <r>
      <rPr>
        <b/>
        <sz val="11"/>
        <color theme="1"/>
        <rFont val="Calibri"/>
        <family val="2"/>
        <scheme val="minor"/>
      </rPr>
      <t>this series of cash flows</t>
    </r>
    <r>
      <rPr>
        <sz val="11"/>
        <color theme="1"/>
        <rFont val="Calibri"/>
        <family val="2"/>
        <scheme val="minor"/>
      </rPr>
      <t>? You may solve this either by adding a column to the table for Discounted cash flows and</t>
    </r>
  </si>
  <si>
    <t>In Account at End of Month</t>
  </si>
  <si>
    <t>invested.</t>
  </si>
  <si>
    <t>into the</t>
  </si>
  <si>
    <t>Your run your setup for two years. After that, you cash out and move on to something else.</t>
  </si>
  <si>
    <t xml:space="preserve">system. During the course of that month, your rig earns you a return of </t>
  </si>
  <si>
    <t>What is the annualized, continuously compounded Internal Rate of Return?</t>
  </si>
  <si>
    <t>What is the maximum monthly amount that you'd be willing to spend on a subscription to a streaming</t>
  </si>
  <si>
    <t xml:space="preserve">data service that allowed you to boost your monthly return up to </t>
  </si>
  <si>
    <t>per month?</t>
  </si>
  <si>
    <t>ANSWER:</t>
  </si>
  <si>
    <t>Justification:</t>
  </si>
  <si>
    <t>in the amount of</t>
  </si>
  <si>
    <t xml:space="preserve">gives the same overall NPV of cash flows. Therefore I'd </t>
  </si>
  <si>
    <t xml:space="preserve">be willing to pay anything up to </t>
  </si>
  <si>
    <t>for the subscription.</t>
  </si>
  <si>
    <r>
      <t xml:space="preserve">Justify your answer. </t>
    </r>
    <r>
      <rPr>
        <sz val="11"/>
        <color theme="1"/>
        <rFont val="Calibri"/>
        <family val="2"/>
        <scheme val="minor"/>
      </rPr>
      <t>Note that this would cut down your monthly cash deposit to LESS than $100/mo.</t>
    </r>
  </si>
  <si>
    <t>Using the table above and assuming the higher monthly return, a monthly cash contribution</t>
  </si>
  <si>
    <t xml:space="preserve">Assume a discount rate of </t>
  </si>
  <si>
    <r>
      <rPr>
        <b/>
        <sz val="16"/>
        <color theme="0"/>
        <rFont val="Calibri"/>
        <family val="2"/>
        <scheme val="minor"/>
      </rPr>
      <t xml:space="preserve">Problem 3: </t>
    </r>
    <r>
      <rPr>
        <sz val="16"/>
        <color theme="0"/>
        <rFont val="Calibri"/>
        <family val="2"/>
        <scheme val="minor"/>
      </rPr>
      <t>Perpetuity</t>
    </r>
  </si>
  <si>
    <r>
      <t xml:space="preserve">Consider the case of a </t>
    </r>
    <r>
      <rPr>
        <b/>
        <sz val="11"/>
        <color theme="1"/>
        <rFont val="Calibri"/>
        <family val="2"/>
        <scheme val="minor"/>
      </rPr>
      <t>perpetuity</t>
    </r>
    <r>
      <rPr>
        <sz val="11"/>
        <color theme="1"/>
        <rFont val="Calibri"/>
        <family val="2"/>
        <scheme val="minor"/>
      </rPr>
      <t>: an regular, periodic inflow of cash, every period, forever.</t>
    </r>
  </si>
  <si>
    <t>per year, discrete.</t>
  </si>
  <si>
    <t>In this example, we'll assume a periodic inflow of $100,000 every year.</t>
  </si>
  <si>
    <t>Discounted CF</t>
  </si>
  <si>
    <t>Complete the discounted cash flow column below</t>
  </si>
  <si>
    <t>What is the NPV of this cash flow for the first:</t>
  </si>
  <si>
    <t>10 years?</t>
  </si>
  <si>
    <t>50 years?</t>
  </si>
  <si>
    <t>250 years?</t>
  </si>
  <si>
    <t>500 years?</t>
  </si>
  <si>
    <t>150 years?</t>
  </si>
  <si>
    <t>"infinite cash flow forever" sounds like a lot, but describe</t>
  </si>
  <si>
    <t>what's happening to the long term NPV in terms of the</t>
  </si>
  <si>
    <t>time value of money.</t>
  </si>
  <si>
    <t>Suppose you take out a loan as follows.</t>
  </si>
  <si>
    <t>Loan period in years:</t>
  </si>
  <si>
    <t>Annual Interest Rate:</t>
  </si>
  <si>
    <t>Compounded:</t>
  </si>
  <si>
    <t>Note that the rate is quoted to you on a yearly basis, but compounded monthly!</t>
  </si>
  <si>
    <t>monthly, continuous</t>
  </si>
  <si>
    <t>Loan Amount:</t>
  </si>
  <si>
    <t>Homework 1 Instructions</t>
  </si>
  <si>
    <t>Please correctly answer all questions in this homework.</t>
  </si>
  <si>
    <t>Name</t>
  </si>
  <si>
    <t>Email</t>
  </si>
  <si>
    <t>NetID</t>
  </si>
  <si>
    <t>Put your team members names, emails, &amp; netIDs in the space below.</t>
  </si>
  <si>
    <t>Upload your completed answers to Sakai by the due date. Only one person from each team needs to</t>
  </si>
  <si>
    <t>upload an answer set.</t>
  </si>
  <si>
    <t>As time goes on, the future cash flows are discounted so much that they reduce to zero value in the present. In other words, they occur so far into the future as to be effectively "worthless"</t>
  </si>
  <si>
    <t>YEAR</t>
  </si>
  <si>
    <t>Principal to Pay Off</t>
  </si>
  <si>
    <r>
      <t xml:space="preserve">Complete the </t>
    </r>
    <r>
      <rPr>
        <b/>
        <sz val="11"/>
        <color theme="1"/>
        <rFont val="Calibri"/>
        <family val="2"/>
        <scheme val="minor"/>
      </rPr>
      <t>amortization table</t>
    </r>
    <r>
      <rPr>
        <sz val="11"/>
        <color theme="1"/>
        <rFont val="Calibri"/>
        <family val="2"/>
        <scheme val="minor"/>
      </rPr>
      <t xml:space="preserve"> below.</t>
    </r>
  </si>
  <si>
    <t>MONTHLY PAYMENT:</t>
  </si>
  <si>
    <t>Payment</t>
  </si>
  <si>
    <t>Problem 4: Mortgage (Amortization + Solver, PMT(), and Formula)</t>
  </si>
  <si>
    <t>Interest Portion of Payment</t>
  </si>
  <si>
    <t xml:space="preserve">Explaination: </t>
  </si>
  <si>
    <t>1) you start out owing $400,000 on the loan.</t>
  </si>
  <si>
    <r>
      <t>2) On the first month, the monthly rate (</t>
    </r>
    <r>
      <rPr>
        <b/>
        <sz val="11"/>
        <color theme="1"/>
        <rFont val="Calibri"/>
        <family val="2"/>
        <scheme val="minor"/>
      </rPr>
      <t>4.1</t>
    </r>
    <r>
      <rPr>
        <sz val="11"/>
        <color theme="1"/>
        <rFont val="Calibri"/>
        <family val="2"/>
        <scheme val="minor"/>
      </rPr>
      <t>) is applied to the loan balance -- you must pay "</t>
    </r>
    <r>
      <rPr>
        <b/>
        <sz val="11"/>
        <color theme="1"/>
        <rFont val="Calibri"/>
        <family val="2"/>
        <scheme val="minor"/>
      </rPr>
      <t>Interest Portion of Payment</t>
    </r>
    <r>
      <rPr>
        <sz val="11"/>
        <color theme="1"/>
        <rFont val="Calibri"/>
        <family val="2"/>
        <scheme val="minor"/>
      </rPr>
      <t>" in that month.</t>
    </r>
  </si>
  <si>
    <r>
      <t xml:space="preserve">3) But only paying off the interest will leave you still owing $400,000 every month. You must also make </t>
    </r>
    <r>
      <rPr>
        <b/>
        <sz val="11"/>
        <color theme="1"/>
        <rFont val="Calibri"/>
        <family val="2"/>
        <scheme val="minor"/>
      </rPr>
      <t>"Equity Portion of Payment</t>
    </r>
    <r>
      <rPr>
        <sz val="11"/>
        <color theme="1"/>
        <rFont val="Calibri"/>
        <family val="2"/>
        <scheme val="minor"/>
      </rPr>
      <t xml:space="preserve">" </t>
    </r>
  </si>
  <si>
    <t>which is applied to the principal.</t>
  </si>
  <si>
    <t>Equity Portion of Payment</t>
  </si>
  <si>
    <t>&lt;- ANSWER</t>
  </si>
  <si>
    <t>Calculate the monthly payment amount that will bring your loan balance down to $0 at the end of the 360th month.</t>
  </si>
  <si>
    <t>Here's a useful YouTube explaining the Solver tool that might help you:</t>
  </si>
  <si>
    <t>https://www.youtube.com/watch?v=dRm5MEoA3OI</t>
  </si>
  <si>
    <t xml:space="preserve">Compare this answer to the one calculated </t>
  </si>
  <si>
    <t>via the NPV method in the course notes.</t>
  </si>
  <si>
    <t>Comment on if they're close, far off, or the same.</t>
  </si>
  <si>
    <t>To what do you attribute this?</t>
  </si>
  <si>
    <t>What is the countinuously compounded monthly rate that is applied to the loan balance each month?</t>
  </si>
  <si>
    <t>Always be sure you understand the fine print.</t>
  </si>
  <si>
    <t>monthly rate:</t>
  </si>
  <si>
    <t xml:space="preserve">They're close, but not the same. To get full credit, an answer here will state that they're close but no the same and offer an intelligent </t>
  </si>
  <si>
    <t xml:space="preserve">reason as to why that might be. The best answer will mention "nominal" and "effective" rates, because financial institutions can quote </t>
  </si>
  <si>
    <r>
      <t xml:space="preserve">rates in all sorts of ways (e.g., "continuous annual rate, but applied monthly"), but </t>
    </r>
    <r>
      <rPr>
        <b/>
        <sz val="11"/>
        <color theme="1"/>
        <rFont val="Calibri"/>
        <family val="2"/>
        <scheme val="minor"/>
      </rPr>
      <t>they always have to provide you an amortization</t>
    </r>
  </si>
  <si>
    <r>
      <t>table</t>
    </r>
    <r>
      <rPr>
        <sz val="11"/>
        <color theme="1"/>
        <rFont val="Calibri"/>
        <family val="2"/>
        <scheme val="minor"/>
      </rPr>
      <t xml:space="preserve"> of how the loan will </t>
    </r>
    <r>
      <rPr>
        <i/>
        <sz val="11"/>
        <color theme="1"/>
        <rFont val="Calibri"/>
        <family val="2"/>
        <scheme val="minor"/>
      </rPr>
      <t>actually</t>
    </r>
    <r>
      <rPr>
        <sz val="11"/>
        <color theme="1"/>
        <rFont val="Calibri"/>
        <family val="2"/>
        <scheme val="minor"/>
      </rPr>
      <t xml:space="preserve"> be paid off. Trust the table they give you because that shows how the rates are actually applied.</t>
    </r>
  </si>
  <si>
    <t>payment… which adds up over the life of the loan!</t>
  </si>
  <si>
    <t xml:space="preserve">Below, I recalculate, this time applying the monthly rate in a continuous way (the PERT formula). I get a slightluy higher monthly </t>
  </si>
  <si>
    <t>by Excel. This table squares up with the lecture example.</t>
  </si>
  <si>
    <r>
      <rPr>
        <b/>
        <u/>
        <sz val="11"/>
        <color theme="1"/>
        <rFont val="Calibri (Body)"/>
      </rPr>
      <t>Even rounding matters</t>
    </r>
    <r>
      <rPr>
        <b/>
        <sz val="11"/>
        <color theme="1"/>
        <rFont val="Calibri"/>
        <family val="2"/>
        <scheme val="minor"/>
      </rPr>
      <t>.</t>
    </r>
    <r>
      <rPr>
        <sz val="11"/>
        <color theme="1"/>
        <rFont val="Calibri"/>
        <family val="2"/>
        <scheme val="minor"/>
      </rPr>
      <t xml:space="preserve"> In the below-right I recalculate using a rounded 0.62% instead of the floating-point "7.45%/12" value calculated</t>
    </r>
  </si>
  <si>
    <t>How do you know what rates to use? Same way you did to answer this problem -- you read the fine print and understand the examples</t>
  </si>
  <si>
    <t xml:space="preserve">you're provided on the term sheet, like you did with the amortization table in this problem. </t>
  </si>
  <si>
    <t xml:space="preserve">Bottom line is, when dealing with loans, it's important to understand exactly what rates are being used (exact values, no rounding) and </t>
  </si>
  <si>
    <t xml:space="preserve">how they're being applied. </t>
  </si>
  <si>
    <t>Year</t>
  </si>
  <si>
    <t>*note:</t>
  </si>
  <si>
    <t xml:space="preserve">There was a double-counting error in the original version of this solution. If you used those values, then the correct answer for </t>
  </si>
  <si>
    <t>2.1 and 2.2 would have been:</t>
  </si>
  <si>
    <t xml:space="preserve">and </t>
  </si>
  <si>
    <t>respectively.</t>
  </si>
  <si>
    <t>You'll get full credit if you had those answers.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</si>
</sst>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0.000%"/>
  </numFmts>
  <fonts count="10" x14ac:knownFonts="1">
    <font>
      <sz val="11"/>
      <color theme="1"/>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sz val="16"/>
      <color theme="0"/>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i/>
      <sz val="11"/>
      <color theme="1"/>
      <name val="Calibri"/>
      <family val="2"/>
      <scheme val="minor"/>
    </font>
    <font>
      <b/>
      <u/>
      <sz val="11"/>
      <color theme="1"/>
      <name val="Calibri (Body)"/>
    </font>
  </fonts>
  <fills count="12">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rgb="FFE2EFDA"/>
        <bgColor rgb="FF000000"/>
      </patternFill>
    </fill>
    <fill>
      <patternFill patternType="solid">
        <fgColor rgb="FFFFF2CC"/>
        <bgColor rgb="FF000000"/>
      </patternFill>
    </fill>
  </fills>
  <borders count="3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68">
    <xf numFmtId="0" fontId="0" fillId="0" borderId="0" xfId="0"/>
    <xf numFmtId="0" fontId="0" fillId="0" borderId="0" xfId="0"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4" borderId="5" xfId="0" applyFill="1" applyBorder="1"/>
    <xf numFmtId="0" fontId="0" fillId="4" borderId="0" xfId="0" applyFill="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9" fontId="0" fillId="0" borderId="0" xfId="0" applyNumberFormat="1"/>
    <xf numFmtId="9" fontId="0" fillId="0" borderId="0" xfId="0" applyNumberFormat="1" applyAlignment="1">
      <alignment horizontal="center"/>
    </xf>
    <xf numFmtId="0" fontId="1" fillId="0" borderId="0" xfId="0" applyFont="1"/>
    <xf numFmtId="164" fontId="0" fillId="0" borderId="0" xfId="0" applyNumberFormat="1" applyAlignment="1">
      <alignment horizontal="center"/>
    </xf>
    <xf numFmtId="0" fontId="0" fillId="0" borderId="0" xfId="0" applyAlignment="1">
      <alignment horizontal="left"/>
    </xf>
    <xf numFmtId="10" fontId="0" fillId="0" borderId="0" xfId="0" applyNumberFormat="1" applyAlignment="1">
      <alignment horizontal="center"/>
    </xf>
    <xf numFmtId="0" fontId="1" fillId="5" borderId="17" xfId="0" applyFont="1" applyFill="1" applyBorder="1" applyAlignment="1">
      <alignment horizontal="center"/>
    </xf>
    <xf numFmtId="0" fontId="1" fillId="5" borderId="19" xfId="0" applyFont="1" applyFill="1" applyBorder="1" applyAlignment="1">
      <alignment horizontal="center"/>
    </xf>
    <xf numFmtId="0" fontId="1" fillId="5" borderId="20" xfId="0" applyFont="1" applyFill="1" applyBorder="1" applyAlignment="1">
      <alignment horizontal="center"/>
    </xf>
    <xf numFmtId="0" fontId="1" fillId="5" borderId="22" xfId="0" applyFont="1" applyFill="1" applyBorder="1" applyAlignment="1">
      <alignment horizontal="center"/>
    </xf>
    <xf numFmtId="0" fontId="0" fillId="0" borderId="10" xfId="0" applyBorder="1"/>
    <xf numFmtId="0" fontId="0" fillId="0" borderId="11" xfId="0" applyBorder="1"/>
    <xf numFmtId="0" fontId="0" fillId="0" borderId="12" xfId="0" applyBorder="1"/>
    <xf numFmtId="0" fontId="1" fillId="0" borderId="14" xfId="0" quotePrefix="1" applyFont="1" applyBorder="1" applyAlignment="1">
      <alignment horizontal="center"/>
    </xf>
    <xf numFmtId="164" fontId="1" fillId="0" borderId="20" xfId="0" applyNumberFormat="1" applyFont="1" applyBorder="1" applyAlignment="1">
      <alignment horizontal="center"/>
    </xf>
    <xf numFmtId="0" fontId="0" fillId="0" borderId="22" xfId="0" applyBorder="1" applyAlignment="1">
      <alignment horizontal="center"/>
    </xf>
    <xf numFmtId="0" fontId="0" fillId="0" borderId="0" xfId="0" applyAlignment="1">
      <alignment horizontal="right"/>
    </xf>
    <xf numFmtId="0" fontId="1" fillId="3" borderId="10" xfId="0" applyFont="1" applyFill="1" applyBorder="1" applyAlignment="1">
      <alignment horizontal="right"/>
    </xf>
    <xf numFmtId="164" fontId="1" fillId="0" borderId="17" xfId="0" applyNumberFormat="1" applyFont="1" applyBorder="1" applyAlignment="1">
      <alignment horizontal="center"/>
    </xf>
    <xf numFmtId="0" fontId="0" fillId="0" borderId="19" xfId="0" applyBorder="1" applyAlignment="1">
      <alignment horizontal="center"/>
    </xf>
    <xf numFmtId="0" fontId="1" fillId="0" borderId="1" xfId="0" quotePrefix="1" applyFont="1" applyBorder="1" applyAlignment="1">
      <alignment horizontal="center"/>
    </xf>
    <xf numFmtId="164" fontId="1" fillId="6" borderId="17" xfId="0" applyNumberFormat="1" applyFont="1" applyFill="1" applyBorder="1" applyAlignment="1">
      <alignment horizontal="center"/>
    </xf>
    <xf numFmtId="0" fontId="0" fillId="0" borderId="30" xfId="0" applyBorder="1" applyAlignment="1">
      <alignment horizontal="center"/>
    </xf>
    <xf numFmtId="164" fontId="1" fillId="7" borderId="28" xfId="0" applyNumberFormat="1" applyFont="1" applyFill="1" applyBorder="1" applyAlignment="1">
      <alignment horizontal="center"/>
    </xf>
    <xf numFmtId="14" fontId="0" fillId="0" borderId="0" xfId="0" applyNumberFormat="1"/>
    <xf numFmtId="6" fontId="0" fillId="0" borderId="0" xfId="0" applyNumberFormat="1"/>
    <xf numFmtId="6" fontId="0" fillId="0" borderId="0" xfId="0" applyNumberFormat="1" applyAlignment="1">
      <alignment horizontal="center"/>
    </xf>
    <xf numFmtId="8" fontId="0" fillId="0" borderId="0" xfId="0" applyNumberFormat="1"/>
    <xf numFmtId="8" fontId="0" fillId="0" borderId="0" xfId="0" applyNumberFormat="1" applyAlignment="1">
      <alignment horizontal="center"/>
    </xf>
    <xf numFmtId="0" fontId="2" fillId="0" borderId="0" xfId="0" applyFont="1" applyAlignment="1">
      <alignment horizontal="center" vertical="center"/>
    </xf>
    <xf numFmtId="8" fontId="1" fillId="6" borderId="1" xfId="0" applyNumberFormat="1" applyFont="1" applyFill="1" applyBorder="1" applyAlignment="1">
      <alignment horizontal="center"/>
    </xf>
    <xf numFmtId="0" fontId="0" fillId="0" borderId="23" xfId="0" applyBorder="1" applyAlignment="1">
      <alignment horizontal="center"/>
    </xf>
    <xf numFmtId="0" fontId="0" fillId="0" borderId="25" xfId="0" applyBorder="1" applyAlignment="1">
      <alignment horizont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wrapText="1"/>
    </xf>
    <xf numFmtId="0" fontId="1" fillId="3" borderId="18" xfId="0" applyFont="1" applyFill="1" applyBorder="1" applyAlignment="1">
      <alignment horizontal="center" wrapText="1"/>
    </xf>
    <xf numFmtId="0" fontId="1" fillId="3" borderId="19" xfId="0" applyFont="1" applyFill="1" applyBorder="1" applyAlignment="1">
      <alignment horizontal="center" vertical="center" wrapText="1"/>
    </xf>
    <xf numFmtId="6" fontId="0" fillId="0" borderId="16" xfId="0" applyNumberFormat="1" applyBorder="1" applyAlignment="1">
      <alignment horizontal="center"/>
    </xf>
    <xf numFmtId="8" fontId="0" fillId="0" borderId="16" xfId="0" applyNumberFormat="1" applyBorder="1" applyAlignment="1">
      <alignment horizontal="center"/>
    </xf>
    <xf numFmtId="8" fontId="0" fillId="0" borderId="24" xfId="0" applyNumberFormat="1" applyBorder="1" applyAlignment="1">
      <alignment horizontal="center"/>
    </xf>
    <xf numFmtId="8" fontId="0" fillId="0" borderId="26" xfId="0" applyNumberFormat="1" applyBorder="1" applyAlignment="1">
      <alignment horizontal="center"/>
    </xf>
    <xf numFmtId="6" fontId="0" fillId="0" borderId="26" xfId="0" applyNumberFormat="1" applyBorder="1" applyAlignment="1">
      <alignment horizontal="center"/>
    </xf>
    <xf numFmtId="8" fontId="0" fillId="0" borderId="27" xfId="0" applyNumberFormat="1" applyBorder="1" applyAlignment="1">
      <alignment horizontal="center"/>
    </xf>
    <xf numFmtId="0" fontId="1" fillId="0" borderId="0" xfId="0" applyFont="1" applyAlignment="1">
      <alignment vertical="center"/>
    </xf>
    <xf numFmtId="10" fontId="1" fillId="6" borderId="1" xfId="0" applyNumberFormat="1" applyFont="1" applyFill="1" applyBorder="1" applyAlignment="1">
      <alignment horizontal="center"/>
    </xf>
    <xf numFmtId="0" fontId="1" fillId="3" borderId="1" xfId="0" applyFont="1" applyFill="1" applyBorder="1" applyAlignment="1">
      <alignment horizontal="center"/>
    </xf>
    <xf numFmtId="0" fontId="0" fillId="4" borderId="2" xfId="0" applyFill="1" applyBorder="1"/>
    <xf numFmtId="0" fontId="0" fillId="4" borderId="3" xfId="0" applyFill="1" applyBorder="1"/>
    <xf numFmtId="0" fontId="0" fillId="4" borderId="4" xfId="0" applyFill="1" applyBorder="1"/>
    <xf numFmtId="0" fontId="1" fillId="4" borderId="7" xfId="0" applyFont="1" applyFill="1" applyBorder="1" applyAlignment="1">
      <alignment vertical="center"/>
    </xf>
    <xf numFmtId="0" fontId="1" fillId="4" borderId="8" xfId="0" applyFont="1" applyFill="1" applyBorder="1" applyAlignment="1">
      <alignment vertical="center"/>
    </xf>
    <xf numFmtId="0" fontId="1" fillId="4" borderId="9" xfId="0" applyFont="1" applyFill="1" applyBorder="1" applyAlignment="1">
      <alignment vertical="center"/>
    </xf>
    <xf numFmtId="10" fontId="0" fillId="4" borderId="0" xfId="0" applyNumberFormat="1" applyFill="1" applyAlignment="1">
      <alignment horizontal="center"/>
    </xf>
    <xf numFmtId="0" fontId="1" fillId="0" borderId="0" xfId="0" applyFont="1" applyAlignment="1">
      <alignment horizontal="right" vertical="center"/>
    </xf>
    <xf numFmtId="0" fontId="1" fillId="6" borderId="2" xfId="0"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xf>
    <xf numFmtId="0" fontId="1" fillId="6" borderId="5" xfId="0" applyFont="1" applyFill="1" applyBorder="1" applyAlignment="1">
      <alignment vertical="center"/>
    </xf>
    <xf numFmtId="0" fontId="1" fillId="6" borderId="0" xfId="0" applyFont="1" applyFill="1" applyAlignment="1">
      <alignment vertical="center"/>
    </xf>
    <xf numFmtId="0" fontId="1" fillId="6" borderId="6" xfId="0" applyFont="1" applyFill="1" applyBorder="1" applyAlignment="1">
      <alignment vertical="center"/>
    </xf>
    <xf numFmtId="0" fontId="1" fillId="6" borderId="7" xfId="0" applyFont="1" applyFill="1" applyBorder="1" applyAlignment="1">
      <alignment vertical="center"/>
    </xf>
    <xf numFmtId="0" fontId="1" fillId="6" borderId="8" xfId="0" applyFont="1" applyFill="1" applyBorder="1" applyAlignment="1">
      <alignment vertical="center"/>
    </xf>
    <xf numFmtId="0" fontId="1" fillId="6" borderId="9" xfId="0" applyFont="1" applyFill="1" applyBorder="1" applyAlignment="1">
      <alignment vertical="center"/>
    </xf>
    <xf numFmtId="8" fontId="1" fillId="6" borderId="0" xfId="0" applyNumberFormat="1" applyFont="1" applyFill="1" applyAlignment="1">
      <alignment vertical="center"/>
    </xf>
    <xf numFmtId="8" fontId="1" fillId="6" borderId="8" xfId="0" applyNumberFormat="1" applyFont="1" applyFill="1" applyBorder="1" applyAlignment="1">
      <alignment horizontal="center" vertical="center"/>
    </xf>
    <xf numFmtId="8" fontId="1" fillId="6" borderId="13" xfId="0" applyNumberFormat="1" applyFont="1" applyFill="1" applyBorder="1" applyAlignment="1">
      <alignment horizontal="center"/>
    </xf>
    <xf numFmtId="10" fontId="0" fillId="4" borderId="8" xfId="0" applyNumberFormat="1" applyFill="1" applyBorder="1" applyAlignment="1">
      <alignment horizontal="center"/>
    </xf>
    <xf numFmtId="0" fontId="1" fillId="3" borderId="13" xfId="0" applyFont="1" applyFill="1" applyBorder="1" applyAlignment="1">
      <alignment vertical="center"/>
    </xf>
    <xf numFmtId="0" fontId="1" fillId="3" borderId="1" xfId="0" applyFont="1" applyFill="1" applyBorder="1" applyAlignment="1">
      <alignment vertical="center"/>
    </xf>
    <xf numFmtId="8" fontId="1" fillId="6" borderId="1" xfId="0" applyNumberFormat="1" applyFont="1" applyFill="1" applyBorder="1"/>
    <xf numFmtId="0" fontId="1" fillId="3" borderId="1" xfId="0" applyFont="1" applyFill="1" applyBorder="1" applyAlignment="1">
      <alignment horizontal="center" vertical="center"/>
    </xf>
    <xf numFmtId="10" fontId="0" fillId="0" borderId="0" xfId="0" applyNumberFormat="1" applyAlignment="1">
      <alignment horizontal="left"/>
    </xf>
    <xf numFmtId="164" fontId="0" fillId="6" borderId="1" xfId="0" applyNumberFormat="1" applyFill="1" applyBorder="1" applyAlignment="1">
      <alignment horizontal="center"/>
    </xf>
    <xf numFmtId="0" fontId="0" fillId="0" borderId="14" xfId="0" applyBorder="1"/>
    <xf numFmtId="0" fontId="0" fillId="0" borderId="15" xfId="0" applyBorder="1"/>
    <xf numFmtId="8" fontId="1" fillId="9" borderId="1" xfId="0" applyNumberFormat="1" applyFont="1" applyFill="1" applyBorder="1" applyAlignment="1">
      <alignment horizontal="center" vertical="center"/>
    </xf>
    <xf numFmtId="8" fontId="0" fillId="9" borderId="14" xfId="0" applyNumberFormat="1" applyFill="1" applyBorder="1" applyAlignment="1">
      <alignment horizontal="center"/>
    </xf>
    <xf numFmtId="8" fontId="0" fillId="9" borderId="15" xfId="0" applyNumberFormat="1" applyFill="1" applyBorder="1" applyAlignment="1">
      <alignment horizontal="center"/>
    </xf>
    <xf numFmtId="0" fontId="1" fillId="3" borderId="1" xfId="0" applyFont="1" applyFill="1" applyBorder="1" applyAlignment="1">
      <alignment horizontal="left" vertical="center"/>
    </xf>
    <xf numFmtId="0" fontId="5" fillId="0" borderId="0" xfId="1"/>
    <xf numFmtId="8" fontId="0" fillId="6" borderId="1" xfId="0" applyNumberFormat="1" applyFill="1" applyBorder="1" applyAlignment="1">
      <alignment horizontal="left"/>
    </xf>
    <xf numFmtId="0" fontId="0" fillId="4" borderId="13" xfId="0" applyFill="1" applyBorder="1" applyAlignment="1">
      <alignment horizontal="left" vertical="center"/>
    </xf>
    <xf numFmtId="0" fontId="0" fillId="6" borderId="2" xfId="0" applyFill="1" applyBorder="1"/>
    <xf numFmtId="0" fontId="0" fillId="6" borderId="3" xfId="0" applyFill="1" applyBorder="1"/>
    <xf numFmtId="0" fontId="0" fillId="6" borderId="4" xfId="0" applyFill="1" applyBorder="1"/>
    <xf numFmtId="0" fontId="0" fillId="6" borderId="5" xfId="0" applyFill="1" applyBorder="1"/>
    <xf numFmtId="0" fontId="0" fillId="6" borderId="6" xfId="0" applyFill="1" applyBorder="1"/>
    <xf numFmtId="0" fontId="0" fillId="6" borderId="7" xfId="0" applyFill="1" applyBorder="1"/>
    <xf numFmtId="0" fontId="0" fillId="6" borderId="8" xfId="0" applyFill="1" applyBorder="1"/>
    <xf numFmtId="0" fontId="0" fillId="6" borderId="9" xfId="0" applyFill="1" applyBorder="1"/>
    <xf numFmtId="0" fontId="6" fillId="0" borderId="0" xfId="0" applyFont="1"/>
    <xf numFmtId="164" fontId="6" fillId="10" borderId="1" xfId="0" applyNumberFormat="1" applyFont="1" applyFill="1" applyBorder="1" applyAlignment="1">
      <alignment horizontal="center"/>
    </xf>
    <xf numFmtId="0" fontId="6" fillId="0" borderId="0" xfId="0" applyFont="1" applyAlignment="1">
      <alignment horizontal="right"/>
    </xf>
    <xf numFmtId="0" fontId="7" fillId="11" borderId="12" xfId="0" applyFont="1" applyFill="1" applyBorder="1" applyAlignment="1">
      <alignment horizontal="left" vertical="center"/>
    </xf>
    <xf numFmtId="0" fontId="7" fillId="11" borderId="1" xfId="0" applyFont="1" applyFill="1" applyBorder="1" applyAlignment="1">
      <alignment horizontal="center" vertical="center"/>
    </xf>
    <xf numFmtId="0" fontId="7" fillId="11" borderId="12" xfId="0" applyFont="1" applyFill="1" applyBorder="1" applyAlignment="1">
      <alignment horizontal="center" vertical="center"/>
    </xf>
    <xf numFmtId="0" fontId="6" fillId="0" borderId="0" xfId="0" applyFont="1" applyAlignment="1">
      <alignment horizontal="center"/>
    </xf>
    <xf numFmtId="6" fontId="6" fillId="0" borderId="0" xfId="0" applyNumberFormat="1" applyFont="1" applyAlignment="1">
      <alignment horizontal="center"/>
    </xf>
    <xf numFmtId="8" fontId="6" fillId="0" borderId="0" xfId="0" applyNumberFormat="1" applyFont="1" applyAlignment="1">
      <alignment horizontal="center"/>
    </xf>
    <xf numFmtId="0" fontId="7" fillId="0" borderId="0" xfId="0" applyFont="1" applyAlignment="1">
      <alignment horizontal="right"/>
    </xf>
    <xf numFmtId="10" fontId="6" fillId="10" borderId="1" xfId="0" applyNumberFormat="1" applyFont="1" applyFill="1" applyBorder="1" applyAlignment="1">
      <alignment horizontal="center"/>
    </xf>
    <xf numFmtId="8" fontId="6" fillId="10" borderId="1" xfId="0" applyNumberFormat="1" applyFont="1" applyFill="1" applyBorder="1" applyAlignment="1">
      <alignment horizontal="center"/>
    </xf>
    <xf numFmtId="0" fontId="1" fillId="6" borderId="5" xfId="0" applyFont="1" applyFill="1" applyBorder="1"/>
    <xf numFmtId="0" fontId="0" fillId="6" borderId="0" xfId="0"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1" fillId="3" borderId="10" xfId="0" applyFont="1" applyFill="1" applyBorder="1" applyAlignment="1">
      <alignment horizontal="center"/>
    </xf>
    <xf numFmtId="0" fontId="1" fillId="3" borderId="11" xfId="0" applyFont="1" applyFill="1" applyBorder="1" applyAlignment="1">
      <alignment horizontal="center"/>
    </xf>
    <xf numFmtId="0" fontId="1" fillId="3" borderId="12" xfId="0" applyFont="1" applyFill="1" applyBorder="1" applyAlignment="1">
      <alignment horizontal="center"/>
    </xf>
    <xf numFmtId="0" fontId="0" fillId="3" borderId="2" xfId="0" applyFill="1" applyBorder="1" applyAlignment="1">
      <alignment horizontal="left" wrapText="1"/>
    </xf>
    <xf numFmtId="0" fontId="0" fillId="3" borderId="3" xfId="0" applyFill="1" applyBorder="1" applyAlignment="1">
      <alignment horizontal="left" wrapText="1"/>
    </xf>
    <xf numFmtId="0" fontId="0" fillId="3" borderId="4" xfId="0" applyFill="1" applyBorder="1" applyAlignment="1">
      <alignment horizontal="left" wrapText="1"/>
    </xf>
    <xf numFmtId="0" fontId="0" fillId="3" borderId="5" xfId="0" applyFill="1" applyBorder="1" applyAlignment="1">
      <alignment horizontal="left" wrapText="1"/>
    </xf>
    <xf numFmtId="0" fontId="0" fillId="3" borderId="0" xfId="0" applyFill="1" applyAlignment="1">
      <alignment horizontal="left" wrapText="1"/>
    </xf>
    <xf numFmtId="0" fontId="0" fillId="3" borderId="6" xfId="0" applyFill="1" applyBorder="1" applyAlignment="1">
      <alignment horizontal="left" wrapText="1"/>
    </xf>
    <xf numFmtId="0" fontId="0" fillId="3" borderId="7" xfId="0" applyFill="1" applyBorder="1" applyAlignment="1">
      <alignment horizontal="left" wrapText="1"/>
    </xf>
    <xf numFmtId="0" fontId="0" fillId="3" borderId="8" xfId="0" applyFill="1" applyBorder="1" applyAlignment="1">
      <alignment horizontal="left" wrapText="1"/>
    </xf>
    <xf numFmtId="0" fontId="0" fillId="3" borderId="9" xfId="0" applyFill="1" applyBorder="1" applyAlignment="1">
      <alignment horizontal="left" wrapText="1"/>
    </xf>
    <xf numFmtId="0" fontId="0" fillId="0" borderId="18" xfId="0" applyBorder="1" applyAlignment="1">
      <alignment horizontal="center"/>
    </xf>
    <xf numFmtId="0" fontId="1" fillId="8" borderId="10" xfId="0" applyFont="1" applyFill="1" applyBorder="1" applyAlignment="1">
      <alignment horizontal="center"/>
    </xf>
    <xf numFmtId="0" fontId="1" fillId="8" borderId="11" xfId="0" applyFont="1" applyFill="1" applyBorder="1" applyAlignment="1">
      <alignment horizontal="center"/>
    </xf>
    <xf numFmtId="0" fontId="1" fillId="8" borderId="12" xfId="0" applyFont="1" applyFill="1" applyBorder="1" applyAlignment="1">
      <alignment horizontal="center"/>
    </xf>
    <xf numFmtId="0" fontId="0" fillId="0" borderId="21" xfId="0" applyBorder="1" applyAlignment="1">
      <alignment horizontal="center"/>
    </xf>
    <xf numFmtId="0" fontId="1" fillId="5" borderId="21" xfId="0" applyFont="1" applyFill="1" applyBorder="1" applyAlignment="1">
      <alignment horizontal="center"/>
    </xf>
    <xf numFmtId="0" fontId="0" fillId="0" borderId="29" xfId="0" applyBorder="1" applyAlignment="1">
      <alignment horizontal="center"/>
    </xf>
    <xf numFmtId="0" fontId="1" fillId="5" borderId="18" xfId="0" applyFont="1" applyFill="1" applyBorder="1" applyAlignment="1">
      <alignment horizontal="center"/>
    </xf>
    <xf numFmtId="0" fontId="1" fillId="3" borderId="13" xfId="0" applyFont="1" applyFill="1" applyBorder="1" applyAlignment="1">
      <alignment horizontal="right" vertical="center"/>
    </xf>
    <xf numFmtId="0" fontId="1" fillId="3" borderId="14" xfId="0" applyFont="1" applyFill="1" applyBorder="1" applyAlignment="1">
      <alignment horizontal="right" vertical="center"/>
    </xf>
    <xf numFmtId="0" fontId="1" fillId="3" borderId="15" xfId="0" applyFont="1" applyFill="1" applyBorder="1" applyAlignment="1">
      <alignment horizontal="right" vertical="center"/>
    </xf>
    <xf numFmtId="0" fontId="1" fillId="0" borderId="10" xfId="0" applyFont="1" applyBorder="1" applyAlignment="1">
      <alignment horizontal="right"/>
    </xf>
    <xf numFmtId="0" fontId="1" fillId="0" borderId="11" xfId="0" applyFont="1" applyBorder="1" applyAlignment="1">
      <alignment horizontal="right"/>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2" fillId="2" borderId="0" xfId="0" applyFont="1" applyFill="1" applyAlignment="1">
      <alignment horizontal="center" vertical="center"/>
    </xf>
    <xf numFmtId="0" fontId="0" fillId="3" borderId="10"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5" xfId="0" applyFill="1" applyBorder="1" applyAlignment="1">
      <alignment horizontal="center" vertical="center" wrapText="1"/>
    </xf>
    <xf numFmtId="0" fontId="0" fillId="6" borderId="0" xfId="0" applyFill="1" applyAlignment="1">
      <alignment horizontal="center" vertical="center" wrapText="1"/>
    </xf>
    <xf numFmtId="0" fontId="0" fillId="6" borderId="6" xfId="0" applyFill="1" applyBorder="1" applyAlignment="1">
      <alignment horizontal="center" vertical="center" wrapText="1"/>
    </xf>
    <xf numFmtId="0" fontId="0" fillId="6" borderId="7"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0" borderId="31" xfId="0" applyBorder="1" applyAlignment="1">
      <alignment horizontal="center"/>
    </xf>
    <xf numFmtId="6" fontId="0" fillId="0" borderId="32" xfId="0" applyNumberFormat="1" applyBorder="1" applyAlignment="1">
      <alignment horizontal="center"/>
    </xf>
    <xf numFmtId="8" fontId="0" fillId="0" borderId="32" xfId="0" applyNumberFormat="1" applyBorder="1" applyAlignment="1">
      <alignment horizontal="center"/>
    </xf>
    <xf numFmtId="8" fontId="0" fillId="0" borderId="33" xfId="0" applyNumberFormat="1" applyBorder="1" applyAlignment="1">
      <alignment horizontal="center"/>
    </xf>
    <xf numFmtId="0" fontId="1" fillId="0" borderId="0" xfId="0" applyFont="1" applyAlignment="1">
      <alignment horizontal="center" vertical="center"/>
    </xf>
    <xf numFmtId="10" fontId="1" fillId="0" borderId="0" xfId="0" applyNumberFormat="1" applyFont="1" applyAlignment="1">
      <alignment horizontal="center" vertical="center"/>
    </xf>
    <xf numFmtId="8" fontId="1" fillId="0" borderId="0" xfId="0" applyNumberFormat="1" applyFont="1" applyAlignment="1">
      <alignment horizontal="center" vertical="center"/>
    </xf>
    <xf numFmtId="0" fontId="1" fillId="0" borderId="1" xfId="0"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19051</xdr:colOff>
      <xdr:row>2</xdr:row>
      <xdr:rowOff>9526</xdr:rowOff>
    </xdr:from>
    <xdr:to>
      <xdr:col>21</xdr:col>
      <xdr:colOff>590550</xdr:colOff>
      <xdr:row>18</xdr:row>
      <xdr:rowOff>64396</xdr:rowOff>
    </xdr:to>
    <xdr:pic>
      <xdr:nvPicPr>
        <xdr:cNvPr id="2" name="Picture 1">
          <a:extLst>
            <a:ext uri="{FF2B5EF4-FFF2-40B4-BE49-F238E27FC236}">
              <a16:creationId xmlns:a16="http://schemas.microsoft.com/office/drawing/2014/main" id="{DB0E91F9-40EF-6F8C-1961-95E4172AEB00}"/>
            </a:ext>
          </a:extLst>
        </xdr:cNvPr>
        <xdr:cNvPicPr>
          <a:picLocks noChangeAspect="1"/>
        </xdr:cNvPicPr>
      </xdr:nvPicPr>
      <xdr:blipFill>
        <a:blip xmlns:r="http://schemas.openxmlformats.org/officeDocument/2006/relationships" r:embed="rId1"/>
        <a:stretch>
          <a:fillRect/>
        </a:stretch>
      </xdr:blipFill>
      <xdr:spPr>
        <a:xfrm>
          <a:off x="7915276" y="409576"/>
          <a:ext cx="6057899" cy="3693420"/>
        </a:xfrm>
        <a:prstGeom prst="rect">
          <a:avLst/>
        </a:prstGeom>
      </xdr:spPr>
    </xdr:pic>
    <xdr:clientData/>
  </xdr:twoCellAnchor>
  <xdr:twoCellAnchor editAs="oneCell">
    <xdr:from>
      <xdr:col>12</xdr:col>
      <xdr:colOff>19050</xdr:colOff>
      <xdr:row>17</xdr:row>
      <xdr:rowOff>47625</xdr:rowOff>
    </xdr:from>
    <xdr:to>
      <xdr:col>21</xdr:col>
      <xdr:colOff>590550</xdr:colOff>
      <xdr:row>49</xdr:row>
      <xdr:rowOff>190500</xdr:rowOff>
    </xdr:to>
    <xdr:pic>
      <xdr:nvPicPr>
        <xdr:cNvPr id="3" name="Picture 2">
          <a:extLst>
            <a:ext uri="{FF2B5EF4-FFF2-40B4-BE49-F238E27FC236}">
              <a16:creationId xmlns:a16="http://schemas.microsoft.com/office/drawing/2014/main" id="{00ED6EA6-D2BE-647E-D089-B713D6FB5DD9}"/>
            </a:ext>
          </a:extLst>
        </xdr:cNvPr>
        <xdr:cNvPicPr>
          <a:picLocks noChangeAspect="1"/>
        </xdr:cNvPicPr>
      </xdr:nvPicPr>
      <xdr:blipFill rotWithShape="1">
        <a:blip xmlns:r="http://schemas.openxmlformats.org/officeDocument/2006/relationships" r:embed="rId2"/>
        <a:srcRect t="1" b="525"/>
        <a:stretch/>
      </xdr:blipFill>
      <xdr:spPr>
        <a:xfrm>
          <a:off x="8058150" y="3914775"/>
          <a:ext cx="6057900" cy="62960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youtube.com/watch?v=dRm5MEoA3O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FF08E-FB22-4B0E-9952-298785C612E2}">
  <dimension ref="A1:J12"/>
  <sheetViews>
    <sheetView workbookViewId="0">
      <selection activeCell="G30" sqref="G30"/>
    </sheetView>
  </sheetViews>
  <sheetFormatPr baseColWidth="10" defaultColWidth="8.83203125" defaultRowHeight="15" x14ac:dyDescent="0.2"/>
  <sheetData>
    <row r="1" spans="1:10" x14ac:dyDescent="0.2">
      <c r="A1" s="117" t="s">
        <v>80</v>
      </c>
      <c r="B1" s="118"/>
      <c r="C1" s="118"/>
      <c r="D1" s="118"/>
      <c r="E1" s="118"/>
      <c r="F1" s="118"/>
      <c r="G1" s="118"/>
      <c r="H1" s="118"/>
      <c r="I1" s="118"/>
      <c r="J1" s="118"/>
    </row>
    <row r="2" spans="1:10" x14ac:dyDescent="0.2">
      <c r="A2" s="118"/>
      <c r="B2" s="118"/>
      <c r="C2" s="118"/>
      <c r="D2" s="118"/>
      <c r="E2" s="118"/>
      <c r="F2" s="118"/>
      <c r="G2" s="118"/>
      <c r="H2" s="118"/>
      <c r="I2" s="118"/>
      <c r="J2" s="118"/>
    </row>
    <row r="3" spans="1:10" x14ac:dyDescent="0.2">
      <c r="A3" t="s">
        <v>81</v>
      </c>
    </row>
    <row r="4" spans="1:10" x14ac:dyDescent="0.2">
      <c r="A4" t="s">
        <v>85</v>
      </c>
    </row>
    <row r="5" spans="1:10" x14ac:dyDescent="0.2">
      <c r="A5" t="s">
        <v>86</v>
      </c>
    </row>
    <row r="6" spans="1:10" x14ac:dyDescent="0.2">
      <c r="A6" t="s">
        <v>87</v>
      </c>
    </row>
    <row r="7" spans="1:10" ht="16" thickBot="1" x14ac:dyDescent="0.25"/>
    <row r="8" spans="1:10" ht="16" thickBot="1" x14ac:dyDescent="0.25">
      <c r="A8" s="119" t="s">
        <v>82</v>
      </c>
      <c r="B8" s="120"/>
      <c r="C8" s="121"/>
      <c r="D8" s="119" t="s">
        <v>83</v>
      </c>
      <c r="E8" s="121"/>
      <c r="F8" s="58" t="s">
        <v>84</v>
      </c>
    </row>
    <row r="9" spans="1:10" x14ac:dyDescent="0.2">
      <c r="A9" s="2"/>
      <c r="C9" s="3"/>
      <c r="D9" s="2"/>
      <c r="E9" s="3"/>
      <c r="F9" s="86"/>
    </row>
    <row r="10" spans="1:10" x14ac:dyDescent="0.2">
      <c r="A10" s="2"/>
      <c r="C10" s="3"/>
      <c r="D10" s="2"/>
      <c r="E10" s="3"/>
      <c r="F10" s="86"/>
    </row>
    <row r="11" spans="1:10" x14ac:dyDescent="0.2">
      <c r="A11" s="2"/>
      <c r="C11" s="3"/>
      <c r="D11" s="2"/>
      <c r="E11" s="3"/>
      <c r="F11" s="86"/>
    </row>
    <row r="12" spans="1:10" ht="16" thickBot="1" x14ac:dyDescent="0.25">
      <c r="A12" s="4"/>
      <c r="B12" s="5"/>
      <c r="C12" s="6"/>
      <c r="D12" s="4"/>
      <c r="E12" s="6"/>
      <c r="F12" s="87"/>
    </row>
  </sheetData>
  <mergeCells count="3">
    <mergeCell ref="A1:J2"/>
    <mergeCell ref="A8:C8"/>
    <mergeCell ref="D8:E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6C8D9-0010-4292-ABEE-8F4B62773442}">
  <dimension ref="A1:R17"/>
  <sheetViews>
    <sheetView tabSelected="1" workbookViewId="0">
      <selection activeCell="J27" sqref="J27"/>
    </sheetView>
  </sheetViews>
  <sheetFormatPr baseColWidth="10" defaultColWidth="8.83203125" defaultRowHeight="15" x14ac:dyDescent="0.2"/>
  <cols>
    <col min="6" max="6" width="9.1640625" customWidth="1"/>
  </cols>
  <sheetData>
    <row r="1" spans="1:18" ht="15" customHeight="1" x14ac:dyDescent="0.2">
      <c r="A1" s="118" t="s">
        <v>0</v>
      </c>
      <c r="B1" s="118"/>
      <c r="C1" s="118"/>
      <c r="D1" s="118"/>
      <c r="E1" s="118"/>
      <c r="F1" s="118"/>
      <c r="G1" s="118"/>
      <c r="H1" s="118"/>
      <c r="I1" s="118"/>
      <c r="J1" s="118"/>
    </row>
    <row r="2" spans="1:18" ht="15" customHeight="1" x14ac:dyDescent="0.2">
      <c r="A2" s="118"/>
      <c r="B2" s="118"/>
      <c r="C2" s="118"/>
      <c r="D2" s="118"/>
      <c r="E2" s="118"/>
      <c r="F2" s="118"/>
      <c r="G2" s="118"/>
      <c r="H2" s="118"/>
      <c r="I2" s="118"/>
      <c r="J2" s="118"/>
    </row>
    <row r="3" spans="1:18" ht="16" thickBot="1" x14ac:dyDescent="0.25"/>
    <row r="4" spans="1:18" ht="16" thickBot="1" x14ac:dyDescent="0.25">
      <c r="A4" s="132" t="s">
        <v>17</v>
      </c>
      <c r="B4" s="133"/>
      <c r="C4" s="133"/>
      <c r="D4" s="133"/>
      <c r="E4" s="133"/>
      <c r="F4" s="133"/>
      <c r="G4" s="133"/>
      <c r="H4" s="133"/>
      <c r="I4" s="133"/>
      <c r="J4" s="134"/>
    </row>
    <row r="5" spans="1:18" x14ac:dyDescent="0.2">
      <c r="A5" s="122" t="s">
        <v>18</v>
      </c>
      <c r="B5" s="123"/>
      <c r="C5" s="123"/>
      <c r="D5" s="123"/>
      <c r="E5" s="123"/>
      <c r="F5" s="123"/>
      <c r="G5" s="123"/>
      <c r="H5" s="123"/>
      <c r="I5" s="123"/>
      <c r="J5" s="124"/>
    </row>
    <row r="6" spans="1:18" x14ac:dyDescent="0.2">
      <c r="A6" s="125"/>
      <c r="B6" s="126"/>
      <c r="C6" s="126"/>
      <c r="D6" s="126"/>
      <c r="E6" s="126"/>
      <c r="F6" s="126"/>
      <c r="G6" s="126"/>
      <c r="H6" s="126"/>
      <c r="I6" s="126"/>
      <c r="J6" s="127"/>
    </row>
    <row r="7" spans="1:18" ht="16" thickBot="1" x14ac:dyDescent="0.25">
      <c r="A7" s="128"/>
      <c r="B7" s="129"/>
      <c r="C7" s="129"/>
      <c r="D7" s="129"/>
      <c r="E7" s="129"/>
      <c r="F7" s="129"/>
      <c r="G7" s="129"/>
      <c r="H7" s="129"/>
      <c r="I7" s="129"/>
      <c r="J7" s="130"/>
    </row>
    <row r="8" spans="1:18" ht="16" thickBot="1" x14ac:dyDescent="0.25"/>
    <row r="9" spans="1:18" ht="16" thickBot="1" x14ac:dyDescent="0.25">
      <c r="B9" s="21" t="s">
        <v>2</v>
      </c>
      <c r="C9" s="136" t="s">
        <v>7</v>
      </c>
      <c r="D9" s="136"/>
      <c r="E9" s="22" t="s">
        <v>8</v>
      </c>
      <c r="G9" s="19" t="s">
        <v>2</v>
      </c>
      <c r="H9" s="138" t="s">
        <v>7</v>
      </c>
      <c r="I9" s="138"/>
      <c r="J9" s="20" t="s">
        <v>8</v>
      </c>
    </row>
    <row r="10" spans="1:18" ht="16" thickBot="1" x14ac:dyDescent="0.25">
      <c r="B10" s="27">
        <v>0.05</v>
      </c>
      <c r="C10" s="135" t="s">
        <v>5</v>
      </c>
      <c r="D10" s="135"/>
      <c r="E10" s="28" t="s">
        <v>3</v>
      </c>
      <c r="F10" s="26" t="s">
        <v>9</v>
      </c>
      <c r="G10" s="36">
        <f>EXP(B10/4)-1</f>
        <v>1.2578451540634417E-2</v>
      </c>
      <c r="H10" s="137" t="s">
        <v>6</v>
      </c>
      <c r="I10" s="137"/>
      <c r="J10" s="35" t="s">
        <v>4</v>
      </c>
      <c r="K10" t="s">
        <v>16</v>
      </c>
    </row>
    <row r="11" spans="1:18" ht="16" thickBot="1" x14ac:dyDescent="0.25">
      <c r="A11" s="30">
        <v>1.1000000000000001</v>
      </c>
      <c r="B11" s="31">
        <v>0.124</v>
      </c>
      <c r="C11" s="131" t="s">
        <v>6</v>
      </c>
      <c r="D11" s="131"/>
      <c r="E11" s="32" t="s">
        <v>3</v>
      </c>
      <c r="F11" s="33" t="s">
        <v>9</v>
      </c>
      <c r="G11" s="34">
        <f>LN(1+B11)</f>
        <v>0.11689375147149943</v>
      </c>
      <c r="H11" s="131" t="s">
        <v>5</v>
      </c>
      <c r="I11" s="131"/>
      <c r="J11" s="32" t="s">
        <v>3</v>
      </c>
      <c r="K11" t="s">
        <v>11</v>
      </c>
    </row>
    <row r="12" spans="1:18" ht="16" thickBot="1" x14ac:dyDescent="0.25">
      <c r="A12" s="30">
        <v>1.2</v>
      </c>
      <c r="B12" s="31">
        <v>7.5399999999999995E-2</v>
      </c>
      <c r="C12" s="131" t="s">
        <v>5</v>
      </c>
      <c r="D12" s="131"/>
      <c r="E12" s="32" t="s">
        <v>10</v>
      </c>
      <c r="F12" s="33" t="s">
        <v>9</v>
      </c>
      <c r="G12" s="34">
        <f>EXP(B12)-1</f>
        <v>7.8315390787216055E-2</v>
      </c>
      <c r="H12" s="131" t="s">
        <v>6</v>
      </c>
      <c r="I12" s="131"/>
      <c r="J12" s="32" t="s">
        <v>10</v>
      </c>
      <c r="K12" t="s">
        <v>11</v>
      </c>
    </row>
    <row r="13" spans="1:18" ht="16" thickBot="1" x14ac:dyDescent="0.25">
      <c r="A13" s="30">
        <v>1.3</v>
      </c>
      <c r="B13" s="31">
        <v>4.3700000000000003E-2</v>
      </c>
      <c r="C13" s="131" t="s">
        <v>5</v>
      </c>
      <c r="D13" s="131"/>
      <c r="E13" s="32" t="s">
        <v>4</v>
      </c>
      <c r="F13" s="33" t="s">
        <v>9</v>
      </c>
      <c r="G13" s="34">
        <f>B13*4</f>
        <v>0.17480000000000001</v>
      </c>
      <c r="H13" s="131" t="s">
        <v>5</v>
      </c>
      <c r="I13" s="131"/>
      <c r="J13" s="32" t="s">
        <v>3</v>
      </c>
      <c r="K13" t="s">
        <v>12</v>
      </c>
    </row>
    <row r="14" spans="1:18" ht="16" thickBot="1" x14ac:dyDescent="0.25">
      <c r="A14" s="30">
        <v>1.4</v>
      </c>
      <c r="B14" s="31">
        <v>1.487E-2</v>
      </c>
      <c r="C14" s="131" t="s">
        <v>6</v>
      </c>
      <c r="D14" s="131"/>
      <c r="E14" s="32" t="s">
        <v>10</v>
      </c>
      <c r="F14" s="33" t="s">
        <v>9</v>
      </c>
      <c r="G14" s="34">
        <f>(1+B14)^12 - 1</f>
        <v>0.19378186503393824</v>
      </c>
      <c r="H14" s="131" t="s">
        <v>6</v>
      </c>
      <c r="I14" s="131"/>
      <c r="J14" s="32" t="s">
        <v>3</v>
      </c>
      <c r="K14" t="s">
        <v>12</v>
      </c>
    </row>
    <row r="15" spans="1:18" ht="16" thickBot="1" x14ac:dyDescent="0.25">
      <c r="A15" s="30">
        <v>1.5</v>
      </c>
      <c r="B15" s="31">
        <v>2.7E-2</v>
      </c>
      <c r="C15" s="131" t="s">
        <v>6</v>
      </c>
      <c r="D15" s="131"/>
      <c r="E15" s="32" t="s">
        <v>4</v>
      </c>
      <c r="F15" s="33" t="s">
        <v>9</v>
      </c>
      <c r="G15" s="34">
        <f>LN(1+B15)/3</f>
        <v>8.8806436488070312E-3</v>
      </c>
      <c r="H15" s="131" t="s">
        <v>5</v>
      </c>
      <c r="I15" s="131"/>
      <c r="J15" s="32" t="s">
        <v>10</v>
      </c>
      <c r="K15" t="s">
        <v>13</v>
      </c>
    </row>
    <row r="16" spans="1:18" ht="16" thickBot="1" x14ac:dyDescent="0.25">
      <c r="A16" s="30">
        <v>1.6</v>
      </c>
      <c r="B16" s="31">
        <v>9.5099999999999994E-3</v>
      </c>
      <c r="C16" s="131" t="s">
        <v>5</v>
      </c>
      <c r="D16" s="131"/>
      <c r="E16" s="32" t="s">
        <v>14</v>
      </c>
      <c r="F16" s="33" t="s">
        <v>9</v>
      </c>
      <c r="G16" s="34">
        <f>EXP(B16*30)-1</f>
        <v>0.33016101657518582</v>
      </c>
      <c r="H16" s="131" t="s">
        <v>6</v>
      </c>
      <c r="I16" s="131"/>
      <c r="J16" s="32" t="s">
        <v>10</v>
      </c>
      <c r="K16" t="s">
        <v>13</v>
      </c>
      <c r="R16" s="37"/>
    </row>
    <row r="17" spans="3:3" x14ac:dyDescent="0.2">
      <c r="C17" t="s">
        <v>15</v>
      </c>
    </row>
  </sheetData>
  <mergeCells count="19">
    <mergeCell ref="C12:D12"/>
    <mergeCell ref="H12:I12"/>
    <mergeCell ref="H9:I9"/>
    <mergeCell ref="A1:J2"/>
    <mergeCell ref="A5:J7"/>
    <mergeCell ref="C16:D16"/>
    <mergeCell ref="H15:I15"/>
    <mergeCell ref="H16:I16"/>
    <mergeCell ref="A4:J4"/>
    <mergeCell ref="C13:D13"/>
    <mergeCell ref="H13:I13"/>
    <mergeCell ref="C14:D14"/>
    <mergeCell ref="H14:I14"/>
    <mergeCell ref="C15:D15"/>
    <mergeCell ref="C10:D10"/>
    <mergeCell ref="C11:D11"/>
    <mergeCell ref="C9:D9"/>
    <mergeCell ref="H10:I10"/>
    <mergeCell ref="H11:I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C5D3E-C43C-4620-8D87-60F854EF8328}">
  <dimension ref="A1:X134"/>
  <sheetViews>
    <sheetView workbookViewId="0">
      <selection activeCell="G21" sqref="G21"/>
    </sheetView>
  </sheetViews>
  <sheetFormatPr baseColWidth="10" defaultColWidth="8.83203125" defaultRowHeight="15" x14ac:dyDescent="0.2"/>
  <cols>
    <col min="2" max="2" width="11.33203125" customWidth="1"/>
    <col min="3" max="3" width="10.33203125" customWidth="1"/>
    <col min="4" max="4" width="10.5" customWidth="1"/>
    <col min="7" max="7" width="10.33203125" customWidth="1"/>
    <col min="8" max="8" width="11" customWidth="1"/>
    <col min="9" max="9" width="11.6640625" customWidth="1"/>
    <col min="10" max="10" width="10.6640625" customWidth="1"/>
    <col min="24" max="24" width="9.1640625"/>
    <col min="25" max="25" width="11.6640625" customWidth="1"/>
    <col min="26" max="26" width="12" customWidth="1"/>
    <col min="29" max="30" width="11.5" customWidth="1"/>
    <col min="31" max="31" width="12.1640625" customWidth="1"/>
  </cols>
  <sheetData>
    <row r="1" spans="1:24" ht="16" thickBot="1" x14ac:dyDescent="0.25">
      <c r="A1" s="118" t="s">
        <v>22</v>
      </c>
      <c r="B1" s="147"/>
      <c r="C1" s="147"/>
      <c r="D1" s="147"/>
      <c r="E1" s="147"/>
      <c r="F1" s="147"/>
      <c r="G1" s="147"/>
      <c r="H1" s="147"/>
      <c r="I1" s="147"/>
      <c r="J1" s="147"/>
      <c r="K1" s="147"/>
      <c r="X1" s="42"/>
    </row>
    <row r="2" spans="1:24" ht="16" thickBot="1" x14ac:dyDescent="0.25">
      <c r="A2" s="147"/>
      <c r="B2" s="147"/>
      <c r="C2" s="147"/>
      <c r="D2" s="147"/>
      <c r="E2" s="147"/>
      <c r="F2" s="147"/>
      <c r="G2" s="147"/>
      <c r="H2" s="147"/>
      <c r="I2" s="147"/>
      <c r="J2" s="147"/>
      <c r="K2" s="147"/>
      <c r="M2" s="148" t="s">
        <v>1</v>
      </c>
      <c r="N2" s="149"/>
      <c r="O2" s="149"/>
      <c r="P2" s="149"/>
      <c r="Q2" s="149"/>
      <c r="R2" s="149"/>
      <c r="S2" s="149"/>
      <c r="T2" s="149"/>
      <c r="U2" s="149"/>
      <c r="V2" s="150"/>
      <c r="X2" s="42"/>
    </row>
    <row r="3" spans="1:24" x14ac:dyDescent="0.2">
      <c r="M3" s="7"/>
      <c r="N3" s="8"/>
      <c r="O3" s="8"/>
      <c r="P3" s="8"/>
      <c r="Q3" s="8"/>
      <c r="R3" s="8"/>
      <c r="S3" s="8"/>
      <c r="T3" s="8"/>
      <c r="U3" s="8"/>
      <c r="V3" s="9"/>
    </row>
    <row r="4" spans="1:24" x14ac:dyDescent="0.2">
      <c r="A4" t="s">
        <v>20</v>
      </c>
      <c r="J4" s="39">
        <v>100</v>
      </c>
      <c r="K4" t="s">
        <v>42</v>
      </c>
      <c r="M4" s="7"/>
      <c r="N4" s="8"/>
      <c r="O4" s="8"/>
      <c r="P4" s="8"/>
      <c r="Q4" s="8"/>
      <c r="R4" s="8"/>
      <c r="S4" s="8"/>
      <c r="T4" s="8"/>
      <c r="U4" s="8"/>
      <c r="V4" s="9"/>
    </row>
    <row r="5" spans="1:24" x14ac:dyDescent="0.2">
      <c r="A5" t="s">
        <v>44</v>
      </c>
      <c r="H5" s="18">
        <v>7.4999999999999997E-3</v>
      </c>
      <c r="I5" t="s">
        <v>21</v>
      </c>
      <c r="M5" s="7"/>
      <c r="N5" s="8"/>
      <c r="O5" s="8"/>
      <c r="P5" s="8"/>
      <c r="Q5" s="8"/>
      <c r="R5" s="8"/>
      <c r="S5" s="8"/>
      <c r="T5" s="8"/>
      <c r="U5" s="8"/>
      <c r="V5" s="9"/>
    </row>
    <row r="6" spans="1:24" x14ac:dyDescent="0.2">
      <c r="J6" s="40"/>
      <c r="M6" s="7"/>
      <c r="N6" s="8"/>
      <c r="O6" s="8"/>
      <c r="P6" s="8"/>
      <c r="Q6" s="8"/>
      <c r="R6" s="8"/>
      <c r="S6" s="8"/>
      <c r="T6" s="8"/>
      <c r="U6" s="8"/>
      <c r="V6" s="9"/>
    </row>
    <row r="7" spans="1:24" x14ac:dyDescent="0.2">
      <c r="A7" t="s">
        <v>32</v>
      </c>
      <c r="C7" s="41">
        <v>1000</v>
      </c>
      <c r="D7" t="s">
        <v>41</v>
      </c>
      <c r="M7" s="7"/>
      <c r="N7" s="8"/>
      <c r="O7" s="8"/>
      <c r="P7" s="8"/>
      <c r="Q7" s="8"/>
      <c r="R7" s="8"/>
      <c r="S7" s="8"/>
      <c r="T7" s="8"/>
      <c r="U7" s="8"/>
      <c r="V7" s="9"/>
    </row>
    <row r="8" spans="1:24" x14ac:dyDescent="0.2">
      <c r="A8" t="s">
        <v>43</v>
      </c>
      <c r="M8" s="7"/>
      <c r="N8" s="8"/>
      <c r="O8" s="8"/>
      <c r="P8" s="8"/>
      <c r="Q8" s="8"/>
      <c r="R8" s="8"/>
      <c r="S8" s="8"/>
      <c r="T8" s="8"/>
      <c r="U8" s="8"/>
      <c r="V8" s="9"/>
    </row>
    <row r="9" spans="1:24" x14ac:dyDescent="0.2">
      <c r="A9" s="17" t="s">
        <v>27</v>
      </c>
      <c r="M9" s="7"/>
      <c r="N9" s="8"/>
      <c r="O9" s="8"/>
      <c r="P9" s="8"/>
      <c r="Q9" s="8"/>
      <c r="R9" s="8"/>
      <c r="S9" s="8"/>
      <c r="T9" s="8"/>
      <c r="U9" s="8"/>
      <c r="V9" s="9"/>
    </row>
    <row r="10" spans="1:24" ht="16" thickBot="1" x14ac:dyDescent="0.25">
      <c r="I10" s="41"/>
      <c r="M10" s="7"/>
      <c r="N10" s="8"/>
      <c r="O10" s="8"/>
      <c r="P10" s="8"/>
      <c r="Q10" s="8"/>
      <c r="R10" s="8"/>
      <c r="S10" s="8"/>
      <c r="T10" s="8"/>
      <c r="U10" s="8"/>
      <c r="V10" s="9"/>
    </row>
    <row r="11" spans="1:24" ht="49" thickBot="1" x14ac:dyDescent="0.25">
      <c r="A11" s="46" t="s">
        <v>19</v>
      </c>
      <c r="B11" s="47" t="s">
        <v>23</v>
      </c>
      <c r="C11" s="47" t="s">
        <v>33</v>
      </c>
      <c r="D11" s="47" t="s">
        <v>26</v>
      </c>
      <c r="E11" s="48" t="s">
        <v>24</v>
      </c>
      <c r="F11" s="47" t="s">
        <v>30</v>
      </c>
      <c r="G11" s="47" t="s">
        <v>31</v>
      </c>
      <c r="H11" s="49" t="s">
        <v>40</v>
      </c>
      <c r="J11" s="88" t="s">
        <v>25</v>
      </c>
      <c r="M11" s="7"/>
      <c r="N11" s="8"/>
      <c r="O11" s="8"/>
      <c r="P11" s="8"/>
      <c r="Q11" s="8"/>
      <c r="R11" s="8"/>
      <c r="S11" s="8"/>
      <c r="T11" s="8"/>
      <c r="U11" s="8"/>
      <c r="V11" s="9"/>
    </row>
    <row r="12" spans="1:24" x14ac:dyDescent="0.2">
      <c r="A12" s="160">
        <v>0</v>
      </c>
      <c r="B12" s="161">
        <v>0</v>
      </c>
      <c r="C12" s="161">
        <f>C7</f>
        <v>1000</v>
      </c>
      <c r="D12" s="161">
        <f t="shared" ref="D12:D36" si="0">B12+C12</f>
        <v>1000</v>
      </c>
      <c r="E12" s="162">
        <v>0</v>
      </c>
      <c r="F12" s="161">
        <v>0</v>
      </c>
      <c r="G12" s="162">
        <f>F12-C12</f>
        <v>-1000</v>
      </c>
      <c r="H12" s="163">
        <f t="shared" ref="H12:H36" si="1">D12+E12</f>
        <v>1000</v>
      </c>
      <c r="J12" s="89">
        <f t="shared" ref="J12" si="2">G12/((1+$J$43)^A12)</f>
        <v>-1000</v>
      </c>
      <c r="M12" s="7"/>
      <c r="N12" s="8"/>
      <c r="O12" s="8"/>
      <c r="P12" s="8"/>
      <c r="Q12" s="8"/>
      <c r="R12" s="8"/>
      <c r="S12" s="8"/>
      <c r="T12" s="8"/>
      <c r="U12" s="8"/>
      <c r="V12" s="9"/>
    </row>
    <row r="13" spans="1:24" ht="15" customHeight="1" x14ac:dyDescent="0.2">
      <c r="A13" s="44">
        <v>1</v>
      </c>
      <c r="B13" s="51">
        <f t="shared" ref="B13:B36" si="3">H12</f>
        <v>1000</v>
      </c>
      <c r="C13" s="50">
        <f t="shared" ref="C13:C36" si="4">$J$4</f>
        <v>100</v>
      </c>
      <c r="D13" s="50">
        <f t="shared" si="0"/>
        <v>1100</v>
      </c>
      <c r="E13" s="51">
        <f t="shared" ref="E13:E36" si="5">D13*$H$5</f>
        <v>8.25</v>
      </c>
      <c r="F13" s="50">
        <v>0</v>
      </c>
      <c r="G13" s="51">
        <f>F13-C13</f>
        <v>-100</v>
      </c>
      <c r="H13" s="52">
        <f t="shared" si="1"/>
        <v>1108.25</v>
      </c>
      <c r="J13" s="89">
        <f>G13/((1+$J$43)^A13)</f>
        <v>-99.584200184511005</v>
      </c>
      <c r="M13" s="7"/>
      <c r="N13" s="8"/>
      <c r="O13" s="8"/>
      <c r="P13" s="8"/>
      <c r="Q13" s="8"/>
      <c r="R13" s="8"/>
      <c r="S13" s="8"/>
      <c r="T13" s="8"/>
      <c r="U13" s="8"/>
      <c r="V13" s="9"/>
    </row>
    <row r="14" spans="1:24" ht="15" customHeight="1" x14ac:dyDescent="0.2">
      <c r="A14" s="44">
        <v>2</v>
      </c>
      <c r="B14" s="51">
        <f t="shared" si="3"/>
        <v>1108.25</v>
      </c>
      <c r="C14" s="50">
        <f t="shared" si="4"/>
        <v>100</v>
      </c>
      <c r="D14" s="50">
        <f t="shared" si="0"/>
        <v>1208.25</v>
      </c>
      <c r="E14" s="51">
        <f t="shared" si="5"/>
        <v>9.0618749999999988</v>
      </c>
      <c r="F14" s="50">
        <v>0</v>
      </c>
      <c r="G14" s="51">
        <f>F14-C14</f>
        <v>-100</v>
      </c>
      <c r="H14" s="52">
        <f t="shared" si="1"/>
        <v>1217.3118750000001</v>
      </c>
      <c r="J14" s="89">
        <f>G14/((1+$J$43)^A14)</f>
        <v>-99.170129263887617</v>
      </c>
      <c r="M14" s="7"/>
      <c r="N14" s="8"/>
      <c r="O14" s="8"/>
      <c r="P14" s="8"/>
      <c r="Q14" s="8"/>
      <c r="R14" s="8"/>
      <c r="S14" s="8"/>
      <c r="T14" s="8"/>
      <c r="U14" s="8"/>
      <c r="V14" s="9"/>
    </row>
    <row r="15" spans="1:24" x14ac:dyDescent="0.2">
      <c r="A15" s="44">
        <v>3</v>
      </c>
      <c r="B15" s="51">
        <f t="shared" si="3"/>
        <v>1217.3118750000001</v>
      </c>
      <c r="C15" s="50">
        <f t="shared" si="4"/>
        <v>100</v>
      </c>
      <c r="D15" s="50">
        <f t="shared" si="0"/>
        <v>1317.3118750000001</v>
      </c>
      <c r="E15" s="51">
        <f t="shared" si="5"/>
        <v>9.8798390625000003</v>
      </c>
      <c r="F15" s="50">
        <v>0</v>
      </c>
      <c r="G15" s="51">
        <f>F15-C15</f>
        <v>-100</v>
      </c>
      <c r="H15" s="52">
        <f t="shared" si="1"/>
        <v>1327.1917140625001</v>
      </c>
      <c r="J15" s="89">
        <f>G15/((1+$J$43)^A15)</f>
        <v>-98.75778004938816</v>
      </c>
      <c r="M15" s="7"/>
      <c r="N15" s="8"/>
      <c r="O15" s="8"/>
      <c r="P15" s="8"/>
      <c r="Q15" s="8"/>
      <c r="R15" s="8"/>
      <c r="S15" s="8"/>
      <c r="T15" s="8"/>
      <c r="U15" s="8"/>
      <c r="V15" s="9"/>
    </row>
    <row r="16" spans="1:24" x14ac:dyDescent="0.2">
      <c r="A16" s="44">
        <v>4</v>
      </c>
      <c r="B16" s="51">
        <f t="shared" si="3"/>
        <v>1327.1917140625001</v>
      </c>
      <c r="C16" s="50">
        <f t="shared" si="4"/>
        <v>100</v>
      </c>
      <c r="D16" s="50">
        <f t="shared" si="0"/>
        <v>1427.1917140625001</v>
      </c>
      <c r="E16" s="51">
        <f t="shared" si="5"/>
        <v>10.70393785546875</v>
      </c>
      <c r="F16" s="50">
        <v>0</v>
      </c>
      <c r="G16" s="51">
        <f>F16-C16</f>
        <v>-100</v>
      </c>
      <c r="H16" s="52">
        <f t="shared" si="1"/>
        <v>1437.8956519179687</v>
      </c>
      <c r="J16" s="89">
        <f>G16/((1+$J$43)^A16)</f>
        <v>-98.347145382161784</v>
      </c>
      <c r="M16" s="7"/>
      <c r="N16" s="8"/>
      <c r="O16" s="8"/>
      <c r="P16" s="8"/>
      <c r="Q16" s="8"/>
      <c r="R16" s="8"/>
      <c r="S16" s="8"/>
      <c r="T16" s="8"/>
      <c r="U16" s="8"/>
      <c r="V16" s="9"/>
    </row>
    <row r="17" spans="1:22" x14ac:dyDescent="0.2">
      <c r="A17" s="44">
        <v>5</v>
      </c>
      <c r="B17" s="51">
        <f t="shared" si="3"/>
        <v>1437.8956519179687</v>
      </c>
      <c r="C17" s="50">
        <f t="shared" si="4"/>
        <v>100</v>
      </c>
      <c r="D17" s="50">
        <f t="shared" si="0"/>
        <v>1537.8956519179687</v>
      </c>
      <c r="E17" s="51">
        <f t="shared" si="5"/>
        <v>11.534217389384764</v>
      </c>
      <c r="F17" s="50">
        <v>0</v>
      </c>
      <c r="G17" s="51">
        <f>F17-C17</f>
        <v>-100</v>
      </c>
      <c r="H17" s="52">
        <f t="shared" si="1"/>
        <v>1549.4298693073536</v>
      </c>
      <c r="J17" s="89">
        <f>G17/((1+$J$43)^A17)</f>
        <v>-97.938218133124053</v>
      </c>
      <c r="M17" s="7"/>
      <c r="N17" s="8"/>
      <c r="O17" s="8"/>
      <c r="P17" s="8"/>
      <c r="Q17" s="8"/>
      <c r="R17" s="8"/>
      <c r="S17" s="8"/>
      <c r="T17" s="8"/>
      <c r="U17" s="8"/>
      <c r="V17" s="9"/>
    </row>
    <row r="18" spans="1:22" x14ac:dyDescent="0.2">
      <c r="A18" s="44">
        <v>6</v>
      </c>
      <c r="B18" s="51">
        <f t="shared" si="3"/>
        <v>1549.4298693073536</v>
      </c>
      <c r="C18" s="50">
        <f t="shared" si="4"/>
        <v>100</v>
      </c>
      <c r="D18" s="50">
        <f t="shared" si="0"/>
        <v>1649.4298693073536</v>
      </c>
      <c r="E18" s="51">
        <f t="shared" si="5"/>
        <v>12.37072401980515</v>
      </c>
      <c r="F18" s="50">
        <v>0</v>
      </c>
      <c r="G18" s="51">
        <f>F18-C18</f>
        <v>-100</v>
      </c>
      <c r="H18" s="52">
        <f t="shared" si="1"/>
        <v>1661.8005933271586</v>
      </c>
      <c r="J18" s="89">
        <f>G18/((1+$J$43)^A18)</f>
        <v>-97.530991202833306</v>
      </c>
      <c r="M18" s="7"/>
      <c r="N18" s="8"/>
      <c r="O18" s="8"/>
      <c r="P18" s="8"/>
      <c r="Q18" s="8"/>
      <c r="R18" s="8"/>
      <c r="S18" s="8"/>
      <c r="T18" s="8"/>
      <c r="U18" s="8"/>
      <c r="V18" s="9"/>
    </row>
    <row r="19" spans="1:22" x14ac:dyDescent="0.2">
      <c r="A19" s="44">
        <v>7</v>
      </c>
      <c r="B19" s="51">
        <f t="shared" si="3"/>
        <v>1661.8005933271586</v>
      </c>
      <c r="C19" s="50">
        <f t="shared" si="4"/>
        <v>100</v>
      </c>
      <c r="D19" s="50">
        <f t="shared" si="0"/>
        <v>1761.8005933271586</v>
      </c>
      <c r="E19" s="51">
        <f t="shared" si="5"/>
        <v>13.213504449953689</v>
      </c>
      <c r="F19" s="50">
        <v>0</v>
      </c>
      <c r="G19" s="51">
        <f>F19-C19</f>
        <v>-100</v>
      </c>
      <c r="H19" s="52">
        <f t="shared" si="1"/>
        <v>1775.0140977771123</v>
      </c>
      <c r="J19" s="89">
        <f>G19/((1+$J$43)^A19)</f>
        <v>-97.125457521367338</v>
      </c>
      <c r="M19" s="7"/>
      <c r="N19" s="8"/>
      <c r="O19" s="8"/>
      <c r="P19" s="8"/>
      <c r="Q19" s="8"/>
      <c r="R19" s="8"/>
      <c r="S19" s="8"/>
      <c r="T19" s="8"/>
      <c r="U19" s="8"/>
      <c r="V19" s="9"/>
    </row>
    <row r="20" spans="1:22" x14ac:dyDescent="0.2">
      <c r="A20" s="44">
        <v>8</v>
      </c>
      <c r="B20" s="51">
        <f t="shared" si="3"/>
        <v>1775.0140977771123</v>
      </c>
      <c r="C20" s="50">
        <f t="shared" si="4"/>
        <v>100</v>
      </c>
      <c r="D20" s="50">
        <f t="shared" si="0"/>
        <v>1875.0140977771123</v>
      </c>
      <c r="E20" s="51">
        <f t="shared" si="5"/>
        <v>14.062605733328342</v>
      </c>
      <c r="F20" s="50">
        <v>0</v>
      </c>
      <c r="G20" s="51">
        <f>F20-C20</f>
        <v>-100</v>
      </c>
      <c r="H20" s="52">
        <f t="shared" si="1"/>
        <v>1889.0767035104407</v>
      </c>
      <c r="J20" s="89">
        <f>G20/((1+$J$43)^A20)</f>
        <v>-96.72161004820066</v>
      </c>
      <c r="M20" s="7"/>
      <c r="N20" s="8"/>
      <c r="O20" s="8"/>
      <c r="P20" s="8"/>
      <c r="Q20" s="8"/>
      <c r="R20" s="8"/>
      <c r="S20" s="8"/>
      <c r="T20" s="8"/>
      <c r="U20" s="8"/>
      <c r="V20" s="9"/>
    </row>
    <row r="21" spans="1:22" x14ac:dyDescent="0.2">
      <c r="A21" s="44">
        <v>9</v>
      </c>
      <c r="B21" s="51">
        <f t="shared" si="3"/>
        <v>1889.0767035104407</v>
      </c>
      <c r="C21" s="50">
        <f t="shared" si="4"/>
        <v>100</v>
      </c>
      <c r="D21" s="50">
        <f t="shared" si="0"/>
        <v>1989.0767035104407</v>
      </c>
      <c r="E21" s="51">
        <f t="shared" si="5"/>
        <v>14.918075276328304</v>
      </c>
      <c r="F21" s="50">
        <v>0</v>
      </c>
      <c r="G21" s="51">
        <f>F21-C21</f>
        <v>-100</v>
      </c>
      <c r="H21" s="52">
        <f t="shared" si="1"/>
        <v>2003.9947787867691</v>
      </c>
      <c r="J21" s="89">
        <f>G21/((1+$J$43)^A21)</f>
        <v>-96.319441772082257</v>
      </c>
      <c r="M21" s="7"/>
      <c r="N21" s="8"/>
      <c r="O21" s="8"/>
      <c r="P21" s="8"/>
      <c r="Q21" s="8"/>
      <c r="R21" s="8"/>
      <c r="S21" s="8"/>
      <c r="T21" s="8"/>
      <c r="U21" s="8"/>
      <c r="V21" s="9"/>
    </row>
    <row r="22" spans="1:22" x14ac:dyDescent="0.2">
      <c r="A22" s="44">
        <v>10</v>
      </c>
      <c r="B22" s="51">
        <f t="shared" si="3"/>
        <v>2003.9947787867691</v>
      </c>
      <c r="C22" s="50">
        <f t="shared" si="4"/>
        <v>100</v>
      </c>
      <c r="D22" s="50">
        <f t="shared" si="0"/>
        <v>2103.9947787867691</v>
      </c>
      <c r="E22" s="51">
        <f t="shared" si="5"/>
        <v>15.779960840900767</v>
      </c>
      <c r="F22" s="50">
        <v>0</v>
      </c>
      <c r="G22" s="51">
        <f>F22-C22</f>
        <v>-100</v>
      </c>
      <c r="H22" s="52">
        <f t="shared" si="1"/>
        <v>2119.77473962767</v>
      </c>
      <c r="J22" s="89">
        <f>G22/((1+$J$43)^A22)</f>
        <v>-95.918945710913903</v>
      </c>
      <c r="M22" s="7"/>
      <c r="N22" s="8"/>
      <c r="O22" s="8"/>
      <c r="P22" s="8"/>
      <c r="Q22" s="8"/>
      <c r="R22" s="8"/>
      <c r="S22" s="8"/>
      <c r="T22" s="8"/>
      <c r="U22" s="8"/>
      <c r="V22" s="9"/>
    </row>
    <row r="23" spans="1:22" x14ac:dyDescent="0.2">
      <c r="A23" s="44">
        <v>11</v>
      </c>
      <c r="B23" s="51">
        <f t="shared" si="3"/>
        <v>2119.77473962767</v>
      </c>
      <c r="C23" s="50">
        <f t="shared" si="4"/>
        <v>100</v>
      </c>
      <c r="D23" s="50">
        <f t="shared" si="0"/>
        <v>2219.77473962767</v>
      </c>
      <c r="E23" s="51">
        <f t="shared" si="5"/>
        <v>16.648310547207526</v>
      </c>
      <c r="F23" s="50">
        <v>0</v>
      </c>
      <c r="G23" s="51">
        <f>F23-C23</f>
        <v>-100</v>
      </c>
      <c r="H23" s="52">
        <f t="shared" si="1"/>
        <v>2236.4230501748775</v>
      </c>
      <c r="J23" s="89">
        <f>G23/((1+$J$43)^A23)</f>
        <v>-95.520114911628909</v>
      </c>
      <c r="M23" s="7"/>
      <c r="N23" s="8"/>
      <c r="O23" s="8"/>
      <c r="P23" s="8"/>
      <c r="Q23" s="8"/>
      <c r="R23" s="8"/>
      <c r="S23" s="8"/>
      <c r="T23" s="8"/>
      <c r="U23" s="8"/>
      <c r="V23" s="9"/>
    </row>
    <row r="24" spans="1:22" x14ac:dyDescent="0.2">
      <c r="A24" s="44">
        <v>12</v>
      </c>
      <c r="B24" s="51">
        <f t="shared" si="3"/>
        <v>2236.4230501748775</v>
      </c>
      <c r="C24" s="50">
        <f t="shared" si="4"/>
        <v>100</v>
      </c>
      <c r="D24" s="50">
        <f t="shared" si="0"/>
        <v>2336.4230501748775</v>
      </c>
      <c r="E24" s="51">
        <f t="shared" si="5"/>
        <v>17.52317287631158</v>
      </c>
      <c r="F24" s="50">
        <v>0</v>
      </c>
      <c r="G24" s="51">
        <f>F24-C24</f>
        <v>-100</v>
      </c>
      <c r="H24" s="52">
        <f t="shared" si="1"/>
        <v>2353.946223051189</v>
      </c>
      <c r="J24" s="89">
        <f>G24/((1+$J$43)^A24)</f>
        <v>-95.122942450071491</v>
      </c>
      <c r="M24" s="7"/>
      <c r="N24" s="8"/>
      <c r="O24" s="8"/>
      <c r="P24" s="8"/>
      <c r="Q24" s="8"/>
      <c r="R24" s="8"/>
      <c r="S24" s="8"/>
      <c r="T24" s="8"/>
      <c r="U24" s="8"/>
      <c r="V24" s="9"/>
    </row>
    <row r="25" spans="1:22" x14ac:dyDescent="0.2">
      <c r="A25" s="44">
        <v>13</v>
      </c>
      <c r="B25" s="51">
        <f t="shared" si="3"/>
        <v>2353.946223051189</v>
      </c>
      <c r="C25" s="50">
        <f t="shared" si="4"/>
        <v>100</v>
      </c>
      <c r="D25" s="50">
        <f t="shared" si="0"/>
        <v>2453.946223051189</v>
      </c>
      <c r="E25" s="51">
        <f t="shared" si="5"/>
        <v>18.404596672883915</v>
      </c>
      <c r="F25" s="50">
        <v>0</v>
      </c>
      <c r="G25" s="51">
        <f>F25-C25</f>
        <v>-100</v>
      </c>
      <c r="H25" s="52">
        <f t="shared" si="1"/>
        <v>2472.3508197240731</v>
      </c>
      <c r="J25" s="89">
        <f>G25/((1+$J$43)^A25)</f>
        <v>-94.72742143087639</v>
      </c>
      <c r="M25" s="7"/>
      <c r="N25" s="8"/>
      <c r="O25" s="8"/>
      <c r="P25" s="8"/>
      <c r="Q25" s="8"/>
      <c r="R25" s="8"/>
      <c r="S25" s="8"/>
      <c r="T25" s="8"/>
      <c r="U25" s="8"/>
      <c r="V25" s="9"/>
    </row>
    <row r="26" spans="1:22" x14ac:dyDescent="0.2">
      <c r="A26" s="44">
        <v>14</v>
      </c>
      <c r="B26" s="51">
        <f t="shared" si="3"/>
        <v>2472.3508197240731</v>
      </c>
      <c r="C26" s="50">
        <f t="shared" si="4"/>
        <v>100</v>
      </c>
      <c r="D26" s="50">
        <f t="shared" si="0"/>
        <v>2572.3508197240731</v>
      </c>
      <c r="E26" s="51">
        <f t="shared" si="5"/>
        <v>19.292631147930546</v>
      </c>
      <c r="F26" s="50">
        <v>0</v>
      </c>
      <c r="G26" s="51">
        <f>F26-C26</f>
        <v>-100</v>
      </c>
      <c r="H26" s="52">
        <f t="shared" si="1"/>
        <v>2591.6434508720035</v>
      </c>
      <c r="J26" s="89">
        <f>G26/((1+$J$43)^A26)</f>
        <v>-94.333544987349327</v>
      </c>
      <c r="M26" s="7"/>
      <c r="N26" s="8"/>
      <c r="O26" s="8"/>
      <c r="P26" s="8"/>
      <c r="Q26" s="8"/>
      <c r="R26" s="8"/>
      <c r="S26" s="8"/>
      <c r="T26" s="8"/>
      <c r="U26" s="8"/>
      <c r="V26" s="9"/>
    </row>
    <row r="27" spans="1:22" x14ac:dyDescent="0.2">
      <c r="A27" s="44">
        <v>15</v>
      </c>
      <c r="B27" s="51">
        <f t="shared" si="3"/>
        <v>2591.6434508720035</v>
      </c>
      <c r="C27" s="50">
        <f t="shared" si="4"/>
        <v>100</v>
      </c>
      <c r="D27" s="50">
        <f t="shared" si="0"/>
        <v>2691.6434508720035</v>
      </c>
      <c r="E27" s="51">
        <f t="shared" si="5"/>
        <v>20.187325881540026</v>
      </c>
      <c r="F27" s="50">
        <v>0</v>
      </c>
      <c r="G27" s="51">
        <f>F27-C27</f>
        <v>-100</v>
      </c>
      <c r="H27" s="52">
        <f t="shared" si="1"/>
        <v>2711.8307767535434</v>
      </c>
      <c r="J27" s="89">
        <f>G27/((1+$J$43)^A27)</f>
        <v>-93.941306281347693</v>
      </c>
      <c r="M27" s="7"/>
      <c r="N27" s="8"/>
      <c r="O27" s="8"/>
      <c r="P27" s="8"/>
      <c r="Q27" s="8"/>
      <c r="R27" s="8"/>
      <c r="S27" s="8"/>
      <c r="T27" s="8"/>
      <c r="U27" s="8"/>
      <c r="V27" s="9"/>
    </row>
    <row r="28" spans="1:22" x14ac:dyDescent="0.2">
      <c r="A28" s="44">
        <v>16</v>
      </c>
      <c r="B28" s="51">
        <f t="shared" si="3"/>
        <v>2711.8307767535434</v>
      </c>
      <c r="C28" s="50">
        <f t="shared" si="4"/>
        <v>100</v>
      </c>
      <c r="D28" s="50">
        <f t="shared" si="0"/>
        <v>2811.8307767535434</v>
      </c>
      <c r="E28" s="51">
        <f t="shared" si="5"/>
        <v>21.088730825651574</v>
      </c>
      <c r="F28" s="50">
        <v>0</v>
      </c>
      <c r="G28" s="51">
        <f>F28-C28</f>
        <v>-100</v>
      </c>
      <c r="H28" s="52">
        <f t="shared" si="1"/>
        <v>2832.9195075791949</v>
      </c>
      <c r="J28" s="89">
        <f>G28/((1+$J$43)^A28)</f>
        <v>-93.550698503161897</v>
      </c>
      <c r="M28" s="7"/>
      <c r="N28" s="8"/>
      <c r="O28" s="8"/>
      <c r="P28" s="8"/>
      <c r="Q28" s="8"/>
      <c r="R28" s="8"/>
      <c r="S28" s="8"/>
      <c r="T28" s="8"/>
      <c r="U28" s="8"/>
      <c r="V28" s="9"/>
    </row>
    <row r="29" spans="1:22" x14ac:dyDescent="0.2">
      <c r="A29" s="44">
        <v>17</v>
      </c>
      <c r="B29" s="51">
        <f t="shared" si="3"/>
        <v>2832.9195075791949</v>
      </c>
      <c r="C29" s="50">
        <f t="shared" si="4"/>
        <v>100</v>
      </c>
      <c r="D29" s="50">
        <f t="shared" si="0"/>
        <v>2932.9195075791949</v>
      </c>
      <c r="E29" s="51">
        <f t="shared" si="5"/>
        <v>21.996896306843961</v>
      </c>
      <c r="F29" s="50">
        <v>0</v>
      </c>
      <c r="G29" s="51">
        <f>F29-C29</f>
        <v>-100</v>
      </c>
      <c r="H29" s="52">
        <f t="shared" si="1"/>
        <v>2954.916403886039</v>
      </c>
      <c r="J29" s="89">
        <f>G29/((1+$J$43)^A29)</f>
        <v>-93.161714871397081</v>
      </c>
      <c r="M29" s="7"/>
      <c r="N29" s="8"/>
      <c r="O29" s="8"/>
      <c r="P29" s="8"/>
      <c r="Q29" s="8"/>
      <c r="R29" s="8"/>
      <c r="S29" s="8"/>
      <c r="T29" s="8"/>
      <c r="U29" s="8"/>
      <c r="V29" s="9"/>
    </row>
    <row r="30" spans="1:22" x14ac:dyDescent="0.2">
      <c r="A30" s="44">
        <v>18</v>
      </c>
      <c r="B30" s="51">
        <f t="shared" si="3"/>
        <v>2954.916403886039</v>
      </c>
      <c r="C30" s="50">
        <f t="shared" si="4"/>
        <v>100</v>
      </c>
      <c r="D30" s="50">
        <f t="shared" si="0"/>
        <v>3054.916403886039</v>
      </c>
      <c r="E30" s="51">
        <f t="shared" si="5"/>
        <v>22.911873029145291</v>
      </c>
      <c r="F30" s="50">
        <v>0</v>
      </c>
      <c r="G30" s="51">
        <f>F30-C30</f>
        <v>-100</v>
      </c>
      <c r="H30" s="52">
        <f t="shared" si="1"/>
        <v>3077.8282769151842</v>
      </c>
      <c r="J30" s="89">
        <f>G30/((1+$J$43)^A30)</f>
        <v>-92.77434863285545</v>
      </c>
      <c r="M30" s="7"/>
      <c r="N30" s="8"/>
      <c r="O30" s="8"/>
      <c r="P30" s="8"/>
      <c r="Q30" s="8"/>
      <c r="R30" s="8"/>
      <c r="S30" s="8"/>
      <c r="T30" s="8"/>
      <c r="U30" s="8"/>
      <c r="V30" s="9"/>
    </row>
    <row r="31" spans="1:22" x14ac:dyDescent="0.2">
      <c r="A31" s="44">
        <v>19</v>
      </c>
      <c r="B31" s="51">
        <f t="shared" si="3"/>
        <v>3077.8282769151842</v>
      </c>
      <c r="C31" s="50">
        <f t="shared" si="4"/>
        <v>100</v>
      </c>
      <c r="D31" s="50">
        <f t="shared" si="0"/>
        <v>3177.8282769151842</v>
      </c>
      <c r="E31" s="51">
        <f t="shared" si="5"/>
        <v>23.833712076863883</v>
      </c>
      <c r="F31" s="50">
        <v>0</v>
      </c>
      <c r="G31" s="51">
        <f>F31-C31</f>
        <v>-100</v>
      </c>
      <c r="H31" s="52">
        <f t="shared" si="1"/>
        <v>3201.661988992048</v>
      </c>
      <c r="J31" s="89">
        <f>G31/((1+$J$43)^A31)</f>
        <v>-92.388593062418906</v>
      </c>
      <c r="M31" s="7"/>
      <c r="N31" s="8"/>
      <c r="O31" s="8"/>
      <c r="P31" s="8"/>
      <c r="Q31" s="8"/>
      <c r="R31" s="8"/>
      <c r="S31" s="8"/>
      <c r="T31" s="8"/>
      <c r="U31" s="8"/>
      <c r="V31" s="9"/>
    </row>
    <row r="32" spans="1:22" x14ac:dyDescent="0.2">
      <c r="A32" s="44">
        <v>20</v>
      </c>
      <c r="B32" s="51">
        <f t="shared" si="3"/>
        <v>3201.661988992048</v>
      </c>
      <c r="C32" s="50">
        <f t="shared" si="4"/>
        <v>100</v>
      </c>
      <c r="D32" s="50">
        <f t="shared" si="0"/>
        <v>3301.661988992048</v>
      </c>
      <c r="E32" s="51">
        <f t="shared" si="5"/>
        <v>24.762464917440358</v>
      </c>
      <c r="F32" s="50">
        <v>0</v>
      </c>
      <c r="G32" s="51">
        <f>F32-C32</f>
        <v>-100</v>
      </c>
      <c r="H32" s="52">
        <f t="shared" si="1"/>
        <v>3326.4244539094884</v>
      </c>
      <c r="J32" s="89">
        <f>G32/((1+$J$43)^A32)</f>
        <v>-92.00444146293249</v>
      </c>
      <c r="M32" s="7"/>
      <c r="N32" s="8"/>
      <c r="O32" s="8"/>
      <c r="P32" s="8"/>
      <c r="Q32" s="8"/>
      <c r="R32" s="8"/>
      <c r="S32" s="8"/>
      <c r="T32" s="8"/>
      <c r="U32" s="8"/>
      <c r="V32" s="9"/>
    </row>
    <row r="33" spans="1:22" x14ac:dyDescent="0.2">
      <c r="A33" s="44">
        <v>21</v>
      </c>
      <c r="B33" s="51">
        <f t="shared" si="3"/>
        <v>3326.4244539094884</v>
      </c>
      <c r="C33" s="50">
        <f t="shared" si="4"/>
        <v>100</v>
      </c>
      <c r="D33" s="50">
        <f t="shared" si="0"/>
        <v>3426.4244539094884</v>
      </c>
      <c r="E33" s="51">
        <f t="shared" si="5"/>
        <v>25.698183404321163</v>
      </c>
      <c r="F33" s="50">
        <v>0</v>
      </c>
      <c r="G33" s="51">
        <f>F33-C33</f>
        <v>-100</v>
      </c>
      <c r="H33" s="52">
        <f t="shared" si="1"/>
        <v>3452.1226373138097</v>
      </c>
      <c r="J33" s="89">
        <f>G33/((1+$J$43)^A33)</f>
        <v>-91.621887165087927</v>
      </c>
      <c r="M33" s="7"/>
      <c r="N33" s="8"/>
      <c r="O33" s="8"/>
      <c r="P33" s="8"/>
      <c r="Q33" s="8"/>
      <c r="R33" s="8"/>
      <c r="S33" s="8"/>
      <c r="T33" s="8"/>
      <c r="U33" s="8"/>
      <c r="V33" s="9"/>
    </row>
    <row r="34" spans="1:22" x14ac:dyDescent="0.2">
      <c r="A34" s="44">
        <v>22</v>
      </c>
      <c r="B34" s="51">
        <f t="shared" si="3"/>
        <v>3452.1226373138097</v>
      </c>
      <c r="C34" s="50">
        <f t="shared" si="4"/>
        <v>100</v>
      </c>
      <c r="D34" s="50">
        <f t="shared" si="0"/>
        <v>3552.1226373138097</v>
      </c>
      <c r="E34" s="51">
        <f t="shared" si="5"/>
        <v>26.640919779853572</v>
      </c>
      <c r="F34" s="50">
        <v>0</v>
      </c>
      <c r="G34" s="51">
        <f>F34-C34</f>
        <v>-100</v>
      </c>
      <c r="H34" s="52">
        <f t="shared" si="1"/>
        <v>3578.7635570936632</v>
      </c>
      <c r="J34" s="89">
        <f>G34/((1+$J$43)^A34)</f>
        <v>-91.240923527307942</v>
      </c>
      <c r="M34" s="7"/>
      <c r="N34" s="8"/>
      <c r="O34" s="8"/>
      <c r="P34" s="8"/>
      <c r="Q34" s="8"/>
      <c r="R34" s="8"/>
      <c r="S34" s="8"/>
      <c r="T34" s="8"/>
      <c r="U34" s="8"/>
      <c r="V34" s="9"/>
    </row>
    <row r="35" spans="1:22" x14ac:dyDescent="0.2">
      <c r="A35" s="44">
        <v>23</v>
      </c>
      <c r="B35" s="51">
        <f t="shared" si="3"/>
        <v>3578.7635570936632</v>
      </c>
      <c r="C35" s="50">
        <f t="shared" si="4"/>
        <v>100</v>
      </c>
      <c r="D35" s="50">
        <f t="shared" si="0"/>
        <v>3678.7635570936632</v>
      </c>
      <c r="E35" s="51">
        <f t="shared" si="5"/>
        <v>27.590726678202472</v>
      </c>
      <c r="F35" s="50">
        <v>0</v>
      </c>
      <c r="G35" s="51">
        <f>F35-C35</f>
        <v>-100</v>
      </c>
      <c r="H35" s="52">
        <f t="shared" si="1"/>
        <v>3706.3542837718655</v>
      </c>
      <c r="J35" s="89">
        <f>G35/((1+$J$43)^A35)</f>
        <v>-90.861543935630934</v>
      </c>
      <c r="M35" s="7"/>
      <c r="N35" s="8"/>
      <c r="O35" s="8"/>
      <c r="P35" s="8"/>
      <c r="Q35" s="8"/>
      <c r="R35" s="8"/>
      <c r="S35" s="8"/>
      <c r="T35" s="8"/>
      <c r="U35" s="8"/>
      <c r="V35" s="9"/>
    </row>
    <row r="36" spans="1:22" ht="16" thickBot="1" x14ac:dyDescent="0.25">
      <c r="A36" s="45">
        <v>24</v>
      </c>
      <c r="B36" s="53">
        <f t="shared" si="3"/>
        <v>3706.3542837718655</v>
      </c>
      <c r="C36" s="54">
        <f t="shared" si="4"/>
        <v>100</v>
      </c>
      <c r="D36" s="54">
        <f t="shared" si="0"/>
        <v>3806.3542837718655</v>
      </c>
      <c r="E36" s="53">
        <f t="shared" si="5"/>
        <v>28.547657128288989</v>
      </c>
      <c r="F36" s="54">
        <v>0</v>
      </c>
      <c r="G36" s="53">
        <f>H36</f>
        <v>3834.9019409001544</v>
      </c>
      <c r="H36" s="55">
        <f t="shared" si="1"/>
        <v>3834.9019409001544</v>
      </c>
      <c r="J36" s="90">
        <f>G36/((1+$J$43)^A36)</f>
        <v>3469.9627706251931</v>
      </c>
      <c r="M36" s="7"/>
      <c r="N36" s="8"/>
      <c r="O36" s="8"/>
      <c r="P36" s="8"/>
      <c r="Q36" s="8"/>
      <c r="R36" s="8"/>
      <c r="S36" s="8"/>
      <c r="T36" s="8"/>
      <c r="U36" s="8"/>
      <c r="V36" s="9"/>
    </row>
    <row r="37" spans="1:22" x14ac:dyDescent="0.2">
      <c r="M37" s="2"/>
      <c r="V37" s="3"/>
    </row>
    <row r="38" spans="1:22" x14ac:dyDescent="0.2">
      <c r="A38" t="s">
        <v>28</v>
      </c>
      <c r="D38" s="14">
        <v>0.05</v>
      </c>
      <c r="E38" t="s">
        <v>38</v>
      </c>
      <c r="M38" s="2"/>
      <c r="V38" s="3"/>
    </row>
    <row r="39" spans="1:22" x14ac:dyDescent="0.2">
      <c r="A39" t="s">
        <v>39</v>
      </c>
      <c r="M39" s="2"/>
      <c r="V39" s="3"/>
    </row>
    <row r="40" spans="1:22" x14ac:dyDescent="0.2">
      <c r="A40" t="s">
        <v>35</v>
      </c>
      <c r="M40" s="2"/>
      <c r="V40" s="3"/>
    </row>
    <row r="41" spans="1:22" x14ac:dyDescent="0.2">
      <c r="A41" t="s">
        <v>36</v>
      </c>
      <c r="M41" s="2"/>
      <c r="V41" s="3"/>
    </row>
    <row r="42" spans="1:22" ht="16" thickBot="1" x14ac:dyDescent="0.25">
      <c r="M42" s="2"/>
      <c r="V42" s="3"/>
    </row>
    <row r="43" spans="1:22" ht="16" thickBot="1" x14ac:dyDescent="0.25">
      <c r="A43" s="30">
        <v>2.1</v>
      </c>
      <c r="B43" s="142" t="s">
        <v>37</v>
      </c>
      <c r="C43" s="143"/>
      <c r="D43" s="43">
        <f>NPV(J43,G13:G36)+G12</f>
        <v>281.29937013465565</v>
      </c>
      <c r="E43" s="1"/>
      <c r="I43" s="29" t="s">
        <v>29</v>
      </c>
      <c r="J43" s="16">
        <f>EXP(D38/12)-1</f>
        <v>4.1753592911184523E-3</v>
      </c>
      <c r="M43" s="2"/>
      <c r="V43" s="3"/>
    </row>
    <row r="44" spans="1:22" x14ac:dyDescent="0.2">
      <c r="I44" s="29" t="s">
        <v>34</v>
      </c>
      <c r="J44" s="41">
        <f>SUM(J12:J36)</f>
        <v>281.29937013465633</v>
      </c>
      <c r="M44" s="2"/>
      <c r="V44" s="3"/>
    </row>
    <row r="45" spans="1:22" x14ac:dyDescent="0.2">
      <c r="A45" s="13"/>
      <c r="M45" s="2"/>
      <c r="V45" s="3"/>
    </row>
    <row r="46" spans="1:22" ht="16" thickBot="1" x14ac:dyDescent="0.25">
      <c r="A46" s="56"/>
      <c r="B46" s="56"/>
      <c r="C46" s="56"/>
      <c r="D46" s="56"/>
      <c r="E46" s="56"/>
      <c r="F46" s="56"/>
      <c r="G46" s="56"/>
      <c r="H46" s="56"/>
      <c r="I46" s="56"/>
      <c r="J46" s="56"/>
      <c r="K46" s="56"/>
      <c r="M46" s="2"/>
      <c r="V46" s="3"/>
    </row>
    <row r="47" spans="1:22" ht="16" thickBot="1" x14ac:dyDescent="0.25">
      <c r="A47" s="30">
        <v>2.2000000000000002</v>
      </c>
      <c r="B47" s="144" t="s">
        <v>45</v>
      </c>
      <c r="C47" s="145"/>
      <c r="D47" s="145"/>
      <c r="E47" s="145"/>
      <c r="F47" s="145"/>
      <c r="G47" s="145"/>
      <c r="H47" s="146"/>
      <c r="I47" s="57">
        <f>LN(IRR(G12:G36)+1)*12</f>
        <v>0.11322139677385885</v>
      </c>
      <c r="J47" s="56"/>
      <c r="K47" s="56"/>
      <c r="M47" s="2"/>
      <c r="V47" s="3"/>
    </row>
    <row r="48" spans="1:22" x14ac:dyDescent="0.2">
      <c r="A48" s="56"/>
      <c r="B48" s="56"/>
      <c r="C48" s="56"/>
      <c r="D48" s="56"/>
      <c r="E48" s="56"/>
      <c r="F48" s="56"/>
      <c r="G48" s="56"/>
      <c r="H48" s="56"/>
      <c r="I48" s="56"/>
      <c r="J48" s="56"/>
      <c r="K48" s="56"/>
      <c r="M48" s="2"/>
      <c r="V48" s="3"/>
    </row>
    <row r="49" spans="1:22" ht="16" thickBot="1" x14ac:dyDescent="0.25">
      <c r="A49" s="56"/>
      <c r="B49" s="56"/>
      <c r="C49" s="56"/>
      <c r="D49" s="56"/>
      <c r="E49" s="56"/>
      <c r="F49" s="56"/>
      <c r="G49" s="56"/>
      <c r="H49" s="56"/>
      <c r="I49" s="56"/>
      <c r="J49" s="56"/>
      <c r="K49" s="56"/>
      <c r="M49" s="2"/>
      <c r="V49" s="3"/>
    </row>
    <row r="50" spans="1:22" ht="16" thickBot="1" x14ac:dyDescent="0.25">
      <c r="A50" s="139">
        <v>2.2999999999999998</v>
      </c>
      <c r="B50" s="59" t="s">
        <v>46</v>
      </c>
      <c r="C50" s="60"/>
      <c r="D50" s="60"/>
      <c r="E50" s="60"/>
      <c r="F50" s="60"/>
      <c r="G50" s="60"/>
      <c r="H50" s="60"/>
      <c r="I50" s="60"/>
      <c r="J50" s="61"/>
      <c r="K50" s="56"/>
      <c r="M50" s="4"/>
      <c r="N50" s="5"/>
      <c r="O50" s="5"/>
      <c r="P50" s="5"/>
      <c r="Q50" s="5"/>
      <c r="R50" s="5"/>
      <c r="S50" s="5"/>
      <c r="T50" s="5"/>
      <c r="U50" s="5"/>
      <c r="V50" s="6"/>
    </row>
    <row r="51" spans="1:22" x14ac:dyDescent="0.2">
      <c r="A51" s="140"/>
      <c r="B51" s="7" t="s">
        <v>47</v>
      </c>
      <c r="C51" s="8"/>
      <c r="D51" s="8"/>
      <c r="E51" s="8"/>
      <c r="F51" s="8"/>
      <c r="G51" s="8"/>
      <c r="H51" s="65">
        <v>8.5000000000000006E-3</v>
      </c>
      <c r="I51" s="8" t="s">
        <v>48</v>
      </c>
      <c r="J51" s="9"/>
      <c r="K51" s="56"/>
      <c r="L51" s="56"/>
      <c r="M51" s="56"/>
    </row>
    <row r="52" spans="1:22" ht="16" thickBot="1" x14ac:dyDescent="0.25">
      <c r="A52" s="141"/>
      <c r="B52" s="62" t="s">
        <v>55</v>
      </c>
      <c r="C52" s="63"/>
      <c r="D52" s="63"/>
      <c r="E52" s="63"/>
      <c r="F52" s="63"/>
      <c r="G52" s="63"/>
      <c r="H52" s="63"/>
      <c r="I52" s="63"/>
      <c r="J52" s="64"/>
      <c r="K52" s="56"/>
      <c r="L52" s="56"/>
      <c r="M52" s="56"/>
    </row>
    <row r="53" spans="1:22" ht="16" thickBot="1" x14ac:dyDescent="0.25">
      <c r="A53" s="56"/>
      <c r="B53" s="66" t="s">
        <v>49</v>
      </c>
      <c r="C53" s="78">
        <f>F56</f>
        <v>25</v>
      </c>
      <c r="D53" s="56"/>
      <c r="E53" s="56"/>
      <c r="F53" s="56"/>
      <c r="G53" s="56"/>
      <c r="H53" s="56"/>
      <c r="I53" s="56"/>
      <c r="J53" s="56"/>
      <c r="K53" s="56"/>
      <c r="L53" s="56"/>
      <c r="M53" s="56"/>
    </row>
    <row r="54" spans="1:22" x14ac:dyDescent="0.2">
      <c r="A54" s="56"/>
      <c r="B54" s="66" t="s">
        <v>50</v>
      </c>
      <c r="C54" s="67" t="s">
        <v>56</v>
      </c>
      <c r="D54" s="68"/>
      <c r="E54" s="68"/>
      <c r="F54" s="68"/>
      <c r="G54" s="68"/>
      <c r="H54" s="68"/>
      <c r="I54" s="68"/>
      <c r="J54" s="69"/>
      <c r="K54" s="56"/>
      <c r="L54" s="56"/>
      <c r="M54" s="56"/>
      <c r="N54" s="56"/>
      <c r="O54" s="56"/>
      <c r="P54" s="56"/>
    </row>
    <row r="55" spans="1:22" x14ac:dyDescent="0.2">
      <c r="A55" s="56"/>
      <c r="B55" s="56"/>
      <c r="C55" s="70" t="s">
        <v>51</v>
      </c>
      <c r="D55" s="71"/>
      <c r="E55" s="76">
        <v>75</v>
      </c>
      <c r="F55" s="71" t="s">
        <v>52</v>
      </c>
      <c r="G55" s="71"/>
      <c r="H55" s="71"/>
      <c r="I55" s="71"/>
      <c r="J55" s="72"/>
      <c r="K55" s="56"/>
      <c r="L55" s="56"/>
      <c r="M55" s="56"/>
      <c r="N55" s="56"/>
      <c r="O55" s="56"/>
      <c r="P55" s="56"/>
    </row>
    <row r="56" spans="1:22" ht="16" thickBot="1" x14ac:dyDescent="0.25">
      <c r="A56" s="56"/>
      <c r="B56" s="56"/>
      <c r="C56" s="73" t="s">
        <v>53</v>
      </c>
      <c r="D56" s="74"/>
      <c r="E56" s="74"/>
      <c r="F56" s="77">
        <f>100-E55</f>
        <v>25</v>
      </c>
      <c r="G56" s="74" t="s">
        <v>54</v>
      </c>
      <c r="H56" s="74"/>
      <c r="I56" s="74"/>
      <c r="J56" s="75"/>
      <c r="K56" s="56"/>
      <c r="L56" s="56"/>
      <c r="M56" s="56"/>
      <c r="N56" s="56"/>
      <c r="O56" s="56"/>
      <c r="P56" s="56"/>
    </row>
    <row r="57" spans="1:22" ht="16" thickBot="1" x14ac:dyDescent="0.25">
      <c r="A57" s="56"/>
      <c r="B57" s="56"/>
      <c r="C57" s="56"/>
      <c r="D57" s="167"/>
      <c r="E57" s="56"/>
      <c r="F57" s="56"/>
      <c r="G57" s="56"/>
      <c r="H57" s="56"/>
      <c r="I57" s="56"/>
      <c r="J57" s="56"/>
      <c r="K57" s="56"/>
      <c r="L57" s="56"/>
      <c r="M57" s="56"/>
      <c r="N57" s="56"/>
      <c r="O57" s="56"/>
      <c r="P57" s="56"/>
    </row>
    <row r="58" spans="1:22" x14ac:dyDescent="0.2">
      <c r="A58" s="56" t="s">
        <v>126</v>
      </c>
      <c r="B58" s="56" t="s">
        <v>127</v>
      </c>
      <c r="C58" s="56"/>
      <c r="D58" s="56"/>
      <c r="E58" s="56"/>
      <c r="F58" s="56"/>
      <c r="G58" s="56"/>
      <c r="H58" s="56"/>
      <c r="I58" s="56"/>
      <c r="J58" s="56"/>
      <c r="K58" s="56"/>
      <c r="L58" s="56"/>
      <c r="M58" s="56"/>
      <c r="S58" s="41"/>
    </row>
    <row r="59" spans="1:22" x14ac:dyDescent="0.2">
      <c r="A59" s="56"/>
      <c r="B59" s="56" t="s">
        <v>128</v>
      </c>
      <c r="C59" s="56"/>
      <c r="E59" s="56"/>
      <c r="F59" s="56"/>
      <c r="G59" s="56"/>
      <c r="H59" s="56"/>
      <c r="I59" s="56"/>
      <c r="J59" s="56"/>
      <c r="K59" s="56"/>
      <c r="L59" s="56"/>
      <c r="M59" s="56"/>
    </row>
    <row r="60" spans="1:22" x14ac:dyDescent="0.2">
      <c r="A60" s="56"/>
      <c r="B60" s="56"/>
      <c r="C60" s="166">
        <v>664.46</v>
      </c>
      <c r="D60" s="164" t="s">
        <v>129</v>
      </c>
      <c r="E60" s="165">
        <v>0.1996</v>
      </c>
      <c r="F60" s="56" t="s">
        <v>130</v>
      </c>
      <c r="G60" s="56"/>
      <c r="H60" s="56"/>
      <c r="I60" s="56"/>
      <c r="J60" s="56"/>
      <c r="K60" s="56"/>
      <c r="L60" s="56"/>
      <c r="M60" s="56"/>
    </row>
    <row r="61" spans="1:22" x14ac:dyDescent="0.2">
      <c r="A61" s="56"/>
      <c r="B61" s="56" t="s">
        <v>131</v>
      </c>
      <c r="C61" s="56"/>
      <c r="D61" s="56"/>
      <c r="E61" s="56"/>
      <c r="F61" s="56"/>
      <c r="G61" s="56"/>
      <c r="H61" s="56"/>
      <c r="J61" s="56"/>
      <c r="K61" s="56"/>
      <c r="L61" s="56"/>
      <c r="M61" s="56"/>
    </row>
    <row r="62" spans="1:22" x14ac:dyDescent="0.2">
      <c r="A62" s="56"/>
      <c r="B62" s="56"/>
      <c r="C62" s="56"/>
      <c r="D62" s="56"/>
      <c r="E62" s="56"/>
      <c r="F62" s="56"/>
      <c r="G62" s="56"/>
      <c r="H62" s="56"/>
      <c r="I62" s="56"/>
      <c r="J62" s="56"/>
      <c r="K62" s="56"/>
      <c r="L62" s="56"/>
      <c r="M62" s="56"/>
    </row>
    <row r="63" spans="1:22" x14ac:dyDescent="0.2">
      <c r="A63" s="56"/>
      <c r="B63" s="56"/>
      <c r="C63" s="56"/>
      <c r="D63" s="56"/>
      <c r="E63" s="56"/>
      <c r="F63" s="56"/>
      <c r="G63" s="56"/>
      <c r="H63" s="56"/>
      <c r="I63" s="56"/>
      <c r="J63" s="56"/>
      <c r="K63" s="56"/>
      <c r="L63" s="56"/>
      <c r="M63" s="56"/>
    </row>
    <row r="64" spans="1:22" x14ac:dyDescent="0.2">
      <c r="A64" s="56"/>
      <c r="B64" s="56"/>
      <c r="C64" s="56"/>
      <c r="D64" s="56"/>
      <c r="E64" s="56"/>
      <c r="F64" s="56"/>
      <c r="G64" s="56"/>
      <c r="H64" s="56"/>
      <c r="I64" s="56"/>
      <c r="J64" s="56"/>
      <c r="K64" s="56"/>
      <c r="L64" s="56"/>
      <c r="M64" s="56"/>
    </row>
    <row r="65" spans="1:13" x14ac:dyDescent="0.2">
      <c r="A65" s="56"/>
      <c r="B65" s="56"/>
      <c r="C65" s="56"/>
      <c r="D65" s="56"/>
      <c r="E65" s="56"/>
      <c r="F65" s="56"/>
      <c r="G65" s="56"/>
      <c r="H65" s="56"/>
      <c r="I65" s="56"/>
      <c r="J65" s="56"/>
      <c r="K65" s="56"/>
      <c r="L65" s="56"/>
      <c r="M65" s="56"/>
    </row>
    <row r="66" spans="1:13" x14ac:dyDescent="0.2">
      <c r="A66" s="56"/>
      <c r="B66" s="56"/>
      <c r="C66" s="56"/>
      <c r="D66" s="56"/>
      <c r="E66" s="56"/>
      <c r="F66" s="56"/>
      <c r="G66" s="56"/>
      <c r="H66" s="56"/>
      <c r="I66" s="56"/>
      <c r="J66" s="56"/>
      <c r="K66" s="56"/>
      <c r="L66" s="56"/>
      <c r="M66" s="56"/>
    </row>
    <row r="67" spans="1:13" x14ac:dyDescent="0.2">
      <c r="A67" s="56"/>
      <c r="B67" s="56"/>
      <c r="C67" s="56"/>
      <c r="D67" s="56"/>
      <c r="E67" s="56"/>
      <c r="F67" s="56"/>
      <c r="G67" s="56"/>
      <c r="H67" s="56"/>
      <c r="I67" s="56"/>
      <c r="J67" s="56"/>
      <c r="K67" s="56"/>
      <c r="L67" s="56"/>
      <c r="M67" s="56"/>
    </row>
    <row r="68" spans="1:13" x14ac:dyDescent="0.2">
      <c r="A68" s="56"/>
      <c r="B68" s="56"/>
      <c r="C68" s="56"/>
      <c r="D68" s="56"/>
      <c r="E68" s="56"/>
      <c r="F68" s="56"/>
      <c r="G68" s="56"/>
      <c r="H68" s="56"/>
      <c r="I68" s="56"/>
      <c r="J68" s="56"/>
      <c r="K68" s="56"/>
      <c r="L68" s="56"/>
      <c r="M68" s="56"/>
    </row>
    <row r="69" spans="1:13" x14ac:dyDescent="0.2">
      <c r="A69" s="56"/>
      <c r="B69" s="56"/>
      <c r="C69" s="56"/>
      <c r="D69" s="56"/>
      <c r="E69" s="56"/>
      <c r="F69" s="56"/>
      <c r="G69" s="56"/>
      <c r="H69" s="56"/>
      <c r="I69" s="56"/>
      <c r="J69" s="56"/>
      <c r="K69" s="56"/>
      <c r="L69" s="56"/>
      <c r="M69" s="56"/>
    </row>
    <row r="70" spans="1:13" x14ac:dyDescent="0.2">
      <c r="A70" s="56"/>
      <c r="B70" s="56"/>
      <c r="C70" s="56"/>
      <c r="D70" s="56"/>
      <c r="E70" s="56"/>
      <c r="F70" s="56"/>
      <c r="G70" s="56"/>
      <c r="H70" s="56"/>
      <c r="I70" s="56"/>
      <c r="J70" s="56"/>
      <c r="K70" s="56"/>
      <c r="L70" s="56"/>
      <c r="M70" s="56"/>
    </row>
    <row r="71" spans="1:13" x14ac:dyDescent="0.2">
      <c r="A71" s="56"/>
      <c r="B71" s="56"/>
      <c r="C71" s="56"/>
      <c r="D71" s="56"/>
      <c r="E71" s="56"/>
      <c r="F71" s="56"/>
      <c r="G71" s="56"/>
      <c r="H71" s="56"/>
      <c r="I71" s="56"/>
      <c r="J71" s="56"/>
      <c r="K71" s="56"/>
      <c r="L71" s="56"/>
      <c r="M71" s="56"/>
    </row>
    <row r="72" spans="1:13" x14ac:dyDescent="0.2">
      <c r="A72" s="56"/>
      <c r="B72" s="56"/>
      <c r="C72" s="56"/>
      <c r="D72" s="56"/>
      <c r="E72" s="56"/>
      <c r="F72" s="56"/>
      <c r="G72" s="56"/>
      <c r="H72" s="56"/>
      <c r="I72" s="56"/>
      <c r="J72" s="56"/>
      <c r="K72" s="56"/>
      <c r="L72" s="56"/>
      <c r="M72" s="56"/>
    </row>
    <row r="73" spans="1:13" x14ac:dyDescent="0.2">
      <c r="A73" s="56"/>
      <c r="B73" s="56"/>
      <c r="C73" s="56"/>
      <c r="D73" s="56"/>
      <c r="E73" s="56"/>
      <c r="F73" s="56"/>
      <c r="G73" s="56"/>
      <c r="H73" s="56"/>
      <c r="I73" s="56"/>
      <c r="J73" s="56"/>
      <c r="K73" s="56"/>
      <c r="L73" s="56"/>
      <c r="M73" s="56"/>
    </row>
    <row r="74" spans="1:13" x14ac:dyDescent="0.2">
      <c r="A74" s="56"/>
      <c r="B74" s="56"/>
      <c r="C74" s="56"/>
      <c r="D74" s="56"/>
      <c r="E74" s="56"/>
      <c r="F74" s="56"/>
      <c r="G74" s="56"/>
      <c r="H74" s="56"/>
      <c r="I74" s="56"/>
      <c r="J74" s="56"/>
      <c r="K74" s="56"/>
      <c r="L74" s="56"/>
      <c r="M74" s="56"/>
    </row>
    <row r="75" spans="1:13" x14ac:dyDescent="0.2">
      <c r="A75" s="56"/>
      <c r="B75" s="56"/>
      <c r="C75" s="56"/>
      <c r="D75" s="56"/>
      <c r="E75" s="56"/>
      <c r="F75" s="56"/>
      <c r="G75" s="56"/>
      <c r="H75" s="56"/>
      <c r="I75" s="56"/>
      <c r="J75" s="56"/>
      <c r="K75" s="56"/>
      <c r="L75" s="56"/>
      <c r="M75" s="56"/>
    </row>
    <row r="76" spans="1:13" x14ac:dyDescent="0.2">
      <c r="A76" s="56"/>
      <c r="B76" s="56"/>
      <c r="C76" s="56"/>
      <c r="D76" s="56"/>
      <c r="E76" s="56"/>
      <c r="F76" s="56"/>
      <c r="G76" s="56"/>
      <c r="H76" s="56"/>
      <c r="I76" s="56"/>
      <c r="J76" s="56"/>
      <c r="K76" s="56"/>
      <c r="L76" s="56"/>
      <c r="M76" s="56"/>
    </row>
    <row r="77" spans="1:13" x14ac:dyDescent="0.2">
      <c r="A77" s="56"/>
      <c r="B77" s="56"/>
      <c r="C77" s="56"/>
      <c r="D77" s="56"/>
      <c r="E77" s="56"/>
      <c r="F77" s="56"/>
      <c r="G77" s="56"/>
      <c r="H77" s="56"/>
      <c r="I77" s="56"/>
      <c r="J77" s="56"/>
      <c r="K77" s="56"/>
      <c r="L77" s="56"/>
      <c r="M77" s="56"/>
    </row>
    <row r="78" spans="1:13" x14ac:dyDescent="0.2">
      <c r="A78" s="56"/>
      <c r="B78" s="56"/>
      <c r="C78" s="56"/>
      <c r="D78" s="56"/>
      <c r="E78" s="56"/>
      <c r="F78" s="56"/>
      <c r="G78" s="56"/>
      <c r="H78" s="56"/>
      <c r="I78" s="56"/>
      <c r="J78" s="56"/>
      <c r="K78" s="56"/>
      <c r="L78" s="56"/>
      <c r="M78" s="56"/>
    </row>
    <row r="79" spans="1:13" x14ac:dyDescent="0.2">
      <c r="A79" s="56"/>
      <c r="B79" s="56"/>
      <c r="C79" s="56"/>
      <c r="D79" s="56"/>
      <c r="E79" s="56"/>
      <c r="F79" s="56"/>
      <c r="G79" s="56"/>
      <c r="H79" s="56"/>
      <c r="I79" s="56"/>
      <c r="J79" s="56"/>
      <c r="K79" s="56"/>
      <c r="L79" s="56"/>
      <c r="M79" s="56"/>
    </row>
    <row r="80" spans="1:13" x14ac:dyDescent="0.2">
      <c r="A80" s="56"/>
      <c r="B80" s="56"/>
      <c r="C80" s="56"/>
      <c r="D80" s="56"/>
      <c r="E80" s="56"/>
      <c r="F80" s="56"/>
      <c r="G80" s="56"/>
      <c r="H80" s="56"/>
      <c r="I80" s="56"/>
      <c r="J80" s="56"/>
      <c r="K80" s="56"/>
      <c r="L80" s="56"/>
      <c r="M80" s="56"/>
    </row>
    <row r="81" spans="1:13" x14ac:dyDescent="0.2">
      <c r="A81" s="56"/>
      <c r="B81" s="56"/>
      <c r="C81" s="56"/>
      <c r="D81" s="56"/>
      <c r="E81" s="56"/>
      <c r="F81" s="56"/>
      <c r="G81" s="56"/>
      <c r="H81" s="56"/>
      <c r="I81" s="56"/>
      <c r="J81" s="56"/>
      <c r="K81" s="56"/>
      <c r="L81" s="56"/>
      <c r="M81" s="56"/>
    </row>
    <row r="82" spans="1:13" x14ac:dyDescent="0.2">
      <c r="A82" s="56"/>
      <c r="B82" s="56"/>
      <c r="C82" s="56"/>
      <c r="D82" s="56"/>
      <c r="E82" s="56"/>
      <c r="F82" s="56"/>
      <c r="G82" s="56"/>
      <c r="H82" s="56"/>
      <c r="I82" s="56"/>
      <c r="J82" s="56"/>
      <c r="K82" s="56"/>
      <c r="L82" s="56"/>
      <c r="M82" s="56"/>
    </row>
    <row r="83" spans="1:13" x14ac:dyDescent="0.2">
      <c r="A83" s="56"/>
      <c r="B83" s="56"/>
      <c r="C83" s="56"/>
      <c r="D83" s="56"/>
      <c r="E83" s="56"/>
      <c r="F83" s="56"/>
      <c r="G83" s="56"/>
      <c r="H83" s="56"/>
      <c r="I83" s="56"/>
      <c r="J83" s="56"/>
      <c r="K83" s="56"/>
      <c r="L83" s="56"/>
      <c r="M83" s="56"/>
    </row>
    <row r="84" spans="1:13" x14ac:dyDescent="0.2">
      <c r="A84" s="56"/>
      <c r="B84" s="56"/>
      <c r="C84" s="56"/>
      <c r="D84" s="56"/>
      <c r="E84" s="56"/>
      <c r="F84" s="56"/>
      <c r="G84" s="56"/>
      <c r="H84" s="56"/>
      <c r="I84" s="56"/>
      <c r="J84" s="56"/>
      <c r="K84" s="56"/>
      <c r="L84" s="56"/>
      <c r="M84" s="56"/>
    </row>
    <row r="85" spans="1:13" x14ac:dyDescent="0.2">
      <c r="A85" s="56"/>
      <c r="B85" s="56"/>
      <c r="C85" s="56"/>
      <c r="D85" s="56"/>
      <c r="E85" s="56"/>
      <c r="F85" s="56"/>
      <c r="G85" s="56"/>
      <c r="H85" s="56"/>
      <c r="I85" s="56"/>
      <c r="J85" s="56"/>
      <c r="K85" s="56"/>
      <c r="L85" s="56"/>
      <c r="M85" s="56"/>
    </row>
    <row r="86" spans="1:13" x14ac:dyDescent="0.2">
      <c r="A86" s="56"/>
      <c r="B86" s="56"/>
      <c r="C86" s="56"/>
      <c r="D86" s="56"/>
      <c r="E86" s="56"/>
      <c r="F86" s="56"/>
      <c r="G86" s="56"/>
      <c r="H86" s="56"/>
      <c r="I86" s="56"/>
      <c r="J86" s="56"/>
      <c r="K86" s="56"/>
      <c r="L86" s="56"/>
      <c r="M86" s="56"/>
    </row>
    <row r="87" spans="1:13" x14ac:dyDescent="0.2">
      <c r="A87" s="56"/>
      <c r="B87" s="56"/>
      <c r="C87" s="56"/>
      <c r="D87" s="56"/>
      <c r="E87" s="56"/>
      <c r="F87" s="56"/>
      <c r="G87" s="56"/>
      <c r="H87" s="56"/>
      <c r="I87" s="56"/>
      <c r="J87" s="56"/>
      <c r="K87" s="56"/>
      <c r="L87" s="56"/>
      <c r="M87" s="56"/>
    </row>
    <row r="88" spans="1:13" x14ac:dyDescent="0.2">
      <c r="A88" s="56"/>
      <c r="B88" s="56"/>
      <c r="C88" s="56"/>
      <c r="D88" s="56"/>
      <c r="E88" s="56"/>
      <c r="F88" s="56"/>
      <c r="G88" s="56"/>
      <c r="H88" s="56"/>
      <c r="I88" s="56"/>
      <c r="J88" s="56"/>
      <c r="K88" s="56"/>
      <c r="L88" s="56"/>
      <c r="M88" s="56"/>
    </row>
    <row r="89" spans="1:13" x14ac:dyDescent="0.2">
      <c r="A89" s="56"/>
      <c r="B89" s="56"/>
      <c r="C89" s="56"/>
      <c r="D89" s="56"/>
      <c r="E89" s="56"/>
      <c r="F89" s="56"/>
      <c r="G89" s="56"/>
      <c r="H89" s="56"/>
      <c r="I89" s="56"/>
      <c r="J89" s="56"/>
      <c r="K89" s="56"/>
      <c r="L89" s="56"/>
      <c r="M89" s="56"/>
    </row>
    <row r="90" spans="1:13" x14ac:dyDescent="0.2">
      <c r="A90" s="56"/>
      <c r="B90" s="56"/>
      <c r="C90" s="56"/>
      <c r="D90" s="56"/>
      <c r="E90" s="56"/>
      <c r="F90" s="56"/>
      <c r="G90" s="56"/>
      <c r="H90" s="56"/>
      <c r="I90" s="56"/>
      <c r="J90" s="56"/>
      <c r="K90" s="56"/>
      <c r="L90" s="56"/>
      <c r="M90" s="56"/>
    </row>
    <row r="91" spans="1:13" x14ac:dyDescent="0.2">
      <c r="A91" s="56"/>
      <c r="B91" s="56"/>
      <c r="C91" s="56"/>
      <c r="D91" s="56"/>
      <c r="E91" s="56"/>
      <c r="F91" s="56"/>
      <c r="G91" s="56"/>
      <c r="H91" s="56"/>
      <c r="I91" s="56"/>
      <c r="J91" s="56"/>
      <c r="K91" s="56"/>
      <c r="L91" s="56"/>
      <c r="M91" s="56"/>
    </row>
    <row r="92" spans="1:13" x14ac:dyDescent="0.2">
      <c r="A92" s="56"/>
      <c r="B92" s="56"/>
      <c r="C92" s="56"/>
      <c r="D92" s="56"/>
      <c r="E92" s="56"/>
      <c r="F92" s="56"/>
      <c r="G92" s="56"/>
      <c r="H92" s="56"/>
      <c r="I92" s="56"/>
      <c r="J92" s="56"/>
      <c r="K92" s="56"/>
      <c r="L92" s="56"/>
      <c r="M92" s="56"/>
    </row>
    <row r="93" spans="1:13" x14ac:dyDescent="0.2">
      <c r="A93" s="56"/>
      <c r="B93" s="56"/>
      <c r="C93" s="56"/>
      <c r="D93" s="56"/>
      <c r="E93" s="56"/>
      <c r="F93" s="56"/>
      <c r="G93" s="56"/>
      <c r="H93" s="56"/>
      <c r="I93" s="56"/>
      <c r="J93" s="56"/>
      <c r="K93" s="56"/>
      <c r="L93" s="56"/>
      <c r="M93" s="56"/>
    </row>
    <row r="94" spans="1:13" x14ac:dyDescent="0.2">
      <c r="A94" s="56"/>
      <c r="B94" s="56"/>
      <c r="C94" s="56"/>
      <c r="D94" s="56"/>
      <c r="E94" s="56"/>
      <c r="F94" s="56"/>
      <c r="G94" s="56"/>
      <c r="H94" s="56"/>
      <c r="I94" s="56"/>
      <c r="J94" s="56"/>
      <c r="K94" s="56"/>
      <c r="L94" s="56"/>
      <c r="M94" s="56"/>
    </row>
    <row r="95" spans="1:13" x14ac:dyDescent="0.2">
      <c r="A95" s="56"/>
      <c r="B95" s="56"/>
      <c r="C95" s="56"/>
      <c r="D95" s="56"/>
      <c r="E95" s="56"/>
      <c r="F95" s="56"/>
      <c r="G95" s="56"/>
      <c r="H95" s="56"/>
      <c r="I95" s="56"/>
      <c r="J95" s="56"/>
      <c r="K95" s="56"/>
      <c r="L95" s="56"/>
      <c r="M95" s="56"/>
    </row>
    <row r="96" spans="1:13" x14ac:dyDescent="0.2">
      <c r="A96" s="56"/>
      <c r="B96" s="56"/>
      <c r="C96" s="56"/>
      <c r="D96" s="56"/>
      <c r="E96" s="56"/>
      <c r="F96" s="56"/>
      <c r="G96" s="56"/>
      <c r="H96" s="56"/>
      <c r="I96" s="56"/>
      <c r="J96" s="56"/>
      <c r="K96" s="56"/>
      <c r="L96" s="56"/>
      <c r="M96" s="56"/>
    </row>
    <row r="97" spans="1:13" x14ac:dyDescent="0.2">
      <c r="A97" s="56"/>
      <c r="B97" s="56"/>
      <c r="C97" s="56"/>
      <c r="D97" s="56"/>
      <c r="E97" s="56"/>
      <c r="F97" s="56"/>
      <c r="G97" s="56"/>
      <c r="H97" s="56"/>
      <c r="I97" s="56"/>
      <c r="J97" s="56"/>
      <c r="K97" s="56"/>
      <c r="L97" s="56"/>
      <c r="M97" s="56"/>
    </row>
    <row r="98" spans="1:13" x14ac:dyDescent="0.2">
      <c r="A98" s="56"/>
      <c r="B98" s="56"/>
      <c r="C98" s="56"/>
      <c r="D98" s="56"/>
      <c r="E98" s="56"/>
      <c r="F98" s="56"/>
      <c r="G98" s="56"/>
      <c r="H98" s="56"/>
      <c r="I98" s="56"/>
      <c r="J98" s="56"/>
      <c r="K98" s="56"/>
      <c r="L98" s="56"/>
      <c r="M98" s="56"/>
    </row>
    <row r="99" spans="1:13" x14ac:dyDescent="0.2">
      <c r="A99" s="56"/>
      <c r="B99" s="56"/>
      <c r="C99" s="56"/>
      <c r="D99" s="56"/>
      <c r="E99" s="56"/>
      <c r="F99" s="56"/>
      <c r="G99" s="56"/>
      <c r="H99" s="56"/>
      <c r="I99" s="56"/>
      <c r="J99" s="56"/>
      <c r="K99" s="56"/>
      <c r="L99" s="56"/>
      <c r="M99" s="56"/>
    </row>
    <row r="100" spans="1:13" x14ac:dyDescent="0.2">
      <c r="A100" s="56"/>
      <c r="B100" s="56"/>
      <c r="C100" s="56"/>
      <c r="D100" s="56"/>
      <c r="E100" s="56"/>
      <c r="F100" s="56"/>
      <c r="G100" s="56"/>
      <c r="H100" s="56"/>
      <c r="I100" s="56"/>
      <c r="J100" s="56"/>
      <c r="K100" s="56"/>
      <c r="L100" s="56"/>
      <c r="M100" s="56"/>
    </row>
    <row r="101" spans="1:13" x14ac:dyDescent="0.2">
      <c r="A101" s="56"/>
      <c r="B101" s="56"/>
      <c r="C101" s="56"/>
      <c r="D101" s="56"/>
      <c r="E101" s="56"/>
      <c r="F101" s="56"/>
      <c r="G101" s="56"/>
      <c r="H101" s="56"/>
      <c r="I101" s="56"/>
      <c r="J101" s="56"/>
      <c r="K101" s="56"/>
      <c r="L101" s="56"/>
      <c r="M101" s="56"/>
    </row>
    <row r="102" spans="1:13" x14ac:dyDescent="0.2">
      <c r="A102" s="56"/>
      <c r="B102" s="56"/>
      <c r="C102" s="56"/>
      <c r="D102" s="56"/>
      <c r="E102" s="56"/>
      <c r="F102" s="56"/>
      <c r="G102" s="56"/>
      <c r="H102" s="56"/>
      <c r="I102" s="56"/>
      <c r="J102" s="56"/>
      <c r="K102" s="56"/>
      <c r="L102" s="56"/>
      <c r="M102" s="56"/>
    </row>
    <row r="103" spans="1:13" x14ac:dyDescent="0.2">
      <c r="A103" s="56"/>
      <c r="B103" s="56"/>
      <c r="C103" s="56"/>
      <c r="D103" s="56"/>
      <c r="E103" s="56"/>
      <c r="F103" s="56"/>
      <c r="G103" s="56"/>
      <c r="H103" s="56"/>
      <c r="I103" s="56"/>
      <c r="J103" s="56"/>
      <c r="K103" s="56"/>
      <c r="L103" s="56"/>
      <c r="M103" s="56"/>
    </row>
    <row r="104" spans="1:13" x14ac:dyDescent="0.2">
      <c r="A104" s="56"/>
      <c r="B104" s="56"/>
      <c r="C104" s="56"/>
      <c r="D104" s="56"/>
      <c r="E104" s="56"/>
      <c r="F104" s="56"/>
      <c r="G104" s="56"/>
      <c r="H104" s="56"/>
      <c r="I104" s="56"/>
      <c r="J104" s="56"/>
      <c r="K104" s="56"/>
      <c r="L104" s="56"/>
      <c r="M104" s="56"/>
    </row>
    <row r="105" spans="1:13" x14ac:dyDescent="0.2">
      <c r="A105" s="56"/>
      <c r="B105" s="56"/>
      <c r="C105" s="56"/>
      <c r="D105" s="56"/>
      <c r="E105" s="56"/>
      <c r="F105" s="56"/>
      <c r="G105" s="56"/>
      <c r="H105" s="56"/>
      <c r="I105" s="56"/>
      <c r="J105" s="56"/>
      <c r="K105" s="56"/>
      <c r="L105" s="56"/>
      <c r="M105" s="56"/>
    </row>
    <row r="106" spans="1:13" x14ac:dyDescent="0.2">
      <c r="A106" s="56"/>
      <c r="B106" s="56"/>
      <c r="C106" s="56"/>
      <c r="D106" s="56"/>
      <c r="E106" s="56"/>
      <c r="F106" s="56"/>
      <c r="G106" s="56"/>
      <c r="H106" s="56"/>
      <c r="I106" s="56"/>
      <c r="J106" s="56"/>
      <c r="K106" s="56"/>
      <c r="L106" s="56"/>
      <c r="M106" s="56"/>
    </row>
    <row r="107" spans="1:13" x14ac:dyDescent="0.2">
      <c r="A107" s="56"/>
      <c r="B107" s="56"/>
      <c r="C107" s="56"/>
      <c r="D107" s="56"/>
      <c r="E107" s="56"/>
      <c r="F107" s="56"/>
      <c r="G107" s="56"/>
      <c r="H107" s="56"/>
      <c r="I107" s="56"/>
      <c r="J107" s="56"/>
      <c r="K107" s="56"/>
      <c r="L107" s="56"/>
      <c r="M107" s="56"/>
    </row>
    <row r="108" spans="1:13" x14ac:dyDescent="0.2">
      <c r="A108" s="56"/>
      <c r="B108" s="56"/>
      <c r="C108" s="56"/>
      <c r="D108" s="56"/>
      <c r="E108" s="56"/>
      <c r="F108" s="56"/>
      <c r="G108" s="56"/>
      <c r="H108" s="56"/>
      <c r="I108" s="56"/>
      <c r="J108" s="56"/>
      <c r="K108" s="56"/>
      <c r="L108" s="56"/>
      <c r="M108" s="56"/>
    </row>
    <row r="109" spans="1:13" x14ac:dyDescent="0.2">
      <c r="A109" s="56"/>
      <c r="B109" s="56"/>
      <c r="C109" s="56"/>
      <c r="D109" s="56"/>
      <c r="E109" s="56"/>
      <c r="F109" s="56"/>
      <c r="G109" s="56"/>
      <c r="H109" s="56"/>
      <c r="I109" s="56"/>
      <c r="J109" s="56"/>
      <c r="K109" s="56"/>
      <c r="L109" s="56"/>
      <c r="M109" s="56"/>
    </row>
    <row r="110" spans="1:13" x14ac:dyDescent="0.2">
      <c r="A110" s="56"/>
      <c r="B110" s="56"/>
      <c r="C110" s="56"/>
      <c r="D110" s="56"/>
      <c r="E110" s="56"/>
      <c r="F110" s="56"/>
      <c r="G110" s="56"/>
      <c r="H110" s="56"/>
      <c r="I110" s="56"/>
      <c r="J110" s="56"/>
      <c r="K110" s="56"/>
      <c r="L110" s="56"/>
      <c r="M110" s="56"/>
    </row>
    <row r="111" spans="1:13" x14ac:dyDescent="0.2">
      <c r="A111" s="56"/>
      <c r="B111" s="56"/>
      <c r="C111" s="56"/>
      <c r="D111" s="56"/>
      <c r="E111" s="56"/>
      <c r="F111" s="56"/>
      <c r="G111" s="56"/>
      <c r="H111" s="56"/>
      <c r="I111" s="56"/>
      <c r="J111" s="56"/>
      <c r="K111" s="56"/>
      <c r="L111" s="56"/>
      <c r="M111" s="56"/>
    </row>
    <row r="112" spans="1:13" x14ac:dyDescent="0.2">
      <c r="A112" s="56"/>
      <c r="B112" s="56"/>
      <c r="C112" s="56"/>
      <c r="D112" s="56"/>
      <c r="E112" s="56"/>
      <c r="F112" s="56"/>
      <c r="G112" s="56"/>
      <c r="H112" s="56"/>
      <c r="I112" s="56"/>
      <c r="J112" s="56"/>
      <c r="K112" s="56"/>
      <c r="L112" s="56"/>
      <c r="M112" s="56"/>
    </row>
    <row r="113" spans="1:13" x14ac:dyDescent="0.2">
      <c r="A113" s="56"/>
      <c r="B113" s="56"/>
      <c r="C113" s="56"/>
      <c r="D113" s="56"/>
      <c r="E113" s="56"/>
      <c r="F113" s="56"/>
      <c r="G113" s="56"/>
      <c r="H113" s="56"/>
      <c r="I113" s="56"/>
      <c r="J113" s="56"/>
      <c r="K113" s="56"/>
      <c r="L113" s="56"/>
      <c r="M113" s="56"/>
    </row>
    <row r="114" spans="1:13" x14ac:dyDescent="0.2">
      <c r="A114" s="56"/>
      <c r="B114" s="56"/>
      <c r="C114" s="56"/>
      <c r="D114" s="56"/>
      <c r="E114" s="56"/>
      <c r="F114" s="56"/>
      <c r="G114" s="56"/>
      <c r="H114" s="56"/>
      <c r="I114" s="56"/>
      <c r="J114" s="56"/>
      <c r="K114" s="56"/>
      <c r="L114" s="56"/>
      <c r="M114" s="56"/>
    </row>
    <row r="115" spans="1:13" x14ac:dyDescent="0.2">
      <c r="A115" s="56"/>
      <c r="B115" s="56"/>
      <c r="C115" s="56"/>
      <c r="D115" s="56"/>
      <c r="E115" s="56"/>
      <c r="F115" s="56"/>
      <c r="G115" s="56"/>
      <c r="H115" s="56"/>
      <c r="I115" s="56"/>
      <c r="J115" s="56"/>
      <c r="K115" s="56"/>
      <c r="L115" s="56"/>
      <c r="M115" s="56"/>
    </row>
    <row r="116" spans="1:13" x14ac:dyDescent="0.2">
      <c r="A116" s="56"/>
      <c r="B116" s="56"/>
      <c r="C116" s="56"/>
      <c r="D116" s="56"/>
      <c r="E116" s="56"/>
      <c r="F116" s="56"/>
      <c r="G116" s="56"/>
      <c r="H116" s="56"/>
      <c r="I116" s="56"/>
      <c r="J116" s="56"/>
      <c r="K116" s="56"/>
      <c r="L116" s="56"/>
      <c r="M116" s="56"/>
    </row>
    <row r="117" spans="1:13" x14ac:dyDescent="0.2">
      <c r="A117" s="56"/>
      <c r="B117" s="56"/>
      <c r="C117" s="56"/>
      <c r="D117" s="56"/>
      <c r="E117" s="56"/>
      <c r="F117" s="56"/>
      <c r="G117" s="56"/>
      <c r="H117" s="56"/>
      <c r="I117" s="56"/>
      <c r="J117" s="56"/>
      <c r="K117" s="56"/>
      <c r="L117" s="56"/>
      <c r="M117" s="56"/>
    </row>
    <row r="118" spans="1:13" x14ac:dyDescent="0.2">
      <c r="A118" s="56"/>
      <c r="B118" s="56"/>
      <c r="C118" s="56"/>
      <c r="D118" s="56"/>
      <c r="E118" s="56"/>
      <c r="F118" s="56"/>
      <c r="G118" s="56"/>
      <c r="H118" s="56"/>
      <c r="I118" s="56"/>
      <c r="J118" s="56"/>
      <c r="K118" s="56"/>
      <c r="L118" s="56"/>
      <c r="M118" s="56"/>
    </row>
    <row r="119" spans="1:13" x14ac:dyDescent="0.2">
      <c r="A119" s="56"/>
      <c r="B119" s="56"/>
      <c r="C119" s="56"/>
      <c r="D119" s="56"/>
      <c r="E119" s="56"/>
      <c r="F119" s="56"/>
      <c r="G119" s="56"/>
      <c r="H119" s="56"/>
      <c r="I119" s="56"/>
      <c r="J119" s="56"/>
      <c r="K119" s="56"/>
      <c r="L119" s="56"/>
      <c r="M119" s="56"/>
    </row>
    <row r="120" spans="1:13" x14ac:dyDescent="0.2">
      <c r="A120" s="56"/>
      <c r="B120" s="56"/>
      <c r="C120" s="56"/>
      <c r="D120" s="56"/>
      <c r="E120" s="56"/>
      <c r="F120" s="56"/>
      <c r="G120" s="56"/>
      <c r="H120" s="56"/>
      <c r="I120" s="56"/>
      <c r="J120" s="56"/>
      <c r="K120" s="56"/>
      <c r="L120" s="56"/>
      <c r="M120" s="56"/>
    </row>
    <row r="121" spans="1:13" x14ac:dyDescent="0.2">
      <c r="A121" s="56"/>
      <c r="B121" s="56"/>
      <c r="C121" s="56"/>
      <c r="D121" s="56"/>
      <c r="E121" s="56"/>
      <c r="F121" s="56"/>
      <c r="G121" s="56"/>
      <c r="H121" s="56"/>
      <c r="I121" s="56"/>
      <c r="J121" s="56"/>
      <c r="K121" s="56"/>
      <c r="L121" s="56"/>
      <c r="M121" s="56"/>
    </row>
    <row r="122" spans="1:13" x14ac:dyDescent="0.2">
      <c r="A122" s="56"/>
      <c r="B122" s="56"/>
      <c r="C122" s="56"/>
      <c r="D122" s="56"/>
      <c r="E122" s="56"/>
      <c r="F122" s="56"/>
      <c r="G122" s="56"/>
      <c r="H122" s="56"/>
      <c r="I122" s="56"/>
      <c r="J122" s="56"/>
      <c r="K122" s="56"/>
      <c r="L122" s="56"/>
      <c r="M122" s="56"/>
    </row>
    <row r="123" spans="1:13" x14ac:dyDescent="0.2">
      <c r="A123" s="56"/>
      <c r="B123" s="56"/>
      <c r="C123" s="56"/>
      <c r="D123" s="56"/>
      <c r="E123" s="56"/>
      <c r="F123" s="56"/>
      <c r="G123" s="56"/>
      <c r="H123" s="56"/>
      <c r="I123" s="56"/>
      <c r="J123" s="56"/>
      <c r="K123" s="56"/>
      <c r="L123" s="56"/>
      <c r="M123" s="56"/>
    </row>
    <row r="124" spans="1:13" x14ac:dyDescent="0.2">
      <c r="A124" s="56"/>
      <c r="B124" s="56"/>
      <c r="C124" s="56"/>
      <c r="D124" s="56"/>
      <c r="E124" s="56"/>
      <c r="F124" s="56"/>
      <c r="G124" s="56"/>
      <c r="H124" s="56"/>
      <c r="I124" s="56"/>
      <c r="J124" s="56"/>
      <c r="K124" s="56"/>
      <c r="L124" s="56"/>
      <c r="M124" s="56"/>
    </row>
    <row r="125" spans="1:13" x14ac:dyDescent="0.2">
      <c r="A125" s="56"/>
      <c r="B125" s="56"/>
      <c r="C125" s="56"/>
      <c r="D125" s="56"/>
      <c r="E125" s="56"/>
      <c r="F125" s="56"/>
      <c r="G125" s="56"/>
      <c r="H125" s="56"/>
      <c r="I125" s="56"/>
      <c r="J125" s="56"/>
      <c r="K125" s="56"/>
      <c r="L125" s="56"/>
      <c r="M125" s="56"/>
    </row>
    <row r="126" spans="1:13" x14ac:dyDescent="0.2">
      <c r="A126" s="56"/>
      <c r="B126" s="56"/>
      <c r="C126" s="56"/>
      <c r="D126" s="56"/>
      <c r="E126" s="56"/>
      <c r="F126" s="56"/>
      <c r="G126" s="56"/>
      <c r="H126" s="56"/>
      <c r="I126" s="56"/>
      <c r="J126" s="56"/>
      <c r="K126" s="56"/>
      <c r="L126" s="56"/>
      <c r="M126" s="56"/>
    </row>
    <row r="127" spans="1:13" x14ac:dyDescent="0.2">
      <c r="A127" s="56"/>
      <c r="B127" s="56"/>
      <c r="C127" s="56"/>
      <c r="D127" s="56"/>
      <c r="E127" s="56"/>
      <c r="F127" s="56"/>
      <c r="G127" s="56"/>
      <c r="H127" s="56"/>
      <c r="I127" s="56"/>
      <c r="J127" s="56"/>
      <c r="K127" s="56"/>
      <c r="L127" s="56"/>
      <c r="M127" s="56"/>
    </row>
    <row r="128" spans="1:13" x14ac:dyDescent="0.2">
      <c r="A128" s="56"/>
      <c r="B128" s="56"/>
      <c r="C128" s="56"/>
      <c r="D128" s="56"/>
      <c r="E128" s="56"/>
      <c r="F128" s="56"/>
      <c r="G128" s="56"/>
      <c r="H128" s="56"/>
      <c r="I128" s="56"/>
      <c r="J128" s="56"/>
      <c r="K128" s="56"/>
      <c r="L128" s="56"/>
      <c r="M128" s="56"/>
    </row>
    <row r="129" spans="1:13" x14ac:dyDescent="0.2">
      <c r="A129" s="56"/>
      <c r="B129" s="56"/>
      <c r="C129" s="56"/>
      <c r="D129" s="56"/>
      <c r="E129" s="56"/>
      <c r="F129" s="56"/>
      <c r="G129" s="56"/>
      <c r="H129" s="56"/>
      <c r="I129" s="56"/>
      <c r="J129" s="56"/>
      <c r="K129" s="56"/>
      <c r="L129" s="56"/>
      <c r="M129" s="56"/>
    </row>
    <row r="130" spans="1:13" x14ac:dyDescent="0.2">
      <c r="A130" s="56"/>
      <c r="B130" s="56"/>
      <c r="C130" s="56"/>
      <c r="D130" s="56"/>
      <c r="E130" s="56"/>
      <c r="F130" s="56"/>
      <c r="G130" s="56"/>
      <c r="H130" s="56"/>
      <c r="I130" s="56"/>
      <c r="J130" s="56"/>
      <c r="K130" s="56"/>
      <c r="L130" s="56"/>
      <c r="M130" s="56"/>
    </row>
    <row r="131" spans="1:13" x14ac:dyDescent="0.2">
      <c r="A131" s="56"/>
      <c r="B131" s="56"/>
      <c r="C131" s="56"/>
      <c r="D131" s="56"/>
      <c r="E131" s="56"/>
      <c r="F131" s="56"/>
      <c r="G131" s="56"/>
      <c r="H131" s="56"/>
      <c r="I131" s="56"/>
      <c r="J131" s="56"/>
      <c r="K131" s="56"/>
      <c r="L131" s="56"/>
      <c r="M131" s="56"/>
    </row>
    <row r="132" spans="1:13" x14ac:dyDescent="0.2">
      <c r="A132" s="56"/>
      <c r="B132" s="56"/>
      <c r="C132" s="56"/>
      <c r="D132" s="56"/>
      <c r="E132" s="56"/>
      <c r="F132" s="56"/>
      <c r="G132" s="56"/>
      <c r="H132" s="56"/>
      <c r="I132" s="56"/>
      <c r="J132" s="56"/>
      <c r="K132" s="56"/>
      <c r="L132" s="56"/>
      <c r="M132" s="56"/>
    </row>
    <row r="133" spans="1:13" x14ac:dyDescent="0.2">
      <c r="A133" s="56"/>
      <c r="B133" s="56"/>
      <c r="C133" s="56"/>
      <c r="D133" s="56"/>
      <c r="E133" s="56"/>
      <c r="F133" s="56"/>
      <c r="G133" s="56"/>
      <c r="H133" s="56"/>
      <c r="I133" s="56"/>
      <c r="J133" s="56"/>
      <c r="K133" s="56"/>
      <c r="L133" s="56"/>
      <c r="M133" s="56"/>
    </row>
    <row r="134" spans="1:13" x14ac:dyDescent="0.2">
      <c r="L134" s="56"/>
      <c r="M134" s="56"/>
    </row>
  </sheetData>
  <mergeCells count="5">
    <mergeCell ref="A50:A52"/>
    <mergeCell ref="B43:C43"/>
    <mergeCell ref="B47:H47"/>
    <mergeCell ref="A1:K2"/>
    <mergeCell ref="M2:V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A9CD2-765E-46A0-A566-D9E1F788E45B}">
  <dimension ref="A1:J513"/>
  <sheetViews>
    <sheetView workbookViewId="0">
      <selection activeCell="G13" sqref="G13"/>
    </sheetView>
  </sheetViews>
  <sheetFormatPr baseColWidth="10" defaultColWidth="8.83203125" defaultRowHeight="15" x14ac:dyDescent="0.2"/>
  <cols>
    <col min="2" max="2" width="9.6640625" customWidth="1"/>
    <col min="3" max="3" width="14.1640625" customWidth="1"/>
    <col min="6" max="6" width="10.5" customWidth="1"/>
    <col min="7" max="7" width="13.5" bestFit="1" customWidth="1"/>
  </cols>
  <sheetData>
    <row r="1" spans="1:10" x14ac:dyDescent="0.2">
      <c r="A1" s="118" t="s">
        <v>58</v>
      </c>
      <c r="B1" s="147"/>
      <c r="C1" s="147"/>
      <c r="D1" s="147"/>
      <c r="E1" s="147"/>
      <c r="F1" s="147"/>
      <c r="G1" s="147"/>
      <c r="H1" s="147"/>
      <c r="I1" s="147"/>
      <c r="J1" s="147"/>
    </row>
    <row r="2" spans="1:10" x14ac:dyDescent="0.2">
      <c r="A2" s="147"/>
      <c r="B2" s="147"/>
      <c r="C2" s="147"/>
      <c r="D2" s="147"/>
      <c r="E2" s="147"/>
      <c r="F2" s="147"/>
      <c r="G2" s="147"/>
      <c r="H2" s="147"/>
      <c r="I2" s="147"/>
      <c r="J2" s="147"/>
    </row>
    <row r="4" spans="1:10" x14ac:dyDescent="0.2">
      <c r="A4" t="s">
        <v>59</v>
      </c>
    </row>
    <row r="5" spans="1:10" x14ac:dyDescent="0.2">
      <c r="A5" t="s">
        <v>61</v>
      </c>
    </row>
    <row r="7" spans="1:10" ht="16" thickBot="1" x14ac:dyDescent="0.25"/>
    <row r="8" spans="1:10" x14ac:dyDescent="0.2">
      <c r="A8" s="139">
        <v>3.1</v>
      </c>
      <c r="B8" s="59" t="s">
        <v>63</v>
      </c>
      <c r="C8" s="60"/>
      <c r="D8" s="60"/>
      <c r="E8" s="60"/>
      <c r="F8" s="61"/>
    </row>
    <row r="9" spans="1:10" ht="16" thickBot="1" x14ac:dyDescent="0.25">
      <c r="A9" s="141"/>
      <c r="B9" s="10" t="s">
        <v>57</v>
      </c>
      <c r="C9" s="11"/>
      <c r="D9" s="79">
        <v>0.08</v>
      </c>
      <c r="E9" s="11" t="s">
        <v>60</v>
      </c>
      <c r="F9" s="12"/>
    </row>
    <row r="11" spans="1:10" ht="16" thickBot="1" x14ac:dyDescent="0.25">
      <c r="E11" t="s">
        <v>64</v>
      </c>
    </row>
    <row r="12" spans="1:10" ht="16" thickBot="1" x14ac:dyDescent="0.25">
      <c r="E12" s="80">
        <v>3.2</v>
      </c>
      <c r="F12" t="s">
        <v>65</v>
      </c>
      <c r="G12" s="82">
        <f>SUM(C14:C23)</f>
        <v>671008.13989414414</v>
      </c>
    </row>
    <row r="13" spans="1:10" ht="16" thickBot="1" x14ac:dyDescent="0.25">
      <c r="A13" t="s">
        <v>125</v>
      </c>
      <c r="B13" t="s">
        <v>31</v>
      </c>
      <c r="C13" t="s">
        <v>62</v>
      </c>
      <c r="E13" s="81">
        <v>3.3</v>
      </c>
      <c r="F13" t="s">
        <v>66</v>
      </c>
      <c r="G13" s="82">
        <f>SUM(C14:C63)</f>
        <v>1223348.4643060537</v>
      </c>
    </row>
    <row r="14" spans="1:10" ht="16" thickBot="1" x14ac:dyDescent="0.25">
      <c r="A14">
        <v>1</v>
      </c>
      <c r="B14" s="38">
        <v>100000</v>
      </c>
      <c r="C14" s="40">
        <f>B14/((1+$D$9)^A14)</f>
        <v>92592.592592592584</v>
      </c>
      <c r="E14" s="81">
        <v>3.4</v>
      </c>
      <c r="F14" t="s">
        <v>69</v>
      </c>
      <c r="G14" s="82">
        <f>SUM(C14:C163)</f>
        <v>1249987.8843508055</v>
      </c>
    </row>
    <row r="15" spans="1:10" ht="16" thickBot="1" x14ac:dyDescent="0.25">
      <c r="A15">
        <v>2</v>
      </c>
      <c r="B15" s="38">
        <v>100000</v>
      </c>
      <c r="C15" s="40">
        <f t="shared" ref="C15:C78" si="0">B15/((1+$D$9)^A15)</f>
        <v>85733.882030178313</v>
      </c>
      <c r="E15" s="81">
        <v>3.5</v>
      </c>
      <c r="F15" t="s">
        <v>67</v>
      </c>
      <c r="G15" s="82">
        <f>SUM(C14:C263)</f>
        <v>1249999.9944922901</v>
      </c>
    </row>
    <row r="16" spans="1:10" ht="16" thickBot="1" x14ac:dyDescent="0.25">
      <c r="A16">
        <v>3</v>
      </c>
      <c r="B16" s="38">
        <v>100000</v>
      </c>
      <c r="C16" s="40">
        <f t="shared" si="0"/>
        <v>79383.22410201696</v>
      </c>
      <c r="E16" s="81">
        <v>3.6</v>
      </c>
      <c r="F16" t="s">
        <v>68</v>
      </c>
      <c r="G16" s="82">
        <f>SUM(C14:C513)</f>
        <v>1249999.9999999991</v>
      </c>
    </row>
    <row r="17" spans="1:10" ht="16" thickBot="1" x14ac:dyDescent="0.25">
      <c r="A17">
        <v>4</v>
      </c>
      <c r="B17" s="38">
        <v>100000</v>
      </c>
      <c r="C17" s="40">
        <f t="shared" si="0"/>
        <v>73502.98527964532</v>
      </c>
    </row>
    <row r="18" spans="1:10" x14ac:dyDescent="0.2">
      <c r="A18">
        <v>5</v>
      </c>
      <c r="B18" s="38">
        <v>100000</v>
      </c>
      <c r="C18" s="40">
        <f t="shared" si="0"/>
        <v>68058.319703375295</v>
      </c>
      <c r="E18" s="139">
        <v>3.7</v>
      </c>
      <c r="F18" s="59" t="s">
        <v>70</v>
      </c>
      <c r="G18" s="60"/>
      <c r="H18" s="60"/>
      <c r="I18" s="60"/>
      <c r="J18" s="61"/>
    </row>
    <row r="19" spans="1:10" x14ac:dyDescent="0.2">
      <c r="A19">
        <v>6</v>
      </c>
      <c r="B19" s="38">
        <v>100000</v>
      </c>
      <c r="C19" s="40">
        <f t="shared" si="0"/>
        <v>63016.962688310457</v>
      </c>
      <c r="E19" s="140"/>
      <c r="F19" s="7" t="s">
        <v>71</v>
      </c>
      <c r="G19" s="8"/>
      <c r="H19" s="8"/>
      <c r="I19" s="8"/>
      <c r="J19" s="9"/>
    </row>
    <row r="20" spans="1:10" ht="16" thickBot="1" x14ac:dyDescent="0.25">
      <c r="A20">
        <v>7</v>
      </c>
      <c r="B20" s="38">
        <v>100000</v>
      </c>
      <c r="C20" s="40">
        <f t="shared" si="0"/>
        <v>58349.039526213382</v>
      </c>
      <c r="E20" s="141"/>
      <c r="F20" s="10" t="s">
        <v>72</v>
      </c>
      <c r="G20" s="11"/>
      <c r="H20" s="11"/>
      <c r="I20" s="11"/>
      <c r="J20" s="12"/>
    </row>
    <row r="21" spans="1:10" x14ac:dyDescent="0.2">
      <c r="A21">
        <v>8</v>
      </c>
      <c r="B21" s="38">
        <v>100000</v>
      </c>
      <c r="C21" s="40">
        <f t="shared" si="0"/>
        <v>54026.888450197577</v>
      </c>
      <c r="F21" s="151" t="s">
        <v>88</v>
      </c>
      <c r="G21" s="152"/>
      <c r="H21" s="152"/>
      <c r="I21" s="152"/>
      <c r="J21" s="153"/>
    </row>
    <row r="22" spans="1:10" x14ac:dyDescent="0.2">
      <c r="A22">
        <v>9</v>
      </c>
      <c r="B22" s="38">
        <v>100000</v>
      </c>
      <c r="C22" s="40">
        <f t="shared" si="0"/>
        <v>50024.896713145899</v>
      </c>
      <c r="F22" s="154"/>
      <c r="G22" s="155"/>
      <c r="H22" s="155"/>
      <c r="I22" s="155"/>
      <c r="J22" s="156"/>
    </row>
    <row r="23" spans="1:10" x14ac:dyDescent="0.2">
      <c r="A23">
        <v>10</v>
      </c>
      <c r="B23" s="38">
        <v>100000</v>
      </c>
      <c r="C23" s="40">
        <f t="shared" si="0"/>
        <v>46319.348808468429</v>
      </c>
      <c r="F23" s="154"/>
      <c r="G23" s="155"/>
      <c r="H23" s="155"/>
      <c r="I23" s="155"/>
      <c r="J23" s="156"/>
    </row>
    <row r="24" spans="1:10" ht="16" thickBot="1" x14ac:dyDescent="0.25">
      <c r="A24">
        <v>11</v>
      </c>
      <c r="B24" s="38">
        <v>100000</v>
      </c>
      <c r="C24" s="40">
        <f t="shared" si="0"/>
        <v>42888.28593376706</v>
      </c>
      <c r="F24" s="157"/>
      <c r="G24" s="158"/>
      <c r="H24" s="158"/>
      <c r="I24" s="158"/>
      <c r="J24" s="159"/>
    </row>
    <row r="25" spans="1:10" x14ac:dyDescent="0.2">
      <c r="A25">
        <v>12</v>
      </c>
      <c r="B25" s="38">
        <v>100000</v>
      </c>
      <c r="C25" s="40">
        <f t="shared" si="0"/>
        <v>39711.375864599126</v>
      </c>
    </row>
    <row r="26" spans="1:10" x14ac:dyDescent="0.2">
      <c r="A26">
        <v>13</v>
      </c>
      <c r="B26" s="38">
        <v>100000</v>
      </c>
      <c r="C26" s="40">
        <f t="shared" si="0"/>
        <v>36769.792467221414</v>
      </c>
    </row>
    <row r="27" spans="1:10" x14ac:dyDescent="0.2">
      <c r="A27">
        <v>14</v>
      </c>
      <c r="B27" s="38">
        <v>100000</v>
      </c>
      <c r="C27" s="40">
        <f t="shared" si="0"/>
        <v>34046.10413631612</v>
      </c>
    </row>
    <row r="28" spans="1:10" x14ac:dyDescent="0.2">
      <c r="A28">
        <v>15</v>
      </c>
      <c r="B28" s="38">
        <v>100000</v>
      </c>
      <c r="C28" s="40">
        <f t="shared" si="0"/>
        <v>31524.170496588995</v>
      </c>
    </row>
    <row r="29" spans="1:10" x14ac:dyDescent="0.2">
      <c r="A29">
        <v>16</v>
      </c>
      <c r="B29" s="38">
        <v>100000</v>
      </c>
      <c r="C29" s="40">
        <f t="shared" si="0"/>
        <v>29189.046756100925</v>
      </c>
    </row>
    <row r="30" spans="1:10" x14ac:dyDescent="0.2">
      <c r="A30">
        <v>17</v>
      </c>
      <c r="B30" s="38">
        <v>100000</v>
      </c>
      <c r="C30" s="40">
        <f t="shared" si="0"/>
        <v>27026.895144537892</v>
      </c>
    </row>
    <row r="31" spans="1:10" x14ac:dyDescent="0.2">
      <c r="A31">
        <v>18</v>
      </c>
      <c r="B31" s="38">
        <v>100000</v>
      </c>
      <c r="C31" s="40">
        <f t="shared" si="0"/>
        <v>25024.902911609155</v>
      </c>
    </row>
    <row r="32" spans="1:10" x14ac:dyDescent="0.2">
      <c r="A32">
        <v>19</v>
      </c>
      <c r="B32" s="38">
        <v>100000</v>
      </c>
      <c r="C32" s="40">
        <f t="shared" si="0"/>
        <v>23171.206399638104</v>
      </c>
    </row>
    <row r="33" spans="1:3" x14ac:dyDescent="0.2">
      <c r="A33">
        <v>20</v>
      </c>
      <c r="B33" s="38">
        <v>100000</v>
      </c>
      <c r="C33" s="40">
        <f t="shared" si="0"/>
        <v>21454.820740405656</v>
      </c>
    </row>
    <row r="34" spans="1:3" x14ac:dyDescent="0.2">
      <c r="A34">
        <v>21</v>
      </c>
      <c r="B34" s="38">
        <v>100000</v>
      </c>
      <c r="C34" s="40">
        <f t="shared" si="0"/>
        <v>19865.574759634863</v>
      </c>
    </row>
    <row r="35" spans="1:3" x14ac:dyDescent="0.2">
      <c r="A35">
        <v>22</v>
      </c>
      <c r="B35" s="38">
        <v>100000</v>
      </c>
      <c r="C35" s="40">
        <f t="shared" si="0"/>
        <v>18394.05070336561</v>
      </c>
    </row>
    <row r="36" spans="1:3" x14ac:dyDescent="0.2">
      <c r="A36">
        <v>23</v>
      </c>
      <c r="B36" s="38">
        <v>100000</v>
      </c>
      <c r="C36" s="40">
        <f t="shared" si="0"/>
        <v>17031.528429042231</v>
      </c>
    </row>
    <row r="37" spans="1:3" x14ac:dyDescent="0.2">
      <c r="A37">
        <v>24</v>
      </c>
      <c r="B37" s="38">
        <v>100000</v>
      </c>
      <c r="C37" s="40">
        <f t="shared" si="0"/>
        <v>15769.933730594659</v>
      </c>
    </row>
    <row r="38" spans="1:3" x14ac:dyDescent="0.2">
      <c r="A38">
        <v>25</v>
      </c>
      <c r="B38" s="38">
        <v>100000</v>
      </c>
      <c r="C38" s="40">
        <f t="shared" si="0"/>
        <v>14601.790491291349</v>
      </c>
    </row>
    <row r="39" spans="1:3" x14ac:dyDescent="0.2">
      <c r="A39">
        <v>26</v>
      </c>
      <c r="B39" s="38">
        <v>100000</v>
      </c>
      <c r="C39" s="40">
        <f t="shared" si="0"/>
        <v>13520.176380825325</v>
      </c>
    </row>
    <row r="40" spans="1:3" x14ac:dyDescent="0.2">
      <c r="A40">
        <v>27</v>
      </c>
      <c r="B40" s="38">
        <v>100000</v>
      </c>
      <c r="C40" s="40">
        <f t="shared" si="0"/>
        <v>12518.681834097522</v>
      </c>
    </row>
    <row r="41" spans="1:3" x14ac:dyDescent="0.2">
      <c r="A41">
        <v>28</v>
      </c>
      <c r="B41" s="38">
        <v>100000</v>
      </c>
      <c r="C41" s="40">
        <f t="shared" si="0"/>
        <v>11591.372068608818</v>
      </c>
    </row>
    <row r="42" spans="1:3" x14ac:dyDescent="0.2">
      <c r="A42">
        <v>29</v>
      </c>
      <c r="B42" s="38">
        <v>100000</v>
      </c>
      <c r="C42" s="40">
        <f t="shared" si="0"/>
        <v>10732.751915378534</v>
      </c>
    </row>
    <row r="43" spans="1:3" x14ac:dyDescent="0.2">
      <c r="A43">
        <v>30</v>
      </c>
      <c r="B43" s="38">
        <v>100000</v>
      </c>
      <c r="C43" s="40">
        <f t="shared" si="0"/>
        <v>9937.7332549801231</v>
      </c>
    </row>
    <row r="44" spans="1:3" x14ac:dyDescent="0.2">
      <c r="A44">
        <v>31</v>
      </c>
      <c r="B44" s="38">
        <v>100000</v>
      </c>
      <c r="C44" s="40">
        <f t="shared" si="0"/>
        <v>9201.6048657223346</v>
      </c>
    </row>
    <row r="45" spans="1:3" x14ac:dyDescent="0.2">
      <c r="A45">
        <v>32</v>
      </c>
      <c r="B45" s="38">
        <v>100000</v>
      </c>
      <c r="C45" s="40">
        <f t="shared" si="0"/>
        <v>8520.0045052984588</v>
      </c>
    </row>
    <row r="46" spans="1:3" x14ac:dyDescent="0.2">
      <c r="A46">
        <v>33</v>
      </c>
      <c r="B46" s="38">
        <v>100000</v>
      </c>
      <c r="C46" s="40">
        <f t="shared" si="0"/>
        <v>7888.8930604615352</v>
      </c>
    </row>
    <row r="47" spans="1:3" x14ac:dyDescent="0.2">
      <c r="A47">
        <v>34</v>
      </c>
      <c r="B47" s="38">
        <v>100000</v>
      </c>
      <c r="C47" s="40">
        <f t="shared" si="0"/>
        <v>7304.5306115384583</v>
      </c>
    </row>
    <row r="48" spans="1:3" x14ac:dyDescent="0.2">
      <c r="A48">
        <v>35</v>
      </c>
      <c r="B48" s="38">
        <v>100000</v>
      </c>
      <c r="C48" s="40">
        <f t="shared" si="0"/>
        <v>6763.4542699430167</v>
      </c>
    </row>
    <row r="49" spans="1:3" x14ac:dyDescent="0.2">
      <c r="A49">
        <v>36</v>
      </c>
      <c r="B49" s="38">
        <v>100000</v>
      </c>
      <c r="C49" s="40">
        <f t="shared" si="0"/>
        <v>6262.4576573546437</v>
      </c>
    </row>
    <row r="50" spans="1:3" x14ac:dyDescent="0.2">
      <c r="A50">
        <v>37</v>
      </c>
      <c r="B50" s="38">
        <v>100000</v>
      </c>
      <c r="C50" s="40">
        <f t="shared" si="0"/>
        <v>5798.5719049580039</v>
      </c>
    </row>
    <row r="51" spans="1:3" x14ac:dyDescent="0.2">
      <c r="A51">
        <v>38</v>
      </c>
      <c r="B51" s="38">
        <v>100000</v>
      </c>
      <c r="C51" s="40">
        <f t="shared" si="0"/>
        <v>5369.0480601462987</v>
      </c>
    </row>
    <row r="52" spans="1:3" x14ac:dyDescent="0.2">
      <c r="A52">
        <v>39</v>
      </c>
      <c r="B52" s="38">
        <v>100000</v>
      </c>
      <c r="C52" s="40">
        <f t="shared" si="0"/>
        <v>4971.3407964317585</v>
      </c>
    </row>
    <row r="53" spans="1:3" x14ac:dyDescent="0.2">
      <c r="A53">
        <v>40</v>
      </c>
      <c r="B53" s="38">
        <v>100000</v>
      </c>
      <c r="C53" s="40">
        <f t="shared" si="0"/>
        <v>4603.0933300294055</v>
      </c>
    </row>
    <row r="54" spans="1:3" x14ac:dyDescent="0.2">
      <c r="A54">
        <v>41</v>
      </c>
      <c r="B54" s="38">
        <v>100000</v>
      </c>
      <c r="C54" s="40">
        <f t="shared" si="0"/>
        <v>4262.123453730931</v>
      </c>
    </row>
    <row r="55" spans="1:3" x14ac:dyDescent="0.2">
      <c r="A55">
        <v>42</v>
      </c>
      <c r="B55" s="38">
        <v>100000</v>
      </c>
      <c r="C55" s="40">
        <f t="shared" si="0"/>
        <v>3946.4106053064179</v>
      </c>
    </row>
    <row r="56" spans="1:3" x14ac:dyDescent="0.2">
      <c r="A56">
        <v>43</v>
      </c>
      <c r="B56" s="38">
        <v>100000</v>
      </c>
      <c r="C56" s="40">
        <f t="shared" si="0"/>
        <v>3654.0838938022384</v>
      </c>
    </row>
    <row r="57" spans="1:3" x14ac:dyDescent="0.2">
      <c r="A57">
        <v>44</v>
      </c>
      <c r="B57" s="38">
        <v>100000</v>
      </c>
      <c r="C57" s="40">
        <f t="shared" si="0"/>
        <v>3383.4110127798499</v>
      </c>
    </row>
    <row r="58" spans="1:3" x14ac:dyDescent="0.2">
      <c r="A58">
        <v>45</v>
      </c>
      <c r="B58" s="38">
        <v>100000</v>
      </c>
      <c r="C58" s="40">
        <f t="shared" si="0"/>
        <v>3132.7879747961574</v>
      </c>
    </row>
    <row r="59" spans="1:3" x14ac:dyDescent="0.2">
      <c r="A59">
        <v>46</v>
      </c>
      <c r="B59" s="38">
        <v>100000</v>
      </c>
      <c r="C59" s="40">
        <f t="shared" si="0"/>
        <v>2900.729606292738</v>
      </c>
    </row>
    <row r="60" spans="1:3" x14ac:dyDescent="0.2">
      <c r="A60">
        <v>47</v>
      </c>
      <c r="B60" s="38">
        <v>100000</v>
      </c>
      <c r="C60" s="40">
        <f t="shared" si="0"/>
        <v>2685.8607465673495</v>
      </c>
    </row>
    <row r="61" spans="1:3" x14ac:dyDescent="0.2">
      <c r="A61">
        <v>48</v>
      </c>
      <c r="B61" s="38">
        <v>100000</v>
      </c>
      <c r="C61" s="40">
        <f t="shared" si="0"/>
        <v>2486.9080986734721</v>
      </c>
    </row>
    <row r="62" spans="1:3" x14ac:dyDescent="0.2">
      <c r="A62">
        <v>49</v>
      </c>
      <c r="B62" s="38">
        <v>100000</v>
      </c>
      <c r="C62" s="40">
        <f t="shared" si="0"/>
        <v>2302.6926839569187</v>
      </c>
    </row>
    <row r="63" spans="1:3" x14ac:dyDescent="0.2">
      <c r="A63">
        <v>50</v>
      </c>
      <c r="B63" s="38">
        <v>100000</v>
      </c>
      <c r="C63" s="40">
        <f t="shared" si="0"/>
        <v>2132.1228555156649</v>
      </c>
    </row>
    <row r="64" spans="1:3" x14ac:dyDescent="0.2">
      <c r="A64">
        <v>51</v>
      </c>
      <c r="B64" s="38">
        <v>100000</v>
      </c>
      <c r="C64" s="40">
        <f t="shared" si="0"/>
        <v>1974.1878291811711</v>
      </c>
    </row>
    <row r="65" spans="1:3" x14ac:dyDescent="0.2">
      <c r="A65">
        <v>52</v>
      </c>
      <c r="B65" s="38">
        <v>100000</v>
      </c>
      <c r="C65" s="40">
        <f t="shared" si="0"/>
        <v>1827.9516936862697</v>
      </c>
    </row>
    <row r="66" spans="1:3" x14ac:dyDescent="0.2">
      <c r="A66">
        <v>53</v>
      </c>
      <c r="B66" s="38">
        <v>100000</v>
      </c>
      <c r="C66" s="40">
        <f t="shared" si="0"/>
        <v>1692.5478645243238</v>
      </c>
    </row>
    <row r="67" spans="1:3" x14ac:dyDescent="0.2">
      <c r="A67">
        <v>54</v>
      </c>
      <c r="B67" s="38">
        <v>100000</v>
      </c>
      <c r="C67" s="40">
        <f t="shared" si="0"/>
        <v>1567.1739486336328</v>
      </c>
    </row>
    <row r="68" spans="1:3" x14ac:dyDescent="0.2">
      <c r="A68">
        <v>55</v>
      </c>
      <c r="B68" s="38">
        <v>100000</v>
      </c>
      <c r="C68" s="40">
        <f t="shared" si="0"/>
        <v>1451.0869894755861</v>
      </c>
    </row>
    <row r="69" spans="1:3" x14ac:dyDescent="0.2">
      <c r="A69">
        <v>56</v>
      </c>
      <c r="B69" s="38">
        <v>100000</v>
      </c>
      <c r="C69" s="40">
        <f t="shared" si="0"/>
        <v>1343.5990643292462</v>
      </c>
    </row>
    <row r="70" spans="1:3" x14ac:dyDescent="0.2">
      <c r="A70">
        <v>57</v>
      </c>
      <c r="B70" s="38">
        <v>100000</v>
      </c>
      <c r="C70" s="40">
        <f t="shared" si="0"/>
        <v>1244.073207712265</v>
      </c>
    </row>
    <row r="71" spans="1:3" x14ac:dyDescent="0.2">
      <c r="A71">
        <v>58</v>
      </c>
      <c r="B71" s="38">
        <v>100000</v>
      </c>
      <c r="C71" s="40">
        <f t="shared" si="0"/>
        <v>1151.9196367706156</v>
      </c>
    </row>
    <row r="72" spans="1:3" x14ac:dyDescent="0.2">
      <c r="A72">
        <v>59</v>
      </c>
      <c r="B72" s="38">
        <v>100000</v>
      </c>
      <c r="C72" s="40">
        <f t="shared" si="0"/>
        <v>1066.5922562690887</v>
      </c>
    </row>
    <row r="73" spans="1:3" x14ac:dyDescent="0.2">
      <c r="A73">
        <v>60</v>
      </c>
      <c r="B73" s="38">
        <v>100000</v>
      </c>
      <c r="C73" s="40">
        <f t="shared" si="0"/>
        <v>987.58542247137825</v>
      </c>
    </row>
    <row r="74" spans="1:3" x14ac:dyDescent="0.2">
      <c r="A74">
        <v>61</v>
      </c>
      <c r="B74" s="38">
        <v>100000</v>
      </c>
      <c r="C74" s="40">
        <f t="shared" si="0"/>
        <v>914.43094673275766</v>
      </c>
    </row>
    <row r="75" spans="1:3" x14ac:dyDescent="0.2">
      <c r="A75">
        <v>62</v>
      </c>
      <c r="B75" s="38">
        <v>100000</v>
      </c>
      <c r="C75" s="40">
        <f t="shared" si="0"/>
        <v>846.69532104884956</v>
      </c>
    </row>
    <row r="76" spans="1:3" x14ac:dyDescent="0.2">
      <c r="A76">
        <v>63</v>
      </c>
      <c r="B76" s="38">
        <v>100000</v>
      </c>
      <c r="C76" s="40">
        <f t="shared" si="0"/>
        <v>783.97714911930495</v>
      </c>
    </row>
    <row r="77" spans="1:3" x14ac:dyDescent="0.2">
      <c r="A77">
        <v>64</v>
      </c>
      <c r="B77" s="38">
        <v>100000</v>
      </c>
      <c r="C77" s="40">
        <f t="shared" si="0"/>
        <v>725.9047677030602</v>
      </c>
    </row>
    <row r="78" spans="1:3" x14ac:dyDescent="0.2">
      <c r="A78">
        <v>65</v>
      </c>
      <c r="B78" s="38">
        <v>100000</v>
      </c>
      <c r="C78" s="40">
        <f t="shared" si="0"/>
        <v>672.13404416950004</v>
      </c>
    </row>
    <row r="79" spans="1:3" x14ac:dyDescent="0.2">
      <c r="A79">
        <v>66</v>
      </c>
      <c r="B79" s="38">
        <v>100000</v>
      </c>
      <c r="C79" s="40">
        <f t="shared" ref="C79:C142" si="1">B79/((1+$D$9)^A79)</f>
        <v>622.34633719398164</v>
      </c>
    </row>
    <row r="80" spans="1:3" x14ac:dyDescent="0.2">
      <c r="A80">
        <v>67</v>
      </c>
      <c r="B80" s="38">
        <v>100000</v>
      </c>
      <c r="C80" s="40">
        <f t="shared" si="1"/>
        <v>576.24660851294584</v>
      </c>
    </row>
    <row r="81" spans="1:3" x14ac:dyDescent="0.2">
      <c r="A81">
        <v>68</v>
      </c>
      <c r="B81" s="38">
        <v>100000</v>
      </c>
      <c r="C81" s="40">
        <f t="shared" si="1"/>
        <v>533.56167454902391</v>
      </c>
    </row>
    <row r="82" spans="1:3" x14ac:dyDescent="0.2">
      <c r="A82">
        <v>69</v>
      </c>
      <c r="B82" s="38">
        <v>100000</v>
      </c>
      <c r="C82" s="40">
        <f t="shared" si="1"/>
        <v>494.03858754539255</v>
      </c>
    </row>
    <row r="83" spans="1:3" x14ac:dyDescent="0.2">
      <c r="A83">
        <v>70</v>
      </c>
      <c r="B83" s="38">
        <v>100000</v>
      </c>
      <c r="C83" s="40">
        <f t="shared" si="1"/>
        <v>457.44313661610414</v>
      </c>
    </row>
    <row r="84" spans="1:3" x14ac:dyDescent="0.2">
      <c r="A84">
        <v>71</v>
      </c>
      <c r="B84" s="38">
        <v>100000</v>
      </c>
      <c r="C84" s="40">
        <f t="shared" si="1"/>
        <v>423.55845982972602</v>
      </c>
    </row>
    <row r="85" spans="1:3" x14ac:dyDescent="0.2">
      <c r="A85">
        <v>72</v>
      </c>
      <c r="B85" s="38">
        <v>100000</v>
      </c>
      <c r="C85" s="40">
        <f t="shared" si="1"/>
        <v>392.18375910159818</v>
      </c>
    </row>
    <row r="86" spans="1:3" x14ac:dyDescent="0.2">
      <c r="A86">
        <v>73</v>
      </c>
      <c r="B86" s="38">
        <v>100000</v>
      </c>
      <c r="C86" s="40">
        <f t="shared" si="1"/>
        <v>363.13311027925749</v>
      </c>
    </row>
    <row r="87" spans="1:3" x14ac:dyDescent="0.2">
      <c r="A87">
        <v>74</v>
      </c>
      <c r="B87" s="38">
        <v>100000</v>
      </c>
      <c r="C87" s="40">
        <f t="shared" si="1"/>
        <v>336.23436136968286</v>
      </c>
    </row>
    <row r="88" spans="1:3" x14ac:dyDescent="0.2">
      <c r="A88">
        <v>75</v>
      </c>
      <c r="B88" s="38">
        <v>100000</v>
      </c>
      <c r="C88" s="40">
        <f t="shared" si="1"/>
        <v>311.32811237933601</v>
      </c>
    </row>
    <row r="89" spans="1:3" x14ac:dyDescent="0.2">
      <c r="A89">
        <v>76</v>
      </c>
      <c r="B89" s="38">
        <v>100000</v>
      </c>
      <c r="C89" s="40">
        <f t="shared" si="1"/>
        <v>288.26677072160743</v>
      </c>
    </row>
    <row r="90" spans="1:3" x14ac:dyDescent="0.2">
      <c r="A90">
        <v>77</v>
      </c>
      <c r="B90" s="38">
        <v>100000</v>
      </c>
      <c r="C90" s="40">
        <f t="shared" si="1"/>
        <v>266.91367659408093</v>
      </c>
    </row>
    <row r="91" spans="1:3" x14ac:dyDescent="0.2">
      <c r="A91">
        <v>78</v>
      </c>
      <c r="B91" s="38">
        <v>100000</v>
      </c>
      <c r="C91" s="40">
        <f t="shared" si="1"/>
        <v>247.14229314266748</v>
      </c>
    </row>
    <row r="92" spans="1:3" x14ac:dyDescent="0.2">
      <c r="A92">
        <v>79</v>
      </c>
      <c r="B92" s="38">
        <v>100000</v>
      </c>
      <c r="C92" s="40">
        <f t="shared" si="1"/>
        <v>228.83545661358096</v>
      </c>
    </row>
    <row r="93" spans="1:3" x14ac:dyDescent="0.2">
      <c r="A93">
        <v>80</v>
      </c>
      <c r="B93" s="38">
        <v>100000</v>
      </c>
      <c r="C93" s="40">
        <f t="shared" si="1"/>
        <v>211.88468204961202</v>
      </c>
    </row>
    <row r="94" spans="1:3" x14ac:dyDescent="0.2">
      <c r="A94">
        <v>81</v>
      </c>
      <c r="B94" s="38">
        <v>100000</v>
      </c>
      <c r="C94" s="40">
        <f t="shared" si="1"/>
        <v>196.18952041630743</v>
      </c>
    </row>
    <row r="95" spans="1:3" x14ac:dyDescent="0.2">
      <c r="A95">
        <v>82</v>
      </c>
      <c r="B95" s="38">
        <v>100000</v>
      </c>
      <c r="C95" s="40">
        <f t="shared" si="1"/>
        <v>181.65696334843278</v>
      </c>
    </row>
    <row r="96" spans="1:3" x14ac:dyDescent="0.2">
      <c r="A96">
        <v>83</v>
      </c>
      <c r="B96" s="38">
        <v>100000</v>
      </c>
      <c r="C96" s="40">
        <f t="shared" si="1"/>
        <v>168.2008919892896</v>
      </c>
    </row>
    <row r="97" spans="1:3" x14ac:dyDescent="0.2">
      <c r="A97">
        <v>84</v>
      </c>
      <c r="B97" s="38">
        <v>100000</v>
      </c>
      <c r="C97" s="40">
        <f t="shared" si="1"/>
        <v>155.74156665674963</v>
      </c>
    </row>
    <row r="98" spans="1:3" x14ac:dyDescent="0.2">
      <c r="A98">
        <v>85</v>
      </c>
      <c r="B98" s="38">
        <v>100000</v>
      </c>
      <c r="C98" s="40">
        <f t="shared" si="1"/>
        <v>144.20515431180522</v>
      </c>
    </row>
    <row r="99" spans="1:3" x14ac:dyDescent="0.2">
      <c r="A99">
        <v>86</v>
      </c>
      <c r="B99" s="38">
        <v>100000</v>
      </c>
      <c r="C99" s="40">
        <f t="shared" si="1"/>
        <v>133.52329102944927</v>
      </c>
    </row>
    <row r="100" spans="1:3" x14ac:dyDescent="0.2">
      <c r="A100">
        <v>87</v>
      </c>
      <c r="B100" s="38">
        <v>100000</v>
      </c>
      <c r="C100" s="40">
        <f t="shared" si="1"/>
        <v>123.63267687911967</v>
      </c>
    </row>
    <row r="101" spans="1:3" x14ac:dyDescent="0.2">
      <c r="A101">
        <v>88</v>
      </c>
      <c r="B101" s="38">
        <v>100000</v>
      </c>
      <c r="C101" s="40">
        <f t="shared" si="1"/>
        <v>114.47470081399969</v>
      </c>
    </row>
    <row r="102" spans="1:3" x14ac:dyDescent="0.2">
      <c r="A102">
        <v>89</v>
      </c>
      <c r="B102" s="38">
        <v>100000</v>
      </c>
      <c r="C102" s="40">
        <f t="shared" si="1"/>
        <v>105.995093346296</v>
      </c>
    </row>
    <row r="103" spans="1:3" x14ac:dyDescent="0.2">
      <c r="A103">
        <v>90</v>
      </c>
      <c r="B103" s="38">
        <v>100000</v>
      </c>
      <c r="C103" s="40">
        <f t="shared" si="1"/>
        <v>98.143604950274081</v>
      </c>
    </row>
    <row r="104" spans="1:3" x14ac:dyDescent="0.2">
      <c r="A104">
        <v>91</v>
      </c>
      <c r="B104" s="38">
        <v>100000</v>
      </c>
      <c r="C104" s="40">
        <f t="shared" si="1"/>
        <v>90.873708287290825</v>
      </c>
    </row>
    <row r="105" spans="1:3" x14ac:dyDescent="0.2">
      <c r="A105">
        <v>92</v>
      </c>
      <c r="B105" s="38">
        <v>100000</v>
      </c>
      <c r="C105" s="40">
        <f t="shared" si="1"/>
        <v>84.142322488232239</v>
      </c>
    </row>
    <row r="106" spans="1:3" x14ac:dyDescent="0.2">
      <c r="A106">
        <v>93</v>
      </c>
      <c r="B106" s="38">
        <v>100000</v>
      </c>
      <c r="C106" s="40">
        <f t="shared" si="1"/>
        <v>77.90955785947429</v>
      </c>
    </row>
    <row r="107" spans="1:3" x14ac:dyDescent="0.2">
      <c r="A107">
        <v>94</v>
      </c>
      <c r="B107" s="38">
        <v>100000</v>
      </c>
      <c r="C107" s="40">
        <f t="shared" si="1"/>
        <v>72.13847949951321</v>
      </c>
    </row>
    <row r="108" spans="1:3" x14ac:dyDescent="0.2">
      <c r="A108">
        <v>95</v>
      </c>
      <c r="B108" s="38">
        <v>100000</v>
      </c>
      <c r="C108" s="40">
        <f t="shared" si="1"/>
        <v>66.794888425475193</v>
      </c>
    </row>
    <row r="109" spans="1:3" x14ac:dyDescent="0.2">
      <c r="A109">
        <v>96</v>
      </c>
      <c r="B109" s="38">
        <v>100000</v>
      </c>
      <c r="C109" s="40">
        <f t="shared" si="1"/>
        <v>61.847118912477029</v>
      </c>
    </row>
    <row r="110" spans="1:3" x14ac:dyDescent="0.2">
      <c r="A110">
        <v>97</v>
      </c>
      <c r="B110" s="38">
        <v>100000</v>
      </c>
      <c r="C110" s="40">
        <f t="shared" si="1"/>
        <v>57.265850844886138</v>
      </c>
    </row>
    <row r="111" spans="1:3" x14ac:dyDescent="0.2">
      <c r="A111">
        <v>98</v>
      </c>
      <c r="B111" s="38">
        <v>100000</v>
      </c>
      <c r="C111" s="40">
        <f t="shared" si="1"/>
        <v>53.023935967487169</v>
      </c>
    </row>
    <row r="112" spans="1:3" x14ac:dyDescent="0.2">
      <c r="A112">
        <v>99</v>
      </c>
      <c r="B112" s="38">
        <v>100000</v>
      </c>
      <c r="C112" s="40">
        <f t="shared" si="1"/>
        <v>49.096237006932554</v>
      </c>
    </row>
    <row r="113" spans="1:3" x14ac:dyDescent="0.2">
      <c r="A113">
        <v>100</v>
      </c>
      <c r="B113" s="38">
        <v>100000</v>
      </c>
      <c r="C113" s="40">
        <f t="shared" si="1"/>
        <v>45.459478710122724</v>
      </c>
    </row>
    <row r="114" spans="1:3" x14ac:dyDescent="0.2">
      <c r="A114">
        <v>101</v>
      </c>
      <c r="B114" s="38">
        <v>100000</v>
      </c>
      <c r="C114" s="40">
        <f t="shared" si="1"/>
        <v>42.092109916780309</v>
      </c>
    </row>
    <row r="115" spans="1:3" x14ac:dyDescent="0.2">
      <c r="A115">
        <v>102</v>
      </c>
      <c r="B115" s="38">
        <v>100000</v>
      </c>
      <c r="C115" s="40">
        <f t="shared" si="1"/>
        <v>38.974175848870651</v>
      </c>
    </row>
    <row r="116" spans="1:3" x14ac:dyDescent="0.2">
      <c r="A116">
        <v>103</v>
      </c>
      <c r="B116" s="38">
        <v>100000</v>
      </c>
      <c r="C116" s="40">
        <f t="shared" si="1"/>
        <v>36.087199860065418</v>
      </c>
    </row>
    <row r="117" spans="1:3" x14ac:dyDescent="0.2">
      <c r="A117">
        <v>104</v>
      </c>
      <c r="B117" s="38">
        <v>100000</v>
      </c>
      <c r="C117" s="40">
        <f t="shared" si="1"/>
        <v>33.414073944505013</v>
      </c>
    </row>
    <row r="118" spans="1:3" x14ac:dyDescent="0.2">
      <c r="A118">
        <v>105</v>
      </c>
      <c r="B118" s="38">
        <v>100000</v>
      </c>
      <c r="C118" s="40">
        <f t="shared" si="1"/>
        <v>30.93895735602316</v>
      </c>
    </row>
    <row r="119" spans="1:3" x14ac:dyDescent="0.2">
      <c r="A119">
        <v>106</v>
      </c>
      <c r="B119" s="38">
        <v>100000</v>
      </c>
      <c r="C119" s="40">
        <f t="shared" si="1"/>
        <v>28.647182737058483</v>
      </c>
    </row>
    <row r="120" spans="1:3" x14ac:dyDescent="0.2">
      <c r="A120">
        <v>107</v>
      </c>
      <c r="B120" s="38">
        <v>100000</v>
      </c>
      <c r="C120" s="40">
        <f t="shared" si="1"/>
        <v>26.525169200980077</v>
      </c>
    </row>
    <row r="121" spans="1:3" x14ac:dyDescent="0.2">
      <c r="A121">
        <v>108</v>
      </c>
      <c r="B121" s="38">
        <v>100000</v>
      </c>
      <c r="C121" s="40">
        <f t="shared" si="1"/>
        <v>24.560341852759326</v>
      </c>
    </row>
    <row r="122" spans="1:3" x14ac:dyDescent="0.2">
      <c r="A122">
        <v>109</v>
      </c>
      <c r="B122" s="38">
        <v>100000</v>
      </c>
      <c r="C122" s="40">
        <f t="shared" si="1"/>
        <v>22.741057271073451</v>
      </c>
    </row>
    <row r="123" spans="1:3" x14ac:dyDescent="0.2">
      <c r="A123">
        <v>110</v>
      </c>
      <c r="B123" s="38">
        <v>100000</v>
      </c>
      <c r="C123" s="40">
        <f t="shared" si="1"/>
        <v>21.05653451025319</v>
      </c>
    </row>
    <row r="124" spans="1:3" x14ac:dyDescent="0.2">
      <c r="A124">
        <v>111</v>
      </c>
      <c r="B124" s="38">
        <v>100000</v>
      </c>
      <c r="C124" s="40">
        <f t="shared" si="1"/>
        <v>19.496791213197397</v>
      </c>
    </row>
    <row r="125" spans="1:3" x14ac:dyDescent="0.2">
      <c r="A125">
        <v>112</v>
      </c>
      <c r="B125" s="38">
        <v>100000</v>
      </c>
      <c r="C125" s="40">
        <f t="shared" si="1"/>
        <v>18.052584456664256</v>
      </c>
    </row>
    <row r="126" spans="1:3" x14ac:dyDescent="0.2">
      <c r="A126">
        <v>113</v>
      </c>
      <c r="B126" s="38">
        <v>100000</v>
      </c>
      <c r="C126" s="40">
        <f t="shared" si="1"/>
        <v>16.715355978392832</v>
      </c>
    </row>
    <row r="127" spans="1:3" x14ac:dyDescent="0.2">
      <c r="A127">
        <v>114</v>
      </c>
      <c r="B127" s="38">
        <v>100000</v>
      </c>
      <c r="C127" s="40">
        <f t="shared" si="1"/>
        <v>15.477181461474842</v>
      </c>
    </row>
    <row r="128" spans="1:3" x14ac:dyDescent="0.2">
      <c r="A128">
        <v>115</v>
      </c>
      <c r="B128" s="38">
        <v>100000</v>
      </c>
      <c r="C128" s="40">
        <f t="shared" si="1"/>
        <v>14.330723575439666</v>
      </c>
    </row>
    <row r="129" spans="1:3" x14ac:dyDescent="0.2">
      <c r="A129">
        <v>116</v>
      </c>
      <c r="B129" s="38">
        <v>100000</v>
      </c>
      <c r="C129" s="40">
        <f t="shared" si="1"/>
        <v>13.26918849577747</v>
      </c>
    </row>
    <row r="130" spans="1:3" x14ac:dyDescent="0.2">
      <c r="A130">
        <v>117</v>
      </c>
      <c r="B130" s="38">
        <v>100000</v>
      </c>
      <c r="C130" s="40">
        <f t="shared" si="1"/>
        <v>12.286285644238397</v>
      </c>
    </row>
    <row r="131" spans="1:3" x14ac:dyDescent="0.2">
      <c r="A131">
        <v>118</v>
      </c>
      <c r="B131" s="38">
        <v>100000</v>
      </c>
      <c r="C131" s="40">
        <f t="shared" si="1"/>
        <v>11.37619041133185</v>
      </c>
    </row>
    <row r="132" spans="1:3" x14ac:dyDescent="0.2">
      <c r="A132">
        <v>119</v>
      </c>
      <c r="B132" s="38">
        <v>100000</v>
      </c>
      <c r="C132" s="40">
        <f t="shared" si="1"/>
        <v>10.533509640122082</v>
      </c>
    </row>
    <row r="133" spans="1:3" x14ac:dyDescent="0.2">
      <c r="A133">
        <v>120</v>
      </c>
      <c r="B133" s="38">
        <v>100000</v>
      </c>
      <c r="C133" s="40">
        <f t="shared" si="1"/>
        <v>9.7532496667797037</v>
      </c>
    </row>
    <row r="134" spans="1:3" x14ac:dyDescent="0.2">
      <c r="A134">
        <v>121</v>
      </c>
      <c r="B134" s="38">
        <v>100000</v>
      </c>
      <c r="C134" s="40">
        <f t="shared" si="1"/>
        <v>9.0307867284997254</v>
      </c>
    </row>
    <row r="135" spans="1:3" x14ac:dyDescent="0.2">
      <c r="A135">
        <v>122</v>
      </c>
      <c r="B135" s="38">
        <v>100000</v>
      </c>
      <c r="C135" s="40">
        <f t="shared" si="1"/>
        <v>8.3618395634256721</v>
      </c>
    </row>
    <row r="136" spans="1:3" x14ac:dyDescent="0.2">
      <c r="A136">
        <v>123</v>
      </c>
      <c r="B136" s="38">
        <v>100000</v>
      </c>
      <c r="C136" s="40">
        <f t="shared" si="1"/>
        <v>7.742444040208956</v>
      </c>
    </row>
    <row r="137" spans="1:3" x14ac:dyDescent="0.2">
      <c r="A137">
        <v>124</v>
      </c>
      <c r="B137" s="38">
        <v>100000</v>
      </c>
      <c r="C137" s="40">
        <f t="shared" si="1"/>
        <v>7.1689296668601443</v>
      </c>
    </row>
    <row r="138" spans="1:3" x14ac:dyDescent="0.2">
      <c r="A138">
        <v>125</v>
      </c>
      <c r="B138" s="38">
        <v>100000</v>
      </c>
      <c r="C138" s="40">
        <f t="shared" si="1"/>
        <v>6.6378978396853183</v>
      </c>
    </row>
    <row r="139" spans="1:3" x14ac:dyDescent="0.2">
      <c r="A139">
        <v>126</v>
      </c>
      <c r="B139" s="38">
        <v>100000</v>
      </c>
      <c r="C139" s="40">
        <f t="shared" si="1"/>
        <v>6.1462017034123306</v>
      </c>
    </row>
    <row r="140" spans="1:3" x14ac:dyDescent="0.2">
      <c r="A140">
        <v>127</v>
      </c>
      <c r="B140" s="38">
        <v>100000</v>
      </c>
      <c r="C140" s="40">
        <f t="shared" si="1"/>
        <v>5.6909275031595641</v>
      </c>
    </row>
    <row r="141" spans="1:3" x14ac:dyDescent="0.2">
      <c r="A141">
        <v>128</v>
      </c>
      <c r="B141" s="38">
        <v>100000</v>
      </c>
      <c r="C141" s="40">
        <f t="shared" si="1"/>
        <v>5.2693773177403367</v>
      </c>
    </row>
    <row r="142" spans="1:3" x14ac:dyDescent="0.2">
      <c r="A142">
        <v>129</v>
      </c>
      <c r="B142" s="38">
        <v>100000</v>
      </c>
      <c r="C142" s="40">
        <f t="shared" si="1"/>
        <v>4.8790530719817937</v>
      </c>
    </row>
    <row r="143" spans="1:3" x14ac:dyDescent="0.2">
      <c r="A143">
        <v>130</v>
      </c>
      <c r="B143" s="38">
        <v>100000</v>
      </c>
      <c r="C143" s="40">
        <f t="shared" ref="C143:C206" si="2">B143/((1+$D$9)^A143)</f>
        <v>4.5176417333164753</v>
      </c>
    </row>
    <row r="144" spans="1:3" x14ac:dyDescent="0.2">
      <c r="A144">
        <v>131</v>
      </c>
      <c r="B144" s="38">
        <v>100000</v>
      </c>
      <c r="C144" s="40">
        <f t="shared" si="2"/>
        <v>4.1830016049226622</v>
      </c>
    </row>
    <row r="145" spans="1:3" x14ac:dyDescent="0.2">
      <c r="A145">
        <v>132</v>
      </c>
      <c r="B145" s="38">
        <v>100000</v>
      </c>
      <c r="C145" s="40">
        <f t="shared" si="2"/>
        <v>3.8731496341876497</v>
      </c>
    </row>
    <row r="146" spans="1:3" x14ac:dyDescent="0.2">
      <c r="A146">
        <v>133</v>
      </c>
      <c r="B146" s="38">
        <v>100000</v>
      </c>
      <c r="C146" s="40">
        <f t="shared" si="2"/>
        <v>3.5862496612848607</v>
      </c>
    </row>
    <row r="147" spans="1:3" x14ac:dyDescent="0.2">
      <c r="A147">
        <v>134</v>
      </c>
      <c r="B147" s="38">
        <v>100000</v>
      </c>
      <c r="C147" s="40">
        <f t="shared" si="2"/>
        <v>3.3206015382267227</v>
      </c>
    </row>
    <row r="148" spans="1:3" x14ac:dyDescent="0.2">
      <c r="A148">
        <v>135</v>
      </c>
      <c r="B148" s="38">
        <v>100000</v>
      </c>
      <c r="C148" s="40">
        <f t="shared" si="2"/>
        <v>3.0746310539136319</v>
      </c>
    </row>
    <row r="149" spans="1:3" x14ac:dyDescent="0.2">
      <c r="A149">
        <v>136</v>
      </c>
      <c r="B149" s="38">
        <v>100000</v>
      </c>
      <c r="C149" s="40">
        <f t="shared" si="2"/>
        <v>2.8468806054755853</v>
      </c>
    </row>
    <row r="150" spans="1:3" x14ac:dyDescent="0.2">
      <c r="A150">
        <v>137</v>
      </c>
      <c r="B150" s="38">
        <v>100000</v>
      </c>
      <c r="C150" s="40">
        <f t="shared" si="2"/>
        <v>2.6360005606255417</v>
      </c>
    </row>
    <row r="151" spans="1:3" x14ac:dyDescent="0.2">
      <c r="A151">
        <v>138</v>
      </c>
      <c r="B151" s="38">
        <v>100000</v>
      </c>
      <c r="C151" s="40">
        <f t="shared" si="2"/>
        <v>2.4407412598384641</v>
      </c>
    </row>
    <row r="152" spans="1:3" x14ac:dyDescent="0.2">
      <c r="A152">
        <v>139</v>
      </c>
      <c r="B152" s="38">
        <v>100000</v>
      </c>
      <c r="C152" s="40">
        <f t="shared" si="2"/>
        <v>2.259945610961541</v>
      </c>
    </row>
    <row r="153" spans="1:3" x14ac:dyDescent="0.2">
      <c r="A153">
        <v>140</v>
      </c>
      <c r="B153" s="38">
        <v>100000</v>
      </c>
      <c r="C153" s="40">
        <f t="shared" si="2"/>
        <v>2.0925422323717973</v>
      </c>
    </row>
    <row r="154" spans="1:3" x14ac:dyDescent="0.2">
      <c r="A154">
        <v>141</v>
      </c>
      <c r="B154" s="38">
        <v>100000</v>
      </c>
      <c r="C154" s="40">
        <f t="shared" si="2"/>
        <v>1.9375391040479604</v>
      </c>
    </row>
    <row r="155" spans="1:3" x14ac:dyDescent="0.2">
      <c r="A155">
        <v>142</v>
      </c>
      <c r="B155" s="38">
        <v>100000</v>
      </c>
      <c r="C155" s="40">
        <f t="shared" si="2"/>
        <v>1.7940176889332962</v>
      </c>
    </row>
    <row r="156" spans="1:3" x14ac:dyDescent="0.2">
      <c r="A156">
        <v>143</v>
      </c>
      <c r="B156" s="38">
        <v>100000</v>
      </c>
      <c r="C156" s="40">
        <f t="shared" si="2"/>
        <v>1.6611274897530519</v>
      </c>
    </row>
    <row r="157" spans="1:3" x14ac:dyDescent="0.2">
      <c r="A157">
        <v>144</v>
      </c>
      <c r="B157" s="38">
        <v>100000</v>
      </c>
      <c r="C157" s="40">
        <f t="shared" si="2"/>
        <v>1.5380810090306036</v>
      </c>
    </row>
    <row r="158" spans="1:3" x14ac:dyDescent="0.2">
      <c r="A158">
        <v>145</v>
      </c>
      <c r="B158" s="38">
        <v>100000</v>
      </c>
      <c r="C158" s="40">
        <f t="shared" si="2"/>
        <v>1.4241490824357441</v>
      </c>
    </row>
    <row r="159" spans="1:3" x14ac:dyDescent="0.2">
      <c r="A159">
        <v>146</v>
      </c>
      <c r="B159" s="38">
        <v>100000</v>
      </c>
      <c r="C159" s="40">
        <f t="shared" si="2"/>
        <v>1.318656557810874</v>
      </c>
    </row>
    <row r="160" spans="1:3" x14ac:dyDescent="0.2">
      <c r="A160">
        <v>147</v>
      </c>
      <c r="B160" s="38">
        <v>100000</v>
      </c>
      <c r="C160" s="40">
        <f t="shared" si="2"/>
        <v>1.2209782942693277</v>
      </c>
    </row>
    <row r="161" spans="1:3" x14ac:dyDescent="0.2">
      <c r="A161">
        <v>148</v>
      </c>
      <c r="B161" s="38">
        <v>100000</v>
      </c>
      <c r="C161" s="40">
        <f t="shared" si="2"/>
        <v>1.130535457656785</v>
      </c>
    </row>
    <row r="162" spans="1:3" x14ac:dyDescent="0.2">
      <c r="A162">
        <v>149</v>
      </c>
      <c r="B162" s="38">
        <v>100000</v>
      </c>
      <c r="C162" s="40">
        <f t="shared" si="2"/>
        <v>1.0467920904229491</v>
      </c>
    </row>
    <row r="163" spans="1:3" x14ac:dyDescent="0.2">
      <c r="A163">
        <v>150</v>
      </c>
      <c r="B163" s="38">
        <v>100000</v>
      </c>
      <c r="C163" s="40">
        <f t="shared" si="2"/>
        <v>0.96925193557680445</v>
      </c>
    </row>
    <row r="164" spans="1:3" x14ac:dyDescent="0.2">
      <c r="A164">
        <v>151</v>
      </c>
      <c r="B164" s="38">
        <v>100000</v>
      </c>
      <c r="C164" s="40">
        <f t="shared" si="2"/>
        <v>0.89745549590444851</v>
      </c>
    </row>
    <row r="165" spans="1:3" x14ac:dyDescent="0.2">
      <c r="A165">
        <v>152</v>
      </c>
      <c r="B165" s="38">
        <v>100000</v>
      </c>
      <c r="C165" s="40">
        <f t="shared" si="2"/>
        <v>0.83097731102263761</v>
      </c>
    </row>
    <row r="166" spans="1:3" x14ac:dyDescent="0.2">
      <c r="A166">
        <v>153</v>
      </c>
      <c r="B166" s="38">
        <v>100000</v>
      </c>
      <c r="C166" s="40">
        <f t="shared" si="2"/>
        <v>0.76942343613207165</v>
      </c>
    </row>
    <row r="167" spans="1:3" x14ac:dyDescent="0.2">
      <c r="A167">
        <v>154</v>
      </c>
      <c r="B167" s="38">
        <v>100000</v>
      </c>
      <c r="C167" s="40">
        <f t="shared" si="2"/>
        <v>0.71242910752969613</v>
      </c>
    </row>
    <row r="168" spans="1:3" x14ac:dyDescent="0.2">
      <c r="A168">
        <v>155</v>
      </c>
      <c r="B168" s="38">
        <v>100000</v>
      </c>
      <c r="C168" s="40">
        <f t="shared" si="2"/>
        <v>0.65965658104601488</v>
      </c>
    </row>
    <row r="169" spans="1:3" x14ac:dyDescent="0.2">
      <c r="A169">
        <v>156</v>
      </c>
      <c r="B169" s="38">
        <v>100000</v>
      </c>
      <c r="C169" s="40">
        <f t="shared" si="2"/>
        <v>0.61079313059816187</v>
      </c>
    </row>
    <row r="170" spans="1:3" x14ac:dyDescent="0.2">
      <c r="A170">
        <v>157</v>
      </c>
      <c r="B170" s="38">
        <v>100000</v>
      </c>
      <c r="C170" s="40">
        <f t="shared" si="2"/>
        <v>0.56554919499829803</v>
      </c>
    </row>
    <row r="171" spans="1:3" x14ac:dyDescent="0.2">
      <c r="A171">
        <v>158</v>
      </c>
      <c r="B171" s="38">
        <v>100000</v>
      </c>
      <c r="C171" s="40">
        <f t="shared" si="2"/>
        <v>0.52365666203546102</v>
      </c>
    </row>
    <row r="172" spans="1:3" x14ac:dyDescent="0.2">
      <c r="A172">
        <v>159</v>
      </c>
      <c r="B172" s="38">
        <v>100000</v>
      </c>
      <c r="C172" s="40">
        <f t="shared" si="2"/>
        <v>0.48486727966246385</v>
      </c>
    </row>
    <row r="173" spans="1:3" x14ac:dyDescent="0.2">
      <c r="A173">
        <v>160</v>
      </c>
      <c r="B173" s="38">
        <v>100000</v>
      </c>
      <c r="C173" s="40">
        <f t="shared" si="2"/>
        <v>0.44895118487265173</v>
      </c>
    </row>
    <row r="174" spans="1:3" x14ac:dyDescent="0.2">
      <c r="A174">
        <v>161</v>
      </c>
      <c r="B174" s="38">
        <v>100000</v>
      </c>
      <c r="C174" s="40">
        <f t="shared" si="2"/>
        <v>0.41569554154875166</v>
      </c>
    </row>
    <row r="175" spans="1:3" x14ac:dyDescent="0.2">
      <c r="A175">
        <v>162</v>
      </c>
      <c r="B175" s="38">
        <v>100000</v>
      </c>
      <c r="C175" s="40">
        <f t="shared" si="2"/>
        <v>0.38490327921180706</v>
      </c>
    </row>
    <row r="176" spans="1:3" x14ac:dyDescent="0.2">
      <c r="A176">
        <v>163</v>
      </c>
      <c r="B176" s="38">
        <v>100000</v>
      </c>
      <c r="C176" s="40">
        <f t="shared" si="2"/>
        <v>0.35639192519611756</v>
      </c>
    </row>
    <row r="177" spans="1:3" x14ac:dyDescent="0.2">
      <c r="A177">
        <v>164</v>
      </c>
      <c r="B177" s="38">
        <v>100000</v>
      </c>
      <c r="C177" s="40">
        <f t="shared" si="2"/>
        <v>0.32999252332973844</v>
      </c>
    </row>
    <row r="178" spans="1:3" x14ac:dyDescent="0.2">
      <c r="A178">
        <v>165</v>
      </c>
      <c r="B178" s="38">
        <v>100000</v>
      </c>
      <c r="C178" s="40">
        <f t="shared" si="2"/>
        <v>0.30554863271272081</v>
      </c>
    </row>
    <row r="179" spans="1:3" x14ac:dyDescent="0.2">
      <c r="A179">
        <v>166</v>
      </c>
      <c r="B179" s="38">
        <v>100000</v>
      </c>
      <c r="C179" s="40">
        <f t="shared" si="2"/>
        <v>0.28291540065992665</v>
      </c>
    </row>
    <row r="180" spans="1:3" x14ac:dyDescent="0.2">
      <c r="A180">
        <v>167</v>
      </c>
      <c r="B180" s="38">
        <v>100000</v>
      </c>
      <c r="C180" s="40">
        <f t="shared" si="2"/>
        <v>0.26195870431474688</v>
      </c>
    </row>
    <row r="181" spans="1:3" x14ac:dyDescent="0.2">
      <c r="A181">
        <v>168</v>
      </c>
      <c r="B181" s="38">
        <v>100000</v>
      </c>
      <c r="C181" s="40">
        <f t="shared" si="2"/>
        <v>0.24255435584698784</v>
      </c>
    </row>
    <row r="182" spans="1:3" x14ac:dyDescent="0.2">
      <c r="A182">
        <v>169</v>
      </c>
      <c r="B182" s="38">
        <v>100000</v>
      </c>
      <c r="C182" s="40">
        <f t="shared" si="2"/>
        <v>0.22458736652498873</v>
      </c>
    </row>
    <row r="183" spans="1:3" x14ac:dyDescent="0.2">
      <c r="A183">
        <v>170</v>
      </c>
      <c r="B183" s="38">
        <v>100000</v>
      </c>
      <c r="C183" s="40">
        <f t="shared" si="2"/>
        <v>0.20795126530091551</v>
      </c>
    </row>
    <row r="184" spans="1:3" x14ac:dyDescent="0.2">
      <c r="A184">
        <v>171</v>
      </c>
      <c r="B184" s="38">
        <v>100000</v>
      </c>
      <c r="C184" s="40">
        <f t="shared" si="2"/>
        <v>0.19254746787121807</v>
      </c>
    </row>
    <row r="185" spans="1:3" x14ac:dyDescent="0.2">
      <c r="A185">
        <v>172</v>
      </c>
      <c r="B185" s="38">
        <v>100000</v>
      </c>
      <c r="C185" s="40">
        <f t="shared" si="2"/>
        <v>0.17828469247335005</v>
      </c>
    </row>
    <row r="186" spans="1:3" x14ac:dyDescent="0.2">
      <c r="A186">
        <v>173</v>
      </c>
      <c r="B186" s="38">
        <v>100000</v>
      </c>
      <c r="C186" s="40">
        <f t="shared" si="2"/>
        <v>0.16507841895680558</v>
      </c>
    </row>
    <row r="187" spans="1:3" x14ac:dyDescent="0.2">
      <c r="A187">
        <v>174</v>
      </c>
      <c r="B187" s="38">
        <v>100000</v>
      </c>
      <c r="C187" s="40">
        <f t="shared" si="2"/>
        <v>0.15285038792296812</v>
      </c>
    </row>
    <row r="188" spans="1:3" x14ac:dyDescent="0.2">
      <c r="A188">
        <v>175</v>
      </c>
      <c r="B188" s="38">
        <v>100000</v>
      </c>
      <c r="C188" s="40">
        <f t="shared" si="2"/>
        <v>0.1415281369657112</v>
      </c>
    </row>
    <row r="189" spans="1:3" x14ac:dyDescent="0.2">
      <c r="A189">
        <v>176</v>
      </c>
      <c r="B189" s="38">
        <v>100000</v>
      </c>
      <c r="C189" s="40">
        <f t="shared" si="2"/>
        <v>0.13104457126454744</v>
      </c>
    </row>
    <row r="190" spans="1:3" x14ac:dyDescent="0.2">
      <c r="A190">
        <v>177</v>
      </c>
      <c r="B190" s="38">
        <v>100000</v>
      </c>
      <c r="C190" s="40">
        <f t="shared" si="2"/>
        <v>0.12133756598569205</v>
      </c>
    </row>
    <row r="191" spans="1:3" x14ac:dyDescent="0.2">
      <c r="A191">
        <v>178</v>
      </c>
      <c r="B191" s="38">
        <v>100000</v>
      </c>
      <c r="C191" s="40">
        <f t="shared" si="2"/>
        <v>0.11234959813490003</v>
      </c>
    </row>
    <row r="192" spans="1:3" x14ac:dyDescent="0.2">
      <c r="A192">
        <v>179</v>
      </c>
      <c r="B192" s="38">
        <v>100000</v>
      </c>
      <c r="C192" s="40">
        <f t="shared" si="2"/>
        <v>0.10402740568046298</v>
      </c>
    </row>
    <row r="193" spans="1:3" x14ac:dyDescent="0.2">
      <c r="A193">
        <v>180</v>
      </c>
      <c r="B193" s="38">
        <v>100000</v>
      </c>
      <c r="C193" s="40">
        <f t="shared" si="2"/>
        <v>9.6321671926354616E-2</v>
      </c>
    </row>
    <row r="194" spans="1:3" x14ac:dyDescent="0.2">
      <c r="A194">
        <v>181</v>
      </c>
      <c r="B194" s="38">
        <v>100000</v>
      </c>
      <c r="C194" s="40">
        <f t="shared" si="2"/>
        <v>8.9186733265143175E-2</v>
      </c>
    </row>
    <row r="195" spans="1:3" x14ac:dyDescent="0.2">
      <c r="A195">
        <v>182</v>
      </c>
      <c r="B195" s="38">
        <v>100000</v>
      </c>
      <c r="C195" s="40">
        <f t="shared" si="2"/>
        <v>8.2580308578836248E-2</v>
      </c>
    </row>
    <row r="196" spans="1:3" x14ac:dyDescent="0.2">
      <c r="A196">
        <v>183</v>
      </c>
      <c r="B196" s="38">
        <v>100000</v>
      </c>
      <c r="C196" s="40">
        <f t="shared" si="2"/>
        <v>7.6463248684107643E-2</v>
      </c>
    </row>
    <row r="197" spans="1:3" x14ac:dyDescent="0.2">
      <c r="A197">
        <v>184</v>
      </c>
      <c r="B197" s="38">
        <v>100000</v>
      </c>
      <c r="C197" s="40">
        <f t="shared" si="2"/>
        <v>7.0799304337136701E-2</v>
      </c>
    </row>
    <row r="198" spans="1:3" x14ac:dyDescent="0.2">
      <c r="A198">
        <v>185</v>
      </c>
      <c r="B198" s="38">
        <v>100000</v>
      </c>
      <c r="C198" s="40">
        <f t="shared" si="2"/>
        <v>6.5554911423274714E-2</v>
      </c>
    </row>
    <row r="199" spans="1:3" x14ac:dyDescent="0.2">
      <c r="A199">
        <v>186</v>
      </c>
      <c r="B199" s="38">
        <v>100000</v>
      </c>
      <c r="C199" s="40">
        <f t="shared" si="2"/>
        <v>6.0698992058587697E-2</v>
      </c>
    </row>
    <row r="200" spans="1:3" x14ac:dyDescent="0.2">
      <c r="A200">
        <v>187</v>
      </c>
      <c r="B200" s="38">
        <v>100000</v>
      </c>
      <c r="C200" s="40">
        <f t="shared" si="2"/>
        <v>5.6202770424618242E-2</v>
      </c>
    </row>
    <row r="201" spans="1:3" x14ac:dyDescent="0.2">
      <c r="A201">
        <v>188</v>
      </c>
      <c r="B201" s="38">
        <v>100000</v>
      </c>
      <c r="C201" s="40">
        <f t="shared" si="2"/>
        <v>5.2039602245016893E-2</v>
      </c>
    </row>
    <row r="202" spans="1:3" x14ac:dyDescent="0.2">
      <c r="A202">
        <v>189</v>
      </c>
      <c r="B202" s="38">
        <v>100000</v>
      </c>
      <c r="C202" s="40">
        <f t="shared" si="2"/>
        <v>4.8184816893534155E-2</v>
      </c>
    </row>
    <row r="203" spans="1:3" x14ac:dyDescent="0.2">
      <c r="A203">
        <v>190</v>
      </c>
      <c r="B203" s="38">
        <v>100000</v>
      </c>
      <c r="C203" s="40">
        <f t="shared" si="2"/>
        <v>4.4615571197716801E-2</v>
      </c>
    </row>
    <row r="204" spans="1:3" x14ac:dyDescent="0.2">
      <c r="A204">
        <v>191</v>
      </c>
      <c r="B204" s="38">
        <v>100000</v>
      </c>
      <c r="C204" s="40">
        <f t="shared" si="2"/>
        <v>4.1310714071959992E-2</v>
      </c>
    </row>
    <row r="205" spans="1:3" x14ac:dyDescent="0.2">
      <c r="A205">
        <v>192</v>
      </c>
      <c r="B205" s="38">
        <v>100000</v>
      </c>
      <c r="C205" s="40">
        <f t="shared" si="2"/>
        <v>3.8250661177740737E-2</v>
      </c>
    </row>
    <row r="206" spans="1:3" x14ac:dyDescent="0.2">
      <c r="A206">
        <v>193</v>
      </c>
      <c r="B206" s="38">
        <v>100000</v>
      </c>
      <c r="C206" s="40">
        <f t="shared" si="2"/>
        <v>3.5417278868278453E-2</v>
      </c>
    </row>
    <row r="207" spans="1:3" x14ac:dyDescent="0.2">
      <c r="A207">
        <v>194</v>
      </c>
      <c r="B207" s="38">
        <v>100000</v>
      </c>
      <c r="C207" s="40">
        <f t="shared" ref="C207:C270" si="3">B207/((1+$D$9)^A207)</f>
        <v>3.279377672988746E-2</v>
      </c>
    </row>
    <row r="208" spans="1:3" x14ac:dyDescent="0.2">
      <c r="A208">
        <v>195</v>
      </c>
      <c r="B208" s="38">
        <v>100000</v>
      </c>
      <c r="C208" s="40">
        <f t="shared" si="3"/>
        <v>3.036460808322913E-2</v>
      </c>
    </row>
    <row r="209" spans="1:3" x14ac:dyDescent="0.2">
      <c r="A209">
        <v>196</v>
      </c>
      <c r="B209" s="38">
        <v>100000</v>
      </c>
      <c r="C209" s="40">
        <f t="shared" si="3"/>
        <v>2.8115377854841785E-2</v>
      </c>
    </row>
    <row r="210" spans="1:3" x14ac:dyDescent="0.2">
      <c r="A210">
        <v>197</v>
      </c>
      <c r="B210" s="38">
        <v>100000</v>
      </c>
      <c r="C210" s="40">
        <f t="shared" si="3"/>
        <v>2.6032757273001653E-2</v>
      </c>
    </row>
    <row r="211" spans="1:3" x14ac:dyDescent="0.2">
      <c r="A211">
        <v>198</v>
      </c>
      <c r="B211" s="38">
        <v>100000</v>
      </c>
      <c r="C211" s="40">
        <f t="shared" si="3"/>
        <v>2.4104404882408934E-2</v>
      </c>
    </row>
    <row r="212" spans="1:3" x14ac:dyDescent="0.2">
      <c r="A212">
        <v>199</v>
      </c>
      <c r="B212" s="38">
        <v>100000</v>
      </c>
      <c r="C212" s="40">
        <f t="shared" si="3"/>
        <v>2.2318893409637903E-2</v>
      </c>
    </row>
    <row r="213" spans="1:3" x14ac:dyDescent="0.2">
      <c r="A213">
        <v>200</v>
      </c>
      <c r="B213" s="38">
        <v>100000</v>
      </c>
      <c r="C213" s="40">
        <f t="shared" si="3"/>
        <v>2.0665642045961018E-2</v>
      </c>
    </row>
    <row r="214" spans="1:3" x14ac:dyDescent="0.2">
      <c r="A214">
        <v>201</v>
      </c>
      <c r="B214" s="38">
        <v>100000</v>
      </c>
      <c r="C214" s="40">
        <f t="shared" si="3"/>
        <v>1.9134853746260196E-2</v>
      </c>
    </row>
    <row r="215" spans="1:3" x14ac:dyDescent="0.2">
      <c r="A215">
        <v>202</v>
      </c>
      <c r="B215" s="38">
        <v>100000</v>
      </c>
      <c r="C215" s="40">
        <f t="shared" si="3"/>
        <v>1.7717457172463147E-2</v>
      </c>
    </row>
    <row r="216" spans="1:3" x14ac:dyDescent="0.2">
      <c r="A216">
        <v>203</v>
      </c>
      <c r="B216" s="38">
        <v>100000</v>
      </c>
      <c r="C216" s="40">
        <f t="shared" si="3"/>
        <v>1.6405052937465876E-2</v>
      </c>
    </row>
    <row r="217" spans="1:3" x14ac:dyDescent="0.2">
      <c r="A217">
        <v>204</v>
      </c>
      <c r="B217" s="38">
        <v>100000</v>
      </c>
      <c r="C217" s="40">
        <f t="shared" si="3"/>
        <v>1.5189863830986925E-2</v>
      </c>
    </row>
    <row r="218" spans="1:3" x14ac:dyDescent="0.2">
      <c r="A218">
        <v>205</v>
      </c>
      <c r="B218" s="38">
        <v>100000</v>
      </c>
      <c r="C218" s="40">
        <f t="shared" si="3"/>
        <v>1.4064688732395301E-2</v>
      </c>
    </row>
    <row r="219" spans="1:3" x14ac:dyDescent="0.2">
      <c r="A219">
        <v>206</v>
      </c>
      <c r="B219" s="38">
        <v>100000</v>
      </c>
      <c r="C219" s="40">
        <f t="shared" si="3"/>
        <v>1.3022859937403052E-2</v>
      </c>
    </row>
    <row r="220" spans="1:3" x14ac:dyDescent="0.2">
      <c r="A220">
        <v>207</v>
      </c>
      <c r="B220" s="38">
        <v>100000</v>
      </c>
      <c r="C220" s="40">
        <f t="shared" si="3"/>
        <v>1.2058203645743566E-2</v>
      </c>
    </row>
    <row r="221" spans="1:3" x14ac:dyDescent="0.2">
      <c r="A221">
        <v>208</v>
      </c>
      <c r="B221" s="38">
        <v>100000</v>
      </c>
      <c r="C221" s="40">
        <f t="shared" si="3"/>
        <v>1.1165003375688489E-2</v>
      </c>
    </row>
    <row r="222" spans="1:3" x14ac:dyDescent="0.2">
      <c r="A222">
        <v>209</v>
      </c>
      <c r="B222" s="38">
        <v>100000</v>
      </c>
      <c r="C222" s="40">
        <f t="shared" si="3"/>
        <v>1.0337966088600452E-2</v>
      </c>
    </row>
    <row r="223" spans="1:3" x14ac:dyDescent="0.2">
      <c r="A223">
        <v>210</v>
      </c>
      <c r="B223" s="38">
        <v>100000</v>
      </c>
      <c r="C223" s="40">
        <f t="shared" si="3"/>
        <v>9.5721908227781941E-3</v>
      </c>
    </row>
    <row r="224" spans="1:3" x14ac:dyDescent="0.2">
      <c r="A224">
        <v>211</v>
      </c>
      <c r="B224" s="38">
        <v>100000</v>
      </c>
      <c r="C224" s="40">
        <f t="shared" si="3"/>
        <v>8.8631396507205494E-3</v>
      </c>
    </row>
    <row r="225" spans="1:3" x14ac:dyDescent="0.2">
      <c r="A225">
        <v>212</v>
      </c>
      <c r="B225" s="38">
        <v>100000</v>
      </c>
      <c r="C225" s="40">
        <f t="shared" si="3"/>
        <v>8.2066107877042122E-3</v>
      </c>
    </row>
    <row r="226" spans="1:3" x14ac:dyDescent="0.2">
      <c r="A226">
        <v>213</v>
      </c>
      <c r="B226" s="38">
        <v>100000</v>
      </c>
      <c r="C226" s="40">
        <f t="shared" si="3"/>
        <v>7.5987136923187145E-3</v>
      </c>
    </row>
    <row r="227" spans="1:3" x14ac:dyDescent="0.2">
      <c r="A227">
        <v>214</v>
      </c>
      <c r="B227" s="38">
        <v>100000</v>
      </c>
      <c r="C227" s="40">
        <f t="shared" si="3"/>
        <v>7.0358460114062172E-3</v>
      </c>
    </row>
    <row r="228" spans="1:3" x14ac:dyDescent="0.2">
      <c r="A228">
        <v>215</v>
      </c>
      <c r="B228" s="38">
        <v>100000</v>
      </c>
      <c r="C228" s="40">
        <f t="shared" si="3"/>
        <v>6.5146722327835338E-3</v>
      </c>
    </row>
    <row r="229" spans="1:3" x14ac:dyDescent="0.2">
      <c r="A229">
        <v>216</v>
      </c>
      <c r="B229" s="38">
        <v>100000</v>
      </c>
      <c r="C229" s="40">
        <f t="shared" si="3"/>
        <v>6.032103919244013E-3</v>
      </c>
    </row>
    <row r="230" spans="1:3" x14ac:dyDescent="0.2">
      <c r="A230">
        <v>217</v>
      </c>
      <c r="B230" s="38">
        <v>100000</v>
      </c>
      <c r="C230" s="40">
        <f t="shared" si="3"/>
        <v>5.5852814067074187E-3</v>
      </c>
    </row>
    <row r="231" spans="1:3" x14ac:dyDescent="0.2">
      <c r="A231">
        <v>218</v>
      </c>
      <c r="B231" s="38">
        <v>100000</v>
      </c>
      <c r="C231" s="40">
        <f t="shared" si="3"/>
        <v>5.1715568580624248E-3</v>
      </c>
    </row>
    <row r="232" spans="1:3" x14ac:dyDescent="0.2">
      <c r="A232">
        <v>219</v>
      </c>
      <c r="B232" s="38">
        <v>100000</v>
      </c>
      <c r="C232" s="40">
        <f t="shared" si="3"/>
        <v>4.7884785722800234E-3</v>
      </c>
    </row>
    <row r="233" spans="1:3" x14ac:dyDescent="0.2">
      <c r="A233">
        <v>220</v>
      </c>
      <c r="B233" s="38">
        <v>100000</v>
      </c>
      <c r="C233" s="40">
        <f t="shared" si="3"/>
        <v>4.4337764558148359E-3</v>
      </c>
    </row>
    <row r="234" spans="1:3" x14ac:dyDescent="0.2">
      <c r="A234">
        <v>221</v>
      </c>
      <c r="B234" s="38">
        <v>100000</v>
      </c>
      <c r="C234" s="40">
        <f t="shared" si="3"/>
        <v>4.1053485701989219E-3</v>
      </c>
    </row>
    <row r="235" spans="1:3" x14ac:dyDescent="0.2">
      <c r="A235">
        <v>222</v>
      </c>
      <c r="B235" s="38">
        <v>100000</v>
      </c>
      <c r="C235" s="40">
        <f t="shared" si="3"/>
        <v>3.8012486761101125E-3</v>
      </c>
    </row>
    <row r="236" spans="1:3" x14ac:dyDescent="0.2">
      <c r="A236">
        <v>223</v>
      </c>
      <c r="B236" s="38">
        <v>100000</v>
      </c>
      <c r="C236" s="40">
        <f t="shared" si="3"/>
        <v>3.5196747001019556E-3</v>
      </c>
    </row>
    <row r="237" spans="1:3" x14ac:dyDescent="0.2">
      <c r="A237">
        <v>224</v>
      </c>
      <c r="B237" s="38">
        <v>100000</v>
      </c>
      <c r="C237" s="40">
        <f t="shared" si="3"/>
        <v>3.2589580556499588E-3</v>
      </c>
    </row>
    <row r="238" spans="1:3" x14ac:dyDescent="0.2">
      <c r="A238">
        <v>225</v>
      </c>
      <c r="B238" s="38">
        <v>100000</v>
      </c>
      <c r="C238" s="40">
        <f t="shared" si="3"/>
        <v>3.0175537552314434E-3</v>
      </c>
    </row>
    <row r="239" spans="1:3" x14ac:dyDescent="0.2">
      <c r="A239">
        <v>226</v>
      </c>
      <c r="B239" s="38">
        <v>100000</v>
      </c>
      <c r="C239" s="40">
        <f t="shared" si="3"/>
        <v>2.7940312548439292E-3</v>
      </c>
    </row>
    <row r="240" spans="1:3" x14ac:dyDescent="0.2">
      <c r="A240">
        <v>227</v>
      </c>
      <c r="B240" s="38">
        <v>100000</v>
      </c>
      <c r="C240" s="40">
        <f t="shared" si="3"/>
        <v>2.5870659767073412E-3</v>
      </c>
    </row>
    <row r="241" spans="1:3" x14ac:dyDescent="0.2">
      <c r="A241">
        <v>228</v>
      </c>
      <c r="B241" s="38">
        <v>100000</v>
      </c>
      <c r="C241" s="40">
        <f t="shared" si="3"/>
        <v>2.3954314599142048E-3</v>
      </c>
    </row>
    <row r="242" spans="1:3" x14ac:dyDescent="0.2">
      <c r="A242">
        <v>229</v>
      </c>
      <c r="B242" s="38">
        <v>100000</v>
      </c>
      <c r="C242" s="40">
        <f t="shared" si="3"/>
        <v>2.2179920925131527E-3</v>
      </c>
    </row>
    <row r="243" spans="1:3" x14ac:dyDescent="0.2">
      <c r="A243">
        <v>230</v>
      </c>
      <c r="B243" s="38">
        <v>100000</v>
      </c>
      <c r="C243" s="40">
        <f t="shared" si="3"/>
        <v>2.0536963819566224E-3</v>
      </c>
    </row>
    <row r="244" spans="1:3" x14ac:dyDescent="0.2">
      <c r="A244">
        <v>231</v>
      </c>
      <c r="B244" s="38">
        <v>100000</v>
      </c>
      <c r="C244" s="40">
        <f t="shared" si="3"/>
        <v>1.9015707240339096E-3</v>
      </c>
    </row>
    <row r="245" spans="1:3" x14ac:dyDescent="0.2">
      <c r="A245">
        <v>232</v>
      </c>
      <c r="B245" s="38">
        <v>100000</v>
      </c>
      <c r="C245" s="40">
        <f t="shared" si="3"/>
        <v>1.7607136333647312E-3</v>
      </c>
    </row>
    <row r="246" spans="1:3" x14ac:dyDescent="0.2">
      <c r="A246">
        <v>233</v>
      </c>
      <c r="B246" s="38">
        <v>100000</v>
      </c>
      <c r="C246" s="40">
        <f t="shared" si="3"/>
        <v>1.6302904012636399E-3</v>
      </c>
    </row>
    <row r="247" spans="1:3" x14ac:dyDescent="0.2">
      <c r="A247">
        <v>234</v>
      </c>
      <c r="B247" s="38">
        <v>100000</v>
      </c>
      <c r="C247" s="40">
        <f t="shared" si="3"/>
        <v>1.5095281493181852E-3</v>
      </c>
    </row>
    <row r="248" spans="1:3" x14ac:dyDescent="0.2">
      <c r="A248">
        <v>235</v>
      </c>
      <c r="B248" s="38">
        <v>100000</v>
      </c>
      <c r="C248" s="40">
        <f t="shared" si="3"/>
        <v>1.39771124936869E-3</v>
      </c>
    </row>
    <row r="249" spans="1:3" x14ac:dyDescent="0.2">
      <c r="A249">
        <v>236</v>
      </c>
      <c r="B249" s="38">
        <v>100000</v>
      </c>
      <c r="C249" s="40">
        <f t="shared" si="3"/>
        <v>1.2941770827487869E-3</v>
      </c>
    </row>
    <row r="250" spans="1:3" x14ac:dyDescent="0.2">
      <c r="A250">
        <v>237</v>
      </c>
      <c r="B250" s="38">
        <v>100000</v>
      </c>
      <c r="C250" s="40">
        <f t="shared" si="3"/>
        <v>1.198312113656284E-3</v>
      </c>
    </row>
    <row r="251" spans="1:3" x14ac:dyDescent="0.2">
      <c r="A251">
        <v>238</v>
      </c>
      <c r="B251" s="38">
        <v>100000</v>
      </c>
      <c r="C251" s="40">
        <f t="shared" si="3"/>
        <v>1.1095482533854482E-3</v>
      </c>
    </row>
    <row r="252" spans="1:3" x14ac:dyDescent="0.2">
      <c r="A252">
        <v>239</v>
      </c>
      <c r="B252" s="38">
        <v>100000</v>
      </c>
      <c r="C252" s="40">
        <f t="shared" si="3"/>
        <v>1.0273594938754148E-3</v>
      </c>
    </row>
    <row r="253" spans="1:3" x14ac:dyDescent="0.2">
      <c r="A253">
        <v>240</v>
      </c>
      <c r="B253" s="38">
        <v>100000</v>
      </c>
      <c r="C253" s="40">
        <f t="shared" si="3"/>
        <v>9.5125879062538403E-4</v>
      </c>
    </row>
    <row r="254" spans="1:3" x14ac:dyDescent="0.2">
      <c r="A254">
        <v>241</v>
      </c>
      <c r="B254" s="38">
        <v>100000</v>
      </c>
      <c r="C254" s="40">
        <f t="shared" si="3"/>
        <v>8.807951765049853E-4</v>
      </c>
    </row>
    <row r="255" spans="1:3" x14ac:dyDescent="0.2">
      <c r="A255">
        <v>242</v>
      </c>
      <c r="B255" s="38">
        <v>100000</v>
      </c>
      <c r="C255" s="40">
        <f t="shared" si="3"/>
        <v>8.1555108935646773E-4</v>
      </c>
    </row>
    <row r="256" spans="1:3" x14ac:dyDescent="0.2">
      <c r="A256">
        <v>243</v>
      </c>
      <c r="B256" s="38">
        <v>100000</v>
      </c>
      <c r="C256" s="40">
        <f t="shared" si="3"/>
        <v>7.5513989755228482E-4</v>
      </c>
    </row>
    <row r="257" spans="1:3" x14ac:dyDescent="0.2">
      <c r="A257">
        <v>244</v>
      </c>
      <c r="B257" s="38">
        <v>100000</v>
      </c>
      <c r="C257" s="40">
        <f t="shared" si="3"/>
        <v>6.9920360884470818E-4</v>
      </c>
    </row>
    <row r="258" spans="1:3" x14ac:dyDescent="0.2">
      <c r="A258">
        <v>245</v>
      </c>
      <c r="B258" s="38">
        <v>100000</v>
      </c>
      <c r="C258" s="40">
        <f t="shared" si="3"/>
        <v>6.4741074893028537E-4</v>
      </c>
    </row>
    <row r="259" spans="1:3" x14ac:dyDescent="0.2">
      <c r="A259">
        <v>246</v>
      </c>
      <c r="B259" s="38">
        <v>100000</v>
      </c>
      <c r="C259" s="40">
        <f t="shared" si="3"/>
        <v>5.9945439715767157E-4</v>
      </c>
    </row>
    <row r="260" spans="1:3" x14ac:dyDescent="0.2">
      <c r="A260">
        <v>247</v>
      </c>
      <c r="B260" s="38">
        <v>100000</v>
      </c>
      <c r="C260" s="40">
        <f t="shared" si="3"/>
        <v>5.5505036773858478E-4</v>
      </c>
    </row>
    <row r="261" spans="1:3" x14ac:dyDescent="0.2">
      <c r="A261">
        <v>248</v>
      </c>
      <c r="B261" s="38">
        <v>100000</v>
      </c>
      <c r="C261" s="40">
        <f t="shared" si="3"/>
        <v>5.1393552568387477E-4</v>
      </c>
    </row>
    <row r="262" spans="1:3" x14ac:dyDescent="0.2">
      <c r="A262">
        <v>249</v>
      </c>
      <c r="B262" s="38">
        <v>100000</v>
      </c>
      <c r="C262" s="40">
        <f t="shared" si="3"/>
        <v>4.7586622748506922E-4</v>
      </c>
    </row>
    <row r="263" spans="1:3" x14ac:dyDescent="0.2">
      <c r="A263">
        <v>250</v>
      </c>
      <c r="B263" s="38">
        <v>100000</v>
      </c>
      <c r="C263" s="40">
        <f t="shared" si="3"/>
        <v>4.4061687730099E-4</v>
      </c>
    </row>
    <row r="264" spans="1:3" x14ac:dyDescent="0.2">
      <c r="A264">
        <v>251</v>
      </c>
      <c r="B264" s="38">
        <v>100000</v>
      </c>
      <c r="C264" s="40">
        <f t="shared" si="3"/>
        <v>4.0797859009350924E-4</v>
      </c>
    </row>
    <row r="265" spans="1:3" x14ac:dyDescent="0.2">
      <c r="A265">
        <v>252</v>
      </c>
      <c r="B265" s="38">
        <v>100000</v>
      </c>
      <c r="C265" s="40">
        <f t="shared" si="3"/>
        <v>3.7775795379028633E-4</v>
      </c>
    </row>
    <row r="266" spans="1:3" x14ac:dyDescent="0.2">
      <c r="A266">
        <v>253</v>
      </c>
      <c r="B266" s="38">
        <v>100000</v>
      </c>
      <c r="C266" s="40">
        <f t="shared" si="3"/>
        <v>3.4977588313915401E-4</v>
      </c>
    </row>
    <row r="267" spans="1:3" x14ac:dyDescent="0.2">
      <c r="A267">
        <v>254</v>
      </c>
      <c r="B267" s="38">
        <v>100000</v>
      </c>
      <c r="C267" s="40">
        <f t="shared" si="3"/>
        <v>3.2386655846217957E-4</v>
      </c>
    </row>
    <row r="268" spans="1:3" x14ac:dyDescent="0.2">
      <c r="A268">
        <v>255</v>
      </c>
      <c r="B268" s="38">
        <v>100000</v>
      </c>
      <c r="C268" s="40">
        <f t="shared" si="3"/>
        <v>2.9987644302053657E-4</v>
      </c>
    </row>
    <row r="269" spans="1:3" x14ac:dyDescent="0.2">
      <c r="A269">
        <v>256</v>
      </c>
      <c r="B269" s="38">
        <v>100000</v>
      </c>
      <c r="C269" s="40">
        <f t="shared" si="3"/>
        <v>2.776633731671635E-4</v>
      </c>
    </row>
    <row r="270" spans="1:3" x14ac:dyDescent="0.2">
      <c r="A270">
        <v>257</v>
      </c>
      <c r="B270" s="38">
        <v>100000</v>
      </c>
      <c r="C270" s="40">
        <f t="shared" si="3"/>
        <v>2.5709571589552173E-4</v>
      </c>
    </row>
    <row r="271" spans="1:3" x14ac:dyDescent="0.2">
      <c r="A271">
        <v>258</v>
      </c>
      <c r="B271" s="38">
        <v>100000</v>
      </c>
      <c r="C271" s="40">
        <f t="shared" ref="C271:C334" si="4">B271/((1+$D$9)^A271)</f>
        <v>2.3805158879214975E-4</v>
      </c>
    </row>
    <row r="272" spans="1:3" x14ac:dyDescent="0.2">
      <c r="A272">
        <v>259</v>
      </c>
      <c r="B272" s="38">
        <v>100000</v>
      </c>
      <c r="C272" s="40">
        <f t="shared" si="4"/>
        <v>2.2041813777050901E-4</v>
      </c>
    </row>
    <row r="273" spans="1:3" x14ac:dyDescent="0.2">
      <c r="A273">
        <v>260</v>
      </c>
      <c r="B273" s="38">
        <v>100000</v>
      </c>
      <c r="C273" s="40">
        <f t="shared" si="4"/>
        <v>2.0409086830602686E-4</v>
      </c>
    </row>
    <row r="274" spans="1:3" x14ac:dyDescent="0.2">
      <c r="A274">
        <v>261</v>
      </c>
      <c r="B274" s="38">
        <v>100000</v>
      </c>
      <c r="C274" s="40">
        <f t="shared" si="4"/>
        <v>1.8897302620928411E-4</v>
      </c>
    </row>
    <row r="275" spans="1:3" x14ac:dyDescent="0.2">
      <c r="A275">
        <v>262</v>
      </c>
      <c r="B275" s="38">
        <v>100000</v>
      </c>
      <c r="C275" s="40">
        <f t="shared" si="4"/>
        <v>1.7497502426785564E-4</v>
      </c>
    </row>
    <row r="276" spans="1:3" x14ac:dyDescent="0.2">
      <c r="A276">
        <v>263</v>
      </c>
      <c r="B276" s="38">
        <v>100000</v>
      </c>
      <c r="C276" s="40">
        <f t="shared" si="4"/>
        <v>1.6201391135912559E-4</v>
      </c>
    </row>
    <row r="277" spans="1:3" x14ac:dyDescent="0.2">
      <c r="A277">
        <v>264</v>
      </c>
      <c r="B277" s="38">
        <v>100000</v>
      </c>
      <c r="C277" s="40">
        <f t="shared" si="4"/>
        <v>1.5001288088807924E-4</v>
      </c>
    </row>
    <row r="278" spans="1:3" x14ac:dyDescent="0.2">
      <c r="A278">
        <v>265</v>
      </c>
      <c r="B278" s="38">
        <v>100000</v>
      </c>
      <c r="C278" s="40">
        <f t="shared" si="4"/>
        <v>1.3890081563711041E-4</v>
      </c>
    </row>
    <row r="279" spans="1:3" x14ac:dyDescent="0.2">
      <c r="A279">
        <v>266</v>
      </c>
      <c r="B279" s="38">
        <v>100000</v>
      </c>
      <c r="C279" s="40">
        <f t="shared" si="4"/>
        <v>1.2861186633065778E-4</v>
      </c>
    </row>
    <row r="280" spans="1:3" x14ac:dyDescent="0.2">
      <c r="A280">
        <v>267</v>
      </c>
      <c r="B280" s="38">
        <v>100000</v>
      </c>
      <c r="C280" s="40">
        <f t="shared" si="4"/>
        <v>1.1908506141727573E-4</v>
      </c>
    </row>
    <row r="281" spans="1:3" x14ac:dyDescent="0.2">
      <c r="A281">
        <v>268</v>
      </c>
      <c r="B281" s="38">
        <v>100000</v>
      </c>
      <c r="C281" s="40">
        <f t="shared" si="4"/>
        <v>1.1026394575673677E-4</v>
      </c>
    </row>
    <row r="282" spans="1:3" x14ac:dyDescent="0.2">
      <c r="A282">
        <v>269</v>
      </c>
      <c r="B282" s="38">
        <v>100000</v>
      </c>
      <c r="C282" s="40">
        <f t="shared" si="4"/>
        <v>1.0209624607105257E-4</v>
      </c>
    </row>
    <row r="283" spans="1:3" x14ac:dyDescent="0.2">
      <c r="A283">
        <v>270</v>
      </c>
      <c r="B283" s="38">
        <v>100000</v>
      </c>
      <c r="C283" s="40">
        <f t="shared" si="4"/>
        <v>9.4533561176900506E-5</v>
      </c>
    </row>
    <row r="284" spans="1:3" x14ac:dyDescent="0.2">
      <c r="A284">
        <v>271</v>
      </c>
      <c r="B284" s="38">
        <v>100000</v>
      </c>
      <c r="C284" s="40">
        <f t="shared" si="4"/>
        <v>8.7531075163796763E-5</v>
      </c>
    </row>
    <row r="285" spans="1:3" x14ac:dyDescent="0.2">
      <c r="A285">
        <v>272</v>
      </c>
      <c r="B285" s="38">
        <v>100000</v>
      </c>
      <c r="C285" s="40">
        <f t="shared" si="4"/>
        <v>8.1047291818330336E-5</v>
      </c>
    </row>
    <row r="286" spans="1:3" x14ac:dyDescent="0.2">
      <c r="A286">
        <v>273</v>
      </c>
      <c r="B286" s="38">
        <v>100000</v>
      </c>
      <c r="C286" s="40">
        <f t="shared" si="4"/>
        <v>7.5043788720676247E-5</v>
      </c>
    </row>
    <row r="287" spans="1:3" x14ac:dyDescent="0.2">
      <c r="A287">
        <v>274</v>
      </c>
      <c r="B287" s="38">
        <v>100000</v>
      </c>
      <c r="C287" s="40">
        <f t="shared" si="4"/>
        <v>6.9484989556181694E-5</v>
      </c>
    </row>
    <row r="288" spans="1:3" x14ac:dyDescent="0.2">
      <c r="A288">
        <v>275</v>
      </c>
      <c r="B288" s="38">
        <v>100000</v>
      </c>
      <c r="C288" s="40">
        <f t="shared" si="4"/>
        <v>6.4337953292760815E-5</v>
      </c>
    </row>
    <row r="289" spans="1:3" x14ac:dyDescent="0.2">
      <c r="A289">
        <v>276</v>
      </c>
      <c r="B289" s="38">
        <v>100000</v>
      </c>
      <c r="C289" s="40">
        <f t="shared" si="4"/>
        <v>5.9572178974778545E-5</v>
      </c>
    </row>
    <row r="290" spans="1:3" x14ac:dyDescent="0.2">
      <c r="A290">
        <v>277</v>
      </c>
      <c r="B290" s="38">
        <v>100000</v>
      </c>
      <c r="C290" s="40">
        <f t="shared" si="4"/>
        <v>5.5159424976646794E-5</v>
      </c>
    </row>
    <row r="291" spans="1:3" x14ac:dyDescent="0.2">
      <c r="A291">
        <v>278</v>
      </c>
      <c r="B291" s="38">
        <v>100000</v>
      </c>
      <c r="C291" s="40">
        <f t="shared" si="4"/>
        <v>5.1073541645043322E-5</v>
      </c>
    </row>
    <row r="292" spans="1:3" x14ac:dyDescent="0.2">
      <c r="A292">
        <v>279</v>
      </c>
      <c r="B292" s="38">
        <v>100000</v>
      </c>
      <c r="C292" s="40">
        <f t="shared" si="4"/>
        <v>4.7290316338003077E-5</v>
      </c>
    </row>
    <row r="293" spans="1:3" x14ac:dyDescent="0.2">
      <c r="A293">
        <v>280</v>
      </c>
      <c r="B293" s="38">
        <v>100000</v>
      </c>
      <c r="C293" s="40">
        <f t="shared" si="4"/>
        <v>4.3787329942595441E-5</v>
      </c>
    </row>
    <row r="294" spans="1:3" x14ac:dyDescent="0.2">
      <c r="A294">
        <v>281</v>
      </c>
      <c r="B294" s="38">
        <v>100000</v>
      </c>
      <c r="C294" s="40">
        <f t="shared" si="4"/>
        <v>4.0543824020921695E-5</v>
      </c>
    </row>
    <row r="295" spans="1:3" x14ac:dyDescent="0.2">
      <c r="A295">
        <v>282</v>
      </c>
      <c r="B295" s="38">
        <v>100000</v>
      </c>
      <c r="C295" s="40">
        <f t="shared" si="4"/>
        <v>3.7540577797149722E-5</v>
      </c>
    </row>
    <row r="296" spans="1:3" x14ac:dyDescent="0.2">
      <c r="A296">
        <v>283</v>
      </c>
      <c r="B296" s="38">
        <v>100000</v>
      </c>
      <c r="C296" s="40">
        <f t="shared" si="4"/>
        <v>3.4759794256620113E-5</v>
      </c>
    </row>
    <row r="297" spans="1:3" x14ac:dyDescent="0.2">
      <c r="A297">
        <v>284</v>
      </c>
      <c r="B297" s="38">
        <v>100000</v>
      </c>
      <c r="C297" s="40">
        <f t="shared" si="4"/>
        <v>3.2184994682055664E-5</v>
      </c>
    </row>
    <row r="298" spans="1:3" x14ac:dyDescent="0.2">
      <c r="A298">
        <v>285</v>
      </c>
      <c r="B298" s="38">
        <v>100000</v>
      </c>
      <c r="C298" s="40">
        <f t="shared" si="4"/>
        <v>2.9800921001903387E-5</v>
      </c>
    </row>
    <row r="299" spans="1:3" x14ac:dyDescent="0.2">
      <c r="A299">
        <v>286</v>
      </c>
      <c r="B299" s="38">
        <v>100000</v>
      </c>
      <c r="C299" s="40">
        <f t="shared" si="4"/>
        <v>2.7593445372132764E-5</v>
      </c>
    </row>
    <row r="300" spans="1:3" x14ac:dyDescent="0.2">
      <c r="A300">
        <v>287</v>
      </c>
      <c r="B300" s="38">
        <v>100000</v>
      </c>
      <c r="C300" s="40">
        <f t="shared" si="4"/>
        <v>2.5549486455678479E-5</v>
      </c>
    </row>
    <row r="301" spans="1:3" x14ac:dyDescent="0.2">
      <c r="A301">
        <v>288</v>
      </c>
      <c r="B301" s="38">
        <v>100000</v>
      </c>
      <c r="C301" s="40">
        <f t="shared" si="4"/>
        <v>2.3656931903406001E-5</v>
      </c>
    </row>
    <row r="302" spans="1:3" x14ac:dyDescent="0.2">
      <c r="A302">
        <v>289</v>
      </c>
      <c r="B302" s="38">
        <v>100000</v>
      </c>
      <c r="C302" s="40">
        <f t="shared" si="4"/>
        <v>2.1904566577227777E-5</v>
      </c>
    </row>
    <row r="303" spans="1:3" x14ac:dyDescent="0.2">
      <c r="A303">
        <v>290</v>
      </c>
      <c r="B303" s="38">
        <v>100000</v>
      </c>
      <c r="C303" s="40">
        <f t="shared" si="4"/>
        <v>2.0282006090025721E-5</v>
      </c>
    </row>
    <row r="304" spans="1:3" x14ac:dyDescent="0.2">
      <c r="A304">
        <v>291</v>
      </c>
      <c r="B304" s="38">
        <v>100000</v>
      </c>
      <c r="C304" s="40">
        <f t="shared" si="4"/>
        <v>1.8779635268542331E-5</v>
      </c>
    </row>
    <row r="305" spans="1:3" x14ac:dyDescent="0.2">
      <c r="A305">
        <v>292</v>
      </c>
      <c r="B305" s="38">
        <v>100000</v>
      </c>
      <c r="C305" s="40">
        <f t="shared" si="4"/>
        <v>1.7388551174576229E-5</v>
      </c>
    </row>
    <row r="306" spans="1:3" x14ac:dyDescent="0.2">
      <c r="A306">
        <v>293</v>
      </c>
      <c r="B306" s="38">
        <v>100000</v>
      </c>
      <c r="C306" s="40">
        <f t="shared" si="4"/>
        <v>1.6100510346829844E-5</v>
      </c>
    </row>
    <row r="307" spans="1:3" x14ac:dyDescent="0.2">
      <c r="A307">
        <v>294</v>
      </c>
      <c r="B307" s="38">
        <v>100000</v>
      </c>
      <c r="C307" s="40">
        <f t="shared" si="4"/>
        <v>1.4907879950768372E-5</v>
      </c>
    </row>
    <row r="308" spans="1:3" x14ac:dyDescent="0.2">
      <c r="A308">
        <v>295</v>
      </c>
      <c r="B308" s="38">
        <v>100000</v>
      </c>
      <c r="C308" s="40">
        <f t="shared" si="4"/>
        <v>1.3803592547007751E-5</v>
      </c>
    </row>
    <row r="309" spans="1:3" x14ac:dyDescent="0.2">
      <c r="A309">
        <v>296</v>
      </c>
      <c r="B309" s="38">
        <v>100000</v>
      </c>
      <c r="C309" s="40">
        <f t="shared" si="4"/>
        <v>1.278110421019236E-5</v>
      </c>
    </row>
    <row r="310" spans="1:3" x14ac:dyDescent="0.2">
      <c r="A310">
        <v>297</v>
      </c>
      <c r="B310" s="38">
        <v>100000</v>
      </c>
      <c r="C310" s="40">
        <f t="shared" si="4"/>
        <v>1.1834355750178111E-5</v>
      </c>
    </row>
    <row r="311" spans="1:3" x14ac:dyDescent="0.2">
      <c r="A311">
        <v>298</v>
      </c>
      <c r="B311" s="38">
        <v>100000</v>
      </c>
      <c r="C311" s="40">
        <f t="shared" si="4"/>
        <v>1.0957736805720474E-5</v>
      </c>
    </row>
    <row r="312" spans="1:3" x14ac:dyDescent="0.2">
      <c r="A312">
        <v>299</v>
      </c>
      <c r="B312" s="38">
        <v>100000</v>
      </c>
      <c r="C312" s="40">
        <f t="shared" si="4"/>
        <v>1.0146052597889327E-5</v>
      </c>
    </row>
    <row r="313" spans="1:3" x14ac:dyDescent="0.2">
      <c r="A313">
        <v>300</v>
      </c>
      <c r="B313" s="38">
        <v>100000</v>
      </c>
      <c r="C313" s="40">
        <f t="shared" si="4"/>
        <v>9.3944931461938197E-6</v>
      </c>
    </row>
    <row r="314" spans="1:3" x14ac:dyDescent="0.2">
      <c r="A314">
        <v>301</v>
      </c>
      <c r="B314" s="38">
        <v>100000</v>
      </c>
      <c r="C314" s="40">
        <f t="shared" si="4"/>
        <v>8.6986047649942786E-6</v>
      </c>
    </row>
    <row r="315" spans="1:3" x14ac:dyDescent="0.2">
      <c r="A315">
        <v>302</v>
      </c>
      <c r="B315" s="38">
        <v>100000</v>
      </c>
      <c r="C315" s="40">
        <f t="shared" si="4"/>
        <v>8.0542636712909975E-6</v>
      </c>
    </row>
    <row r="316" spans="1:3" x14ac:dyDescent="0.2">
      <c r="A316">
        <v>303</v>
      </c>
      <c r="B316" s="38">
        <v>100000</v>
      </c>
      <c r="C316" s="40">
        <f t="shared" si="4"/>
        <v>7.4576515474916631E-6</v>
      </c>
    </row>
    <row r="317" spans="1:3" x14ac:dyDescent="0.2">
      <c r="A317">
        <v>304</v>
      </c>
      <c r="B317" s="38">
        <v>100000</v>
      </c>
      <c r="C317" s="40">
        <f t="shared" si="4"/>
        <v>6.9052329143441335E-6</v>
      </c>
    </row>
    <row r="318" spans="1:3" x14ac:dyDescent="0.2">
      <c r="A318">
        <v>305</v>
      </c>
      <c r="B318" s="38">
        <v>100000</v>
      </c>
      <c r="C318" s="40">
        <f t="shared" si="4"/>
        <v>6.3937341799482719E-6</v>
      </c>
    </row>
    <row r="319" spans="1:3" x14ac:dyDescent="0.2">
      <c r="A319">
        <v>306</v>
      </c>
      <c r="B319" s="38">
        <v>100000</v>
      </c>
      <c r="C319" s="40">
        <f t="shared" si="4"/>
        <v>5.9201242406928434E-6</v>
      </c>
    </row>
    <row r="320" spans="1:3" x14ac:dyDescent="0.2">
      <c r="A320">
        <v>307</v>
      </c>
      <c r="B320" s="38">
        <v>100000</v>
      </c>
      <c r="C320" s="40">
        <f t="shared" si="4"/>
        <v>5.48159651916004E-6</v>
      </c>
    </row>
    <row r="321" spans="1:3" x14ac:dyDescent="0.2">
      <c r="A321">
        <v>308</v>
      </c>
      <c r="B321" s="38">
        <v>100000</v>
      </c>
      <c r="C321" s="40">
        <f t="shared" si="4"/>
        <v>5.0755523325555931E-6</v>
      </c>
    </row>
    <row r="322" spans="1:3" x14ac:dyDescent="0.2">
      <c r="A322">
        <v>309</v>
      </c>
      <c r="B322" s="38">
        <v>100000</v>
      </c>
      <c r="C322" s="40">
        <f t="shared" si="4"/>
        <v>4.6995854931070307E-6</v>
      </c>
    </row>
    <row r="323" spans="1:3" x14ac:dyDescent="0.2">
      <c r="A323">
        <v>310</v>
      </c>
      <c r="B323" s="38">
        <v>100000</v>
      </c>
      <c r="C323" s="40">
        <f t="shared" si="4"/>
        <v>4.3514680491731753E-6</v>
      </c>
    </row>
    <row r="324" spans="1:3" x14ac:dyDescent="0.2">
      <c r="A324">
        <v>311</v>
      </c>
      <c r="B324" s="38">
        <v>100000</v>
      </c>
      <c r="C324" s="40">
        <f t="shared" si="4"/>
        <v>4.0291370825677549E-6</v>
      </c>
    </row>
    <row r="325" spans="1:3" x14ac:dyDescent="0.2">
      <c r="A325">
        <v>312</v>
      </c>
      <c r="B325" s="38">
        <v>100000</v>
      </c>
      <c r="C325" s="40">
        <f t="shared" si="4"/>
        <v>3.7306824838590322E-6</v>
      </c>
    </row>
    <row r="326" spans="1:3" x14ac:dyDescent="0.2">
      <c r="A326">
        <v>313</v>
      </c>
      <c r="B326" s="38">
        <v>100000</v>
      </c>
      <c r="C326" s="40">
        <f t="shared" si="4"/>
        <v>3.4543356332028073E-6</v>
      </c>
    </row>
    <row r="327" spans="1:3" x14ac:dyDescent="0.2">
      <c r="A327">
        <v>314</v>
      </c>
      <c r="B327" s="38">
        <v>100000</v>
      </c>
      <c r="C327" s="40">
        <f t="shared" si="4"/>
        <v>3.1984589196322289E-6</v>
      </c>
    </row>
    <row r="328" spans="1:3" x14ac:dyDescent="0.2">
      <c r="A328">
        <v>315</v>
      </c>
      <c r="B328" s="38">
        <v>100000</v>
      </c>
      <c r="C328" s="40">
        <f t="shared" si="4"/>
        <v>2.9615360366965082E-6</v>
      </c>
    </row>
    <row r="329" spans="1:3" x14ac:dyDescent="0.2">
      <c r="A329">
        <v>316</v>
      </c>
      <c r="B329" s="38">
        <v>100000</v>
      </c>
      <c r="C329" s="40">
        <f t="shared" si="4"/>
        <v>2.7421629969412114E-6</v>
      </c>
    </row>
    <row r="330" spans="1:3" x14ac:dyDescent="0.2">
      <c r="A330">
        <v>317</v>
      </c>
      <c r="B330" s="38">
        <v>100000</v>
      </c>
      <c r="C330" s="40">
        <f t="shared" si="4"/>
        <v>2.539039811982603E-6</v>
      </c>
    </row>
    <row r="331" spans="1:3" x14ac:dyDescent="0.2">
      <c r="A331">
        <v>318</v>
      </c>
      <c r="B331" s="38">
        <v>100000</v>
      </c>
      <c r="C331" s="40">
        <f t="shared" si="4"/>
        <v>2.3509627888727803E-6</v>
      </c>
    </row>
    <row r="332" spans="1:3" x14ac:dyDescent="0.2">
      <c r="A332">
        <v>319</v>
      </c>
      <c r="B332" s="38">
        <v>100000</v>
      </c>
      <c r="C332" s="40">
        <f t="shared" si="4"/>
        <v>2.1768173971044256E-6</v>
      </c>
    </row>
    <row r="333" spans="1:3" x14ac:dyDescent="0.2">
      <c r="A333">
        <v>320</v>
      </c>
      <c r="B333" s="38">
        <v>100000</v>
      </c>
      <c r="C333" s="40">
        <f t="shared" si="4"/>
        <v>2.0155716639855792E-6</v>
      </c>
    </row>
    <row r="334" spans="1:3" x14ac:dyDescent="0.2">
      <c r="A334">
        <v>321</v>
      </c>
      <c r="B334" s="38">
        <v>100000</v>
      </c>
      <c r="C334" s="40">
        <f t="shared" si="4"/>
        <v>1.8662700592459063E-6</v>
      </c>
    </row>
    <row r="335" spans="1:3" x14ac:dyDescent="0.2">
      <c r="A335">
        <v>322</v>
      </c>
      <c r="B335" s="38">
        <v>100000</v>
      </c>
      <c r="C335" s="40">
        <f t="shared" ref="C335:C398" si="5">B335/((1+$D$9)^A335)</f>
        <v>1.7280278326350989E-6</v>
      </c>
    </row>
    <row r="336" spans="1:3" x14ac:dyDescent="0.2">
      <c r="A336">
        <v>323</v>
      </c>
      <c r="B336" s="38">
        <v>100000</v>
      </c>
      <c r="C336" s="40">
        <f t="shared" si="5"/>
        <v>1.6000257709584246E-6</v>
      </c>
    </row>
    <row r="337" spans="1:3" x14ac:dyDescent="0.2">
      <c r="A337">
        <v>324</v>
      </c>
      <c r="B337" s="38">
        <v>100000</v>
      </c>
      <c r="C337" s="40">
        <f t="shared" si="5"/>
        <v>1.4815053434800226E-6</v>
      </c>
    </row>
    <row r="338" spans="1:3" x14ac:dyDescent="0.2">
      <c r="A338">
        <v>325</v>
      </c>
      <c r="B338" s="38">
        <v>100000</v>
      </c>
      <c r="C338" s="40">
        <f t="shared" si="5"/>
        <v>1.3717642069259469E-6</v>
      </c>
    </row>
    <row r="339" spans="1:3" x14ac:dyDescent="0.2">
      <c r="A339">
        <v>326</v>
      </c>
      <c r="B339" s="38">
        <v>100000</v>
      </c>
      <c r="C339" s="40">
        <f t="shared" si="5"/>
        <v>1.2701520434499508E-6</v>
      </c>
    </row>
    <row r="340" spans="1:3" x14ac:dyDescent="0.2">
      <c r="A340">
        <v>327</v>
      </c>
      <c r="B340" s="38">
        <v>100000</v>
      </c>
      <c r="C340" s="40">
        <f t="shared" si="5"/>
        <v>1.1760667068981025E-6</v>
      </c>
    </row>
    <row r="341" spans="1:3" x14ac:dyDescent="0.2">
      <c r="A341">
        <v>328</v>
      </c>
      <c r="B341" s="38">
        <v>100000</v>
      </c>
      <c r="C341" s="40">
        <f t="shared" si="5"/>
        <v>1.0889506545352799E-6</v>
      </c>
    </row>
    <row r="342" spans="1:3" x14ac:dyDescent="0.2">
      <c r="A342">
        <v>329</v>
      </c>
      <c r="B342" s="38">
        <v>100000</v>
      </c>
      <c r="C342" s="40">
        <f t="shared" si="5"/>
        <v>1.008287643088222E-6</v>
      </c>
    </row>
    <row r="343" spans="1:3" x14ac:dyDescent="0.2">
      <c r="A343">
        <v>330</v>
      </c>
      <c r="B343" s="38">
        <v>100000</v>
      </c>
      <c r="C343" s="40">
        <f t="shared" si="5"/>
        <v>9.3359966952613146E-7</v>
      </c>
    </row>
    <row r="344" spans="1:3" x14ac:dyDescent="0.2">
      <c r="A344">
        <v>331</v>
      </c>
      <c r="B344" s="38">
        <v>100000</v>
      </c>
      <c r="C344" s="40">
        <f t="shared" si="5"/>
        <v>8.6444413845012184E-7</v>
      </c>
    </row>
    <row r="345" spans="1:3" x14ac:dyDescent="0.2">
      <c r="A345">
        <v>332</v>
      </c>
      <c r="B345" s="38">
        <v>100000</v>
      </c>
      <c r="C345" s="40">
        <f t="shared" si="5"/>
        <v>8.0041123930566836E-7</v>
      </c>
    </row>
    <row r="346" spans="1:3" x14ac:dyDescent="0.2">
      <c r="A346">
        <v>333</v>
      </c>
      <c r="B346" s="38">
        <v>100000</v>
      </c>
      <c r="C346" s="40">
        <f t="shared" si="5"/>
        <v>7.4112151787561883E-7</v>
      </c>
    </row>
    <row r="347" spans="1:3" x14ac:dyDescent="0.2">
      <c r="A347">
        <v>334</v>
      </c>
      <c r="B347" s="38">
        <v>100000</v>
      </c>
      <c r="C347" s="40">
        <f t="shared" si="5"/>
        <v>6.8622362766260988E-7</v>
      </c>
    </row>
    <row r="348" spans="1:3" x14ac:dyDescent="0.2">
      <c r="A348">
        <v>335</v>
      </c>
      <c r="B348" s="38">
        <v>100000</v>
      </c>
      <c r="C348" s="40">
        <f t="shared" si="5"/>
        <v>6.3539224783574975E-7</v>
      </c>
    </row>
    <row r="349" spans="1:3" x14ac:dyDescent="0.2">
      <c r="A349">
        <v>336</v>
      </c>
      <c r="B349" s="38">
        <v>100000</v>
      </c>
      <c r="C349" s="40">
        <f t="shared" si="5"/>
        <v>5.8832615540347213E-7</v>
      </c>
    </row>
    <row r="350" spans="1:3" x14ac:dyDescent="0.2">
      <c r="A350">
        <v>337</v>
      </c>
      <c r="B350" s="38">
        <v>100000</v>
      </c>
      <c r="C350" s="40">
        <f t="shared" si="5"/>
        <v>5.4474644018840009E-7</v>
      </c>
    </row>
    <row r="351" spans="1:3" x14ac:dyDescent="0.2">
      <c r="A351">
        <v>338</v>
      </c>
      <c r="B351" s="38">
        <v>100000</v>
      </c>
      <c r="C351" s="40">
        <f t="shared" si="5"/>
        <v>5.043948520262963E-7</v>
      </c>
    </row>
    <row r="352" spans="1:3" x14ac:dyDescent="0.2">
      <c r="A352">
        <v>339</v>
      </c>
      <c r="B352" s="38">
        <v>100000</v>
      </c>
      <c r="C352" s="40">
        <f t="shared" si="5"/>
        <v>4.6703227039471878E-7</v>
      </c>
    </row>
    <row r="353" spans="1:3" x14ac:dyDescent="0.2">
      <c r="A353">
        <v>340</v>
      </c>
      <c r="B353" s="38">
        <v>100000</v>
      </c>
      <c r="C353" s="40">
        <f t="shared" si="5"/>
        <v>4.3243728740251739E-7</v>
      </c>
    </row>
    <row r="354" spans="1:3" x14ac:dyDescent="0.2">
      <c r="A354">
        <v>341</v>
      </c>
      <c r="B354" s="38">
        <v>100000</v>
      </c>
      <c r="C354" s="40">
        <f t="shared" si="5"/>
        <v>4.0040489574307165E-7</v>
      </c>
    </row>
    <row r="355" spans="1:3" x14ac:dyDescent="0.2">
      <c r="A355">
        <v>342</v>
      </c>
      <c r="B355" s="38">
        <v>100000</v>
      </c>
      <c r="C355" s="40">
        <f t="shared" si="5"/>
        <v>3.7074527383617744E-7</v>
      </c>
    </row>
    <row r="356" spans="1:3" x14ac:dyDescent="0.2">
      <c r="A356">
        <v>343</v>
      </c>
      <c r="B356" s="38">
        <v>100000</v>
      </c>
      <c r="C356" s="40">
        <f t="shared" si="5"/>
        <v>3.4328266095942353E-7</v>
      </c>
    </row>
    <row r="357" spans="1:3" x14ac:dyDescent="0.2">
      <c r="A357">
        <v>344</v>
      </c>
      <c r="B357" s="38">
        <v>100000</v>
      </c>
      <c r="C357" s="40">
        <f t="shared" si="5"/>
        <v>3.1785431570316995E-7</v>
      </c>
    </row>
    <row r="358" spans="1:3" x14ac:dyDescent="0.2">
      <c r="A358">
        <v>345</v>
      </c>
      <c r="B358" s="38">
        <v>100000</v>
      </c>
      <c r="C358" s="40">
        <f t="shared" si="5"/>
        <v>2.9430955157700912E-7</v>
      </c>
    </row>
    <row r="359" spans="1:3" x14ac:dyDescent="0.2">
      <c r="A359">
        <v>346</v>
      </c>
      <c r="B359" s="38">
        <v>100000</v>
      </c>
      <c r="C359" s="40">
        <f t="shared" si="5"/>
        <v>2.7250884405278623E-7</v>
      </c>
    </row>
    <row r="360" spans="1:3" x14ac:dyDescent="0.2">
      <c r="A360">
        <v>347</v>
      </c>
      <c r="B360" s="38">
        <v>100000</v>
      </c>
      <c r="C360" s="40">
        <f t="shared" si="5"/>
        <v>2.5232300375257989E-7</v>
      </c>
    </row>
    <row r="361" spans="1:3" x14ac:dyDescent="0.2">
      <c r="A361">
        <v>348</v>
      </c>
      <c r="B361" s="38">
        <v>100000</v>
      </c>
      <c r="C361" s="40">
        <f t="shared" si="5"/>
        <v>2.3363241088201841E-7</v>
      </c>
    </row>
    <row r="362" spans="1:3" x14ac:dyDescent="0.2">
      <c r="A362">
        <v>349</v>
      </c>
      <c r="B362" s="38">
        <v>100000</v>
      </c>
      <c r="C362" s="40">
        <f t="shared" si="5"/>
        <v>2.1632630637223924E-7</v>
      </c>
    </row>
    <row r="363" spans="1:3" x14ac:dyDescent="0.2">
      <c r="A363">
        <v>350</v>
      </c>
      <c r="B363" s="38">
        <v>100000</v>
      </c>
      <c r="C363" s="40">
        <f t="shared" si="5"/>
        <v>2.0030213552985111E-7</v>
      </c>
    </row>
    <row r="364" spans="1:3" x14ac:dyDescent="0.2">
      <c r="A364">
        <v>351</v>
      </c>
      <c r="B364" s="38">
        <v>100000</v>
      </c>
      <c r="C364" s="40">
        <f t="shared" si="5"/>
        <v>1.8546494030541768E-7</v>
      </c>
    </row>
    <row r="365" spans="1:3" x14ac:dyDescent="0.2">
      <c r="A365">
        <v>352</v>
      </c>
      <c r="B365" s="38">
        <v>100000</v>
      </c>
      <c r="C365" s="40">
        <f t="shared" si="5"/>
        <v>1.7172679657909045E-7</v>
      </c>
    </row>
    <row r="366" spans="1:3" x14ac:dyDescent="0.2">
      <c r="A366">
        <v>353</v>
      </c>
      <c r="B366" s="38">
        <v>100000</v>
      </c>
      <c r="C366" s="40">
        <f t="shared" si="5"/>
        <v>1.5900629312878746E-7</v>
      </c>
    </row>
    <row r="367" spans="1:3" x14ac:dyDescent="0.2">
      <c r="A367">
        <v>354</v>
      </c>
      <c r="B367" s="38">
        <v>100000</v>
      </c>
      <c r="C367" s="40">
        <f t="shared" si="5"/>
        <v>1.4722804919332171E-7</v>
      </c>
    </row>
    <row r="368" spans="1:3" x14ac:dyDescent="0.2">
      <c r="A368">
        <v>355</v>
      </c>
      <c r="B368" s="38">
        <v>100000</v>
      </c>
      <c r="C368" s="40">
        <f t="shared" si="5"/>
        <v>1.3632226777159417E-7</v>
      </c>
    </row>
    <row r="369" spans="1:3" x14ac:dyDescent="0.2">
      <c r="A369">
        <v>356</v>
      </c>
      <c r="B369" s="38">
        <v>100000</v>
      </c>
      <c r="C369" s="40">
        <f t="shared" si="5"/>
        <v>1.262243220107353E-7</v>
      </c>
    </row>
    <row r="370" spans="1:3" x14ac:dyDescent="0.2">
      <c r="A370">
        <v>357</v>
      </c>
      <c r="B370" s="38">
        <v>100000</v>
      </c>
      <c r="C370" s="40">
        <f t="shared" si="5"/>
        <v>1.1687437223216234E-7</v>
      </c>
    </row>
    <row r="371" spans="1:3" x14ac:dyDescent="0.2">
      <c r="A371">
        <v>358</v>
      </c>
      <c r="B371" s="38">
        <v>100000</v>
      </c>
      <c r="C371" s="40">
        <f t="shared" si="5"/>
        <v>1.0821701132607621E-7</v>
      </c>
    </row>
    <row r="372" spans="1:3" x14ac:dyDescent="0.2">
      <c r="A372">
        <v>359</v>
      </c>
      <c r="B372" s="38">
        <v>100000</v>
      </c>
      <c r="C372" s="40">
        <f t="shared" si="5"/>
        <v>1.0020093641303355E-7</v>
      </c>
    </row>
    <row r="373" spans="1:3" x14ac:dyDescent="0.2">
      <c r="A373">
        <v>360</v>
      </c>
      <c r="B373" s="38">
        <v>100000</v>
      </c>
      <c r="C373" s="40">
        <f t="shared" si="5"/>
        <v>9.2778644826882899E-8</v>
      </c>
    </row>
    <row r="374" spans="1:3" x14ac:dyDescent="0.2">
      <c r="A374">
        <v>361</v>
      </c>
      <c r="B374" s="38">
        <v>100000</v>
      </c>
      <c r="C374" s="40">
        <f t="shared" si="5"/>
        <v>8.590615261748417E-8</v>
      </c>
    </row>
    <row r="375" spans="1:3" x14ac:dyDescent="0.2">
      <c r="A375">
        <v>362</v>
      </c>
      <c r="B375" s="38">
        <v>100000</v>
      </c>
      <c r="C375" s="40">
        <f t="shared" si="5"/>
        <v>7.9542733905077942E-8</v>
      </c>
    </row>
    <row r="376" spans="1:3" x14ac:dyDescent="0.2">
      <c r="A376">
        <v>363</v>
      </c>
      <c r="B376" s="38">
        <v>100000</v>
      </c>
      <c r="C376" s="40">
        <f t="shared" si="5"/>
        <v>7.3650679541738837E-8</v>
      </c>
    </row>
    <row r="377" spans="1:3" x14ac:dyDescent="0.2">
      <c r="A377">
        <v>364</v>
      </c>
      <c r="B377" s="38">
        <v>100000</v>
      </c>
      <c r="C377" s="40">
        <f t="shared" si="5"/>
        <v>6.8195073649758163E-8</v>
      </c>
    </row>
    <row r="378" spans="1:3" x14ac:dyDescent="0.2">
      <c r="A378">
        <v>365</v>
      </c>
      <c r="B378" s="38">
        <v>100000</v>
      </c>
      <c r="C378" s="40">
        <f t="shared" si="5"/>
        <v>6.3143586712739056E-8</v>
      </c>
    </row>
    <row r="379" spans="1:3" x14ac:dyDescent="0.2">
      <c r="A379">
        <v>366</v>
      </c>
      <c r="B379" s="38">
        <v>100000</v>
      </c>
      <c r="C379" s="40">
        <f t="shared" si="5"/>
        <v>5.8466283993276888E-8</v>
      </c>
    </row>
    <row r="380" spans="1:3" x14ac:dyDescent="0.2">
      <c r="A380">
        <v>367</v>
      </c>
      <c r="B380" s="38">
        <v>100000</v>
      </c>
      <c r="C380" s="40">
        <f t="shared" si="5"/>
        <v>5.4135448141923036E-8</v>
      </c>
    </row>
    <row r="381" spans="1:3" x14ac:dyDescent="0.2">
      <c r="A381">
        <v>368</v>
      </c>
      <c r="B381" s="38">
        <v>100000</v>
      </c>
      <c r="C381" s="40">
        <f t="shared" si="5"/>
        <v>5.0125414946225032E-8</v>
      </c>
    </row>
    <row r="382" spans="1:3" x14ac:dyDescent="0.2">
      <c r="A382">
        <v>369</v>
      </c>
      <c r="B382" s="38">
        <v>100000</v>
      </c>
      <c r="C382" s="40">
        <f t="shared" si="5"/>
        <v>4.6412421246504664E-8</v>
      </c>
    </row>
    <row r="383" spans="1:3" x14ac:dyDescent="0.2">
      <c r="A383">
        <v>370</v>
      </c>
      <c r="B383" s="38">
        <v>100000</v>
      </c>
      <c r="C383" s="40">
        <f t="shared" si="5"/>
        <v>4.2974464117133937E-8</v>
      </c>
    </row>
    <row r="384" spans="1:3" x14ac:dyDescent="0.2">
      <c r="A384">
        <v>371</v>
      </c>
      <c r="B384" s="38">
        <v>100000</v>
      </c>
      <c r="C384" s="40">
        <f t="shared" si="5"/>
        <v>3.9791170478827715E-8</v>
      </c>
    </row>
    <row r="385" spans="1:3" x14ac:dyDescent="0.2">
      <c r="A385">
        <v>372</v>
      </c>
      <c r="B385" s="38">
        <v>100000</v>
      </c>
      <c r="C385" s="40">
        <f t="shared" si="5"/>
        <v>3.6843676369284923E-8</v>
      </c>
    </row>
    <row r="386" spans="1:3" x14ac:dyDescent="0.2">
      <c r="A386">
        <v>373</v>
      </c>
      <c r="B386" s="38">
        <v>100000</v>
      </c>
      <c r="C386" s="40">
        <f t="shared" si="5"/>
        <v>3.4114515156745299E-8</v>
      </c>
    </row>
    <row r="387" spans="1:3" x14ac:dyDescent="0.2">
      <c r="A387">
        <v>374</v>
      </c>
      <c r="B387" s="38">
        <v>100000</v>
      </c>
      <c r="C387" s="40">
        <f t="shared" si="5"/>
        <v>3.1587514034023423E-8</v>
      </c>
    </row>
    <row r="388" spans="1:3" x14ac:dyDescent="0.2">
      <c r="A388">
        <v>375</v>
      </c>
      <c r="B388" s="38">
        <v>100000</v>
      </c>
      <c r="C388" s="40">
        <f t="shared" si="5"/>
        <v>2.9247698179651319E-8</v>
      </c>
    </row>
    <row r="389" spans="1:3" x14ac:dyDescent="0.2">
      <c r="A389">
        <v>376</v>
      </c>
      <c r="B389" s="38">
        <v>100000</v>
      </c>
      <c r="C389" s="40">
        <f t="shared" si="5"/>
        <v>2.7081202018195658E-8</v>
      </c>
    </row>
    <row r="390" spans="1:3" x14ac:dyDescent="0.2">
      <c r="A390">
        <v>377</v>
      </c>
      <c r="B390" s="38">
        <v>100000</v>
      </c>
      <c r="C390" s="40">
        <f t="shared" si="5"/>
        <v>2.5075187053884869E-8</v>
      </c>
    </row>
    <row r="391" spans="1:3" x14ac:dyDescent="0.2">
      <c r="A391">
        <v>378</v>
      </c>
      <c r="B391" s="38">
        <v>100000</v>
      </c>
      <c r="C391" s="40">
        <f t="shared" si="5"/>
        <v>2.321776579063414E-8</v>
      </c>
    </row>
    <row r="392" spans="1:3" x14ac:dyDescent="0.2">
      <c r="A392">
        <v>379</v>
      </c>
      <c r="B392" s="38">
        <v>100000</v>
      </c>
      <c r="C392" s="40">
        <f t="shared" si="5"/>
        <v>2.1497931287624205E-8</v>
      </c>
    </row>
    <row r="393" spans="1:3" x14ac:dyDescent="0.2">
      <c r="A393">
        <v>380</v>
      </c>
      <c r="B393" s="38">
        <v>100000</v>
      </c>
      <c r="C393" s="40">
        <f t="shared" si="5"/>
        <v>1.990549193298537E-8</v>
      </c>
    </row>
    <row r="394" spans="1:3" x14ac:dyDescent="0.2">
      <c r="A394">
        <v>381</v>
      </c>
      <c r="B394" s="38">
        <v>100000</v>
      </c>
      <c r="C394" s="40">
        <f t="shared" si="5"/>
        <v>1.8431011049060527E-8</v>
      </c>
    </row>
    <row r="395" spans="1:3" x14ac:dyDescent="0.2">
      <c r="A395">
        <v>382</v>
      </c>
      <c r="B395" s="38">
        <v>100000</v>
      </c>
      <c r="C395" s="40">
        <f t="shared" si="5"/>
        <v>1.7065750971352339E-8</v>
      </c>
    </row>
    <row r="396" spans="1:3" x14ac:dyDescent="0.2">
      <c r="A396">
        <v>383</v>
      </c>
      <c r="B396" s="38">
        <v>100000</v>
      </c>
      <c r="C396" s="40">
        <f t="shared" si="5"/>
        <v>1.5801621269770679E-8</v>
      </c>
    </row>
    <row r="397" spans="1:3" x14ac:dyDescent="0.2">
      <c r="A397">
        <v>384</v>
      </c>
      <c r="B397" s="38">
        <v>100000</v>
      </c>
      <c r="C397" s="40">
        <f t="shared" si="5"/>
        <v>1.4631130805343222E-8</v>
      </c>
    </row>
    <row r="398" spans="1:3" x14ac:dyDescent="0.2">
      <c r="A398">
        <v>385</v>
      </c>
      <c r="B398" s="38">
        <v>100000</v>
      </c>
      <c r="C398" s="40">
        <f t="shared" si="5"/>
        <v>1.3547343338280761E-8</v>
      </c>
    </row>
    <row r="399" spans="1:3" x14ac:dyDescent="0.2">
      <c r="A399">
        <v>386</v>
      </c>
      <c r="B399" s="38">
        <v>100000</v>
      </c>
      <c r="C399" s="40">
        <f t="shared" ref="C399:C462" si="6">B399/((1+$D$9)^A399)</f>
        <v>1.2543836424334038E-8</v>
      </c>
    </row>
    <row r="400" spans="1:3" x14ac:dyDescent="0.2">
      <c r="A400">
        <v>387</v>
      </c>
      <c r="B400" s="38">
        <v>100000</v>
      </c>
      <c r="C400" s="40">
        <f t="shared" si="6"/>
        <v>1.1614663355864849E-8</v>
      </c>
    </row>
    <row r="401" spans="1:3" x14ac:dyDescent="0.2">
      <c r="A401">
        <v>388</v>
      </c>
      <c r="B401" s="38">
        <v>100000</v>
      </c>
      <c r="C401" s="40">
        <f t="shared" si="6"/>
        <v>1.0754317922097082E-8</v>
      </c>
    </row>
    <row r="402" spans="1:3" x14ac:dyDescent="0.2">
      <c r="A402">
        <v>389</v>
      </c>
      <c r="B402" s="38">
        <v>100000</v>
      </c>
      <c r="C402" s="40">
        <f t="shared" si="6"/>
        <v>9.9577017797195181E-9</v>
      </c>
    </row>
    <row r="403" spans="1:3" x14ac:dyDescent="0.2">
      <c r="A403">
        <v>390</v>
      </c>
      <c r="B403" s="38">
        <v>100000</v>
      </c>
      <c r="C403" s="40">
        <f t="shared" si="6"/>
        <v>9.2200942404810357E-9</v>
      </c>
    </row>
    <row r="404" spans="1:3" x14ac:dyDescent="0.2">
      <c r="A404">
        <v>391</v>
      </c>
      <c r="B404" s="38">
        <v>100000</v>
      </c>
      <c r="C404" s="40">
        <f t="shared" si="6"/>
        <v>8.537124296741698E-9</v>
      </c>
    </row>
    <row r="405" spans="1:3" x14ac:dyDescent="0.2">
      <c r="A405">
        <v>392</v>
      </c>
      <c r="B405" s="38">
        <v>100000</v>
      </c>
      <c r="C405" s="40">
        <f t="shared" si="6"/>
        <v>7.9047447192052776E-9</v>
      </c>
    </row>
    <row r="406" spans="1:3" x14ac:dyDescent="0.2">
      <c r="A406">
        <v>393</v>
      </c>
      <c r="B406" s="38">
        <v>100000</v>
      </c>
      <c r="C406" s="40">
        <f t="shared" si="6"/>
        <v>7.3192080733382188E-9</v>
      </c>
    </row>
    <row r="407" spans="1:3" x14ac:dyDescent="0.2">
      <c r="A407">
        <v>394</v>
      </c>
      <c r="B407" s="38">
        <v>100000</v>
      </c>
      <c r="C407" s="40">
        <f t="shared" si="6"/>
        <v>6.777044512350203E-9</v>
      </c>
    </row>
    <row r="408" spans="1:3" x14ac:dyDescent="0.2">
      <c r="A408">
        <v>395</v>
      </c>
      <c r="B408" s="38">
        <v>100000</v>
      </c>
      <c r="C408" s="40">
        <f t="shared" si="6"/>
        <v>6.2750412151390768E-9</v>
      </c>
    </row>
    <row r="409" spans="1:3" x14ac:dyDescent="0.2">
      <c r="A409">
        <v>396</v>
      </c>
      <c r="B409" s="38">
        <v>100000</v>
      </c>
      <c r="C409" s="40">
        <f t="shared" si="6"/>
        <v>5.8102233473509967E-9</v>
      </c>
    </row>
    <row r="410" spans="1:3" x14ac:dyDescent="0.2">
      <c r="A410">
        <v>397</v>
      </c>
      <c r="B410" s="38">
        <v>100000</v>
      </c>
      <c r="C410" s="40">
        <f t="shared" si="6"/>
        <v>5.3798364327324037E-9</v>
      </c>
    </row>
    <row r="411" spans="1:3" x14ac:dyDescent="0.2">
      <c r="A411">
        <v>398</v>
      </c>
      <c r="B411" s="38">
        <v>100000</v>
      </c>
      <c r="C411" s="40">
        <f t="shared" si="6"/>
        <v>4.9813300303077804E-9</v>
      </c>
    </row>
    <row r="412" spans="1:3" x14ac:dyDescent="0.2">
      <c r="A412">
        <v>399</v>
      </c>
      <c r="B412" s="38">
        <v>100000</v>
      </c>
      <c r="C412" s="40">
        <f t="shared" si="6"/>
        <v>4.6123426206553528E-9</v>
      </c>
    </row>
    <row r="413" spans="1:3" x14ac:dyDescent="0.2">
      <c r="A413">
        <v>400</v>
      </c>
      <c r="B413" s="38">
        <v>100000</v>
      </c>
      <c r="C413" s="40">
        <f t="shared" si="6"/>
        <v>4.2706876117179186E-9</v>
      </c>
    </row>
    <row r="414" spans="1:3" x14ac:dyDescent="0.2">
      <c r="A414">
        <v>401</v>
      </c>
      <c r="B414" s="38">
        <v>100000</v>
      </c>
      <c r="C414" s="40">
        <f t="shared" si="6"/>
        <v>3.9543403812202947E-9</v>
      </c>
    </row>
    <row r="415" spans="1:3" x14ac:dyDescent="0.2">
      <c r="A415">
        <v>402</v>
      </c>
      <c r="B415" s="38">
        <v>100000</v>
      </c>
      <c r="C415" s="40">
        <f t="shared" si="6"/>
        <v>3.6614262789076805E-9</v>
      </c>
    </row>
    <row r="416" spans="1:3" x14ac:dyDescent="0.2">
      <c r="A416">
        <v>403</v>
      </c>
      <c r="B416" s="38">
        <v>100000</v>
      </c>
      <c r="C416" s="40">
        <f t="shared" si="6"/>
        <v>3.3902095175071113E-9</v>
      </c>
    </row>
    <row r="417" spans="1:3" x14ac:dyDescent="0.2">
      <c r="A417">
        <v>404</v>
      </c>
      <c r="B417" s="38">
        <v>100000</v>
      </c>
      <c r="C417" s="40">
        <f t="shared" si="6"/>
        <v>3.1390828865806584E-9</v>
      </c>
    </row>
    <row r="418" spans="1:3" x14ac:dyDescent="0.2">
      <c r="A418">
        <v>405</v>
      </c>
      <c r="B418" s="38">
        <v>100000</v>
      </c>
      <c r="C418" s="40">
        <f t="shared" si="6"/>
        <v>2.9065582283154245E-9</v>
      </c>
    </row>
    <row r="419" spans="1:3" x14ac:dyDescent="0.2">
      <c r="A419">
        <v>406</v>
      </c>
      <c r="B419" s="38">
        <v>100000</v>
      </c>
      <c r="C419" s="40">
        <f t="shared" si="6"/>
        <v>2.6912576188105774E-9</v>
      </c>
    </row>
    <row r="420" spans="1:3" x14ac:dyDescent="0.2">
      <c r="A420">
        <v>407</v>
      </c>
      <c r="B420" s="38">
        <v>100000</v>
      </c>
      <c r="C420" s="40">
        <f t="shared" si="6"/>
        <v>2.4919052026023864E-9</v>
      </c>
    </row>
    <row r="421" spans="1:3" x14ac:dyDescent="0.2">
      <c r="A421">
        <v>408</v>
      </c>
      <c r="B421" s="38">
        <v>100000</v>
      </c>
      <c r="C421" s="40">
        <f t="shared" si="6"/>
        <v>2.3073196320392468E-9</v>
      </c>
    </row>
    <row r="422" spans="1:3" x14ac:dyDescent="0.2">
      <c r="A422">
        <v>409</v>
      </c>
      <c r="B422" s="38">
        <v>100000</v>
      </c>
      <c r="C422" s="40">
        <f t="shared" si="6"/>
        <v>2.1364070667030058E-9</v>
      </c>
    </row>
    <row r="423" spans="1:3" x14ac:dyDescent="0.2">
      <c r="A423">
        <v>410</v>
      </c>
      <c r="B423" s="38">
        <v>100000</v>
      </c>
      <c r="C423" s="40">
        <f t="shared" si="6"/>
        <v>1.9781546913916725E-9</v>
      </c>
    </row>
    <row r="424" spans="1:3" x14ac:dyDescent="0.2">
      <c r="A424">
        <v>411</v>
      </c>
      <c r="B424" s="38">
        <v>100000</v>
      </c>
      <c r="C424" s="40">
        <f t="shared" si="6"/>
        <v>1.8316247142515485E-9</v>
      </c>
    </row>
    <row r="425" spans="1:3" x14ac:dyDescent="0.2">
      <c r="A425">
        <v>412</v>
      </c>
      <c r="B425" s="38">
        <v>100000</v>
      </c>
      <c r="C425" s="40">
        <f t="shared" si="6"/>
        <v>1.6959488094921746E-9</v>
      </c>
    </row>
    <row r="426" spans="1:3" x14ac:dyDescent="0.2">
      <c r="A426">
        <v>413</v>
      </c>
      <c r="B426" s="38">
        <v>100000</v>
      </c>
      <c r="C426" s="40">
        <f t="shared" si="6"/>
        <v>1.5703229717520134E-9</v>
      </c>
    </row>
    <row r="427" spans="1:3" x14ac:dyDescent="0.2">
      <c r="A427">
        <v>414</v>
      </c>
      <c r="B427" s="38">
        <v>100000</v>
      </c>
      <c r="C427" s="40">
        <f t="shared" si="6"/>
        <v>1.4540027516222343E-9</v>
      </c>
    </row>
    <row r="428" spans="1:3" x14ac:dyDescent="0.2">
      <c r="A428">
        <v>415</v>
      </c>
      <c r="B428" s="38">
        <v>100000</v>
      </c>
      <c r="C428" s="40">
        <f t="shared" si="6"/>
        <v>1.3462988440946613E-9</v>
      </c>
    </row>
    <row r="429" spans="1:3" x14ac:dyDescent="0.2">
      <c r="A429">
        <v>416</v>
      </c>
      <c r="B429" s="38">
        <v>100000</v>
      </c>
      <c r="C429" s="40">
        <f t="shared" si="6"/>
        <v>1.2465730037913531E-9</v>
      </c>
    </row>
    <row r="430" spans="1:3" x14ac:dyDescent="0.2">
      <c r="A430">
        <v>417</v>
      </c>
      <c r="B430" s="38">
        <v>100000</v>
      </c>
      <c r="C430" s="40">
        <f t="shared" si="6"/>
        <v>1.1542342627697713E-9</v>
      </c>
    </row>
    <row r="431" spans="1:3" x14ac:dyDescent="0.2">
      <c r="A431">
        <v>418</v>
      </c>
      <c r="B431" s="38">
        <v>100000</v>
      </c>
      <c r="C431" s="40">
        <f t="shared" si="6"/>
        <v>1.0687354284905291E-9</v>
      </c>
    </row>
    <row r="432" spans="1:3" x14ac:dyDescent="0.2">
      <c r="A432">
        <v>419</v>
      </c>
      <c r="B432" s="38">
        <v>100000</v>
      </c>
      <c r="C432" s="40">
        <f t="shared" si="6"/>
        <v>9.8956984119493419E-10</v>
      </c>
    </row>
    <row r="433" spans="1:3" x14ac:dyDescent="0.2">
      <c r="A433">
        <v>420</v>
      </c>
      <c r="B433" s="38">
        <v>100000</v>
      </c>
      <c r="C433" s="40">
        <f t="shared" si="6"/>
        <v>9.1626837147679084E-10</v>
      </c>
    </row>
    <row r="434" spans="1:3" x14ac:dyDescent="0.2">
      <c r="A434">
        <v>421</v>
      </c>
      <c r="B434" s="38">
        <v>100000</v>
      </c>
      <c r="C434" s="40">
        <f t="shared" si="6"/>
        <v>8.4839664025628776E-10</v>
      </c>
    </row>
    <row r="435" spans="1:3" x14ac:dyDescent="0.2">
      <c r="A435">
        <v>422</v>
      </c>
      <c r="B435" s="38">
        <v>100000</v>
      </c>
      <c r="C435" s="40">
        <f t="shared" si="6"/>
        <v>7.8555244468174771E-10</v>
      </c>
    </row>
    <row r="436" spans="1:3" x14ac:dyDescent="0.2">
      <c r="A436">
        <v>423</v>
      </c>
      <c r="B436" s="38">
        <v>100000</v>
      </c>
      <c r="C436" s="40">
        <f t="shared" si="6"/>
        <v>7.2736337470532208E-10</v>
      </c>
    </row>
    <row r="437" spans="1:3" x14ac:dyDescent="0.2">
      <c r="A437">
        <v>424</v>
      </c>
      <c r="B437" s="38">
        <v>100000</v>
      </c>
      <c r="C437" s="40">
        <f t="shared" si="6"/>
        <v>6.7348460620863151E-10</v>
      </c>
    </row>
    <row r="438" spans="1:3" x14ac:dyDescent="0.2">
      <c r="A438">
        <v>425</v>
      </c>
      <c r="B438" s="38">
        <v>100000</v>
      </c>
      <c r="C438" s="40">
        <f t="shared" si="6"/>
        <v>6.2359685760058465E-10</v>
      </c>
    </row>
    <row r="439" spans="1:3" x14ac:dyDescent="0.2">
      <c r="A439">
        <v>426</v>
      </c>
      <c r="B439" s="38">
        <v>100000</v>
      </c>
      <c r="C439" s="40">
        <f t="shared" si="6"/>
        <v>5.7740449777831931E-10</v>
      </c>
    </row>
    <row r="440" spans="1:3" x14ac:dyDescent="0.2">
      <c r="A440">
        <v>427</v>
      </c>
      <c r="B440" s="38">
        <v>100000</v>
      </c>
      <c r="C440" s="40">
        <f t="shared" si="6"/>
        <v>5.3463379423918439E-10</v>
      </c>
    </row>
    <row r="441" spans="1:3" x14ac:dyDescent="0.2">
      <c r="A441">
        <v>428</v>
      </c>
      <c r="B441" s="38">
        <v>100000</v>
      </c>
      <c r="C441" s="40">
        <f t="shared" si="6"/>
        <v>4.9503129096220777E-10</v>
      </c>
    </row>
    <row r="442" spans="1:3" x14ac:dyDescent="0.2">
      <c r="A442">
        <v>429</v>
      </c>
      <c r="B442" s="38">
        <v>100000</v>
      </c>
      <c r="C442" s="40">
        <f t="shared" si="6"/>
        <v>4.5836230644648866E-10</v>
      </c>
    </row>
    <row r="443" spans="1:3" x14ac:dyDescent="0.2">
      <c r="A443">
        <v>430</v>
      </c>
      <c r="B443" s="38">
        <v>100000</v>
      </c>
      <c r="C443" s="40">
        <f t="shared" si="6"/>
        <v>4.2440954300600795E-10</v>
      </c>
    </row>
    <row r="444" spans="1:3" x14ac:dyDescent="0.2">
      <c r="A444">
        <v>431</v>
      </c>
      <c r="B444" s="38">
        <v>100000</v>
      </c>
      <c r="C444" s="40">
        <f t="shared" si="6"/>
        <v>3.9297179907963697E-10</v>
      </c>
    </row>
    <row r="445" spans="1:3" x14ac:dyDescent="0.2">
      <c r="A445">
        <v>432</v>
      </c>
      <c r="B445" s="38">
        <v>100000</v>
      </c>
      <c r="C445" s="40">
        <f t="shared" si="6"/>
        <v>3.638627769255898E-10</v>
      </c>
    </row>
    <row r="446" spans="1:3" x14ac:dyDescent="0.2">
      <c r="A446">
        <v>433</v>
      </c>
      <c r="B446" s="38">
        <v>100000</v>
      </c>
      <c r="C446" s="40">
        <f t="shared" si="6"/>
        <v>3.3690997863480534E-10</v>
      </c>
    </row>
    <row r="447" spans="1:3" x14ac:dyDescent="0.2">
      <c r="A447">
        <v>434</v>
      </c>
      <c r="B447" s="38">
        <v>100000</v>
      </c>
      <c r="C447" s="40">
        <f t="shared" si="6"/>
        <v>3.1195368392111605E-10</v>
      </c>
    </row>
    <row r="448" spans="1:3" x14ac:dyDescent="0.2">
      <c r="A448">
        <v>435</v>
      </c>
      <c r="B448" s="38">
        <v>100000</v>
      </c>
      <c r="C448" s="40">
        <f t="shared" si="6"/>
        <v>2.8884600363066296E-10</v>
      </c>
    </row>
    <row r="449" spans="1:3" x14ac:dyDescent="0.2">
      <c r="A449">
        <v>436</v>
      </c>
      <c r="B449" s="38">
        <v>100000</v>
      </c>
      <c r="C449" s="40">
        <f t="shared" si="6"/>
        <v>2.6745000336172502E-10</v>
      </c>
    </row>
    <row r="450" spans="1:3" x14ac:dyDescent="0.2">
      <c r="A450">
        <v>437</v>
      </c>
      <c r="B450" s="38">
        <v>100000</v>
      </c>
      <c r="C450" s="40">
        <f t="shared" si="6"/>
        <v>2.4763889200159723E-10</v>
      </c>
    </row>
    <row r="451" spans="1:3" x14ac:dyDescent="0.2">
      <c r="A451">
        <v>438</v>
      </c>
      <c r="B451" s="38">
        <v>100000</v>
      </c>
      <c r="C451" s="40">
        <f t="shared" si="6"/>
        <v>2.2929527037184919E-10</v>
      </c>
    </row>
    <row r="452" spans="1:3" x14ac:dyDescent="0.2">
      <c r="A452">
        <v>439</v>
      </c>
      <c r="B452" s="38">
        <v>100000</v>
      </c>
      <c r="C452" s="40">
        <f t="shared" si="6"/>
        <v>2.1231043552949003E-10</v>
      </c>
    </row>
    <row r="453" spans="1:3" x14ac:dyDescent="0.2">
      <c r="A453">
        <v>440</v>
      </c>
      <c r="B453" s="38">
        <v>100000</v>
      </c>
      <c r="C453" s="40">
        <f t="shared" si="6"/>
        <v>1.9658373660137966E-10</v>
      </c>
    </row>
    <row r="454" spans="1:3" x14ac:dyDescent="0.2">
      <c r="A454">
        <v>441</v>
      </c>
      <c r="B454" s="38">
        <v>100000</v>
      </c>
      <c r="C454" s="40">
        <f t="shared" si="6"/>
        <v>1.8202197833461077E-10</v>
      </c>
    </row>
    <row r="455" spans="1:3" x14ac:dyDescent="0.2">
      <c r="A455">
        <v>442</v>
      </c>
      <c r="B455" s="38">
        <v>100000</v>
      </c>
      <c r="C455" s="40">
        <f t="shared" si="6"/>
        <v>1.685388688283433E-10</v>
      </c>
    </row>
    <row r="456" spans="1:3" x14ac:dyDescent="0.2">
      <c r="A456">
        <v>443</v>
      </c>
      <c r="B456" s="38">
        <v>100000</v>
      </c>
      <c r="C456" s="40">
        <f t="shared" si="6"/>
        <v>1.5605450817439194E-10</v>
      </c>
    </row>
    <row r="457" spans="1:3" x14ac:dyDescent="0.2">
      <c r="A457">
        <v>444</v>
      </c>
      <c r="B457" s="38">
        <v>100000</v>
      </c>
      <c r="C457" s="40">
        <f t="shared" si="6"/>
        <v>1.4449491497628885E-10</v>
      </c>
    </row>
    <row r="458" spans="1:3" x14ac:dyDescent="0.2">
      <c r="A458">
        <v>445</v>
      </c>
      <c r="B458" s="38">
        <v>100000</v>
      </c>
      <c r="C458" s="40">
        <f t="shared" si="6"/>
        <v>1.3379158794100819E-10</v>
      </c>
    </row>
    <row r="459" spans="1:3" x14ac:dyDescent="0.2">
      <c r="A459">
        <v>446</v>
      </c>
      <c r="B459" s="38">
        <v>100000</v>
      </c>
      <c r="C459" s="40">
        <f t="shared" si="6"/>
        <v>1.2388109994537793E-10</v>
      </c>
    </row>
    <row r="460" spans="1:3" x14ac:dyDescent="0.2">
      <c r="A460">
        <v>447</v>
      </c>
      <c r="B460" s="38">
        <v>100000</v>
      </c>
      <c r="C460" s="40">
        <f t="shared" si="6"/>
        <v>1.1470472217164619E-10</v>
      </c>
    </row>
    <row r="461" spans="1:3" x14ac:dyDescent="0.2">
      <c r="A461">
        <v>448</v>
      </c>
      <c r="B461" s="38">
        <v>100000</v>
      </c>
      <c r="C461" s="40">
        <f t="shared" si="6"/>
        <v>1.062080760848576E-10</v>
      </c>
    </row>
    <row r="462" spans="1:3" x14ac:dyDescent="0.2">
      <c r="A462">
        <v>449</v>
      </c>
      <c r="B462" s="38">
        <v>100000</v>
      </c>
      <c r="C462" s="40">
        <f t="shared" si="6"/>
        <v>9.8340811189682947E-11</v>
      </c>
    </row>
    <row r="463" spans="1:3" x14ac:dyDescent="0.2">
      <c r="A463">
        <v>450</v>
      </c>
      <c r="B463" s="38">
        <v>100000</v>
      </c>
      <c r="C463" s="40">
        <f t="shared" ref="C463:C500" si="7">B463/((1+$D$9)^A463)</f>
        <v>9.1056306657113849E-11</v>
      </c>
    </row>
    <row r="464" spans="1:3" x14ac:dyDescent="0.2">
      <c r="A464">
        <v>451</v>
      </c>
      <c r="B464" s="38">
        <v>100000</v>
      </c>
      <c r="C464" s="40">
        <f t="shared" si="7"/>
        <v>8.4311395052883183E-11</v>
      </c>
    </row>
    <row r="465" spans="1:3" x14ac:dyDescent="0.2">
      <c r="A465">
        <v>452</v>
      </c>
      <c r="B465" s="38">
        <v>100000</v>
      </c>
      <c r="C465" s="40">
        <f t="shared" si="7"/>
        <v>7.8066106530447387E-11</v>
      </c>
    </row>
    <row r="466" spans="1:3" x14ac:dyDescent="0.2">
      <c r="A466">
        <v>453</v>
      </c>
      <c r="B466" s="38">
        <v>100000</v>
      </c>
      <c r="C466" s="40">
        <f t="shared" si="7"/>
        <v>7.2283431972636476E-11</v>
      </c>
    </row>
    <row r="467" spans="1:3" x14ac:dyDescent="0.2">
      <c r="A467">
        <v>454</v>
      </c>
      <c r="B467" s="38">
        <v>100000</v>
      </c>
      <c r="C467" s="40">
        <f t="shared" si="7"/>
        <v>6.6929103678367086E-11</v>
      </c>
    </row>
    <row r="468" spans="1:3" x14ac:dyDescent="0.2">
      <c r="A468">
        <v>455</v>
      </c>
      <c r="B468" s="38">
        <v>100000</v>
      </c>
      <c r="C468" s="40">
        <f t="shared" si="7"/>
        <v>6.1971392294784341E-11</v>
      </c>
    </row>
    <row r="469" spans="1:3" x14ac:dyDescent="0.2">
      <c r="A469">
        <v>456</v>
      </c>
      <c r="B469" s="38">
        <v>100000</v>
      </c>
      <c r="C469" s="40">
        <f t="shared" si="7"/>
        <v>5.7380918791466986E-11</v>
      </c>
    </row>
    <row r="470" spans="1:3" x14ac:dyDescent="0.2">
      <c r="A470">
        <v>457</v>
      </c>
      <c r="B470" s="38">
        <v>100000</v>
      </c>
      <c r="C470" s="40">
        <f t="shared" si="7"/>
        <v>5.3130480362469421E-11</v>
      </c>
    </row>
    <row r="471" spans="1:3" x14ac:dyDescent="0.2">
      <c r="A471">
        <v>458</v>
      </c>
      <c r="B471" s="38">
        <v>100000</v>
      </c>
      <c r="C471" s="40">
        <f t="shared" si="7"/>
        <v>4.919488922450872E-11</v>
      </c>
    </row>
    <row r="472" spans="1:3" x14ac:dyDescent="0.2">
      <c r="A472">
        <v>459</v>
      </c>
      <c r="B472" s="38">
        <v>100000</v>
      </c>
      <c r="C472" s="40">
        <f t="shared" si="7"/>
        <v>4.5550823356026591E-11</v>
      </c>
    </row>
    <row r="473" spans="1:3" x14ac:dyDescent="0.2">
      <c r="A473">
        <v>460</v>
      </c>
      <c r="B473" s="38">
        <v>100000</v>
      </c>
      <c r="C473" s="40">
        <f t="shared" si="7"/>
        <v>4.217668829261722E-11</v>
      </c>
    </row>
    <row r="474" spans="1:3" x14ac:dyDescent="0.2">
      <c r="A474">
        <v>461</v>
      </c>
      <c r="B474" s="38">
        <v>100000</v>
      </c>
      <c r="C474" s="40">
        <f t="shared" si="7"/>
        <v>3.9052489159830765E-11</v>
      </c>
    </row>
    <row r="475" spans="1:3" x14ac:dyDescent="0.2">
      <c r="A475">
        <v>462</v>
      </c>
      <c r="B475" s="38">
        <v>100000</v>
      </c>
      <c r="C475" s="40">
        <f t="shared" si="7"/>
        <v>3.6159712185028473E-11</v>
      </c>
    </row>
    <row r="476" spans="1:3" x14ac:dyDescent="0.2">
      <c r="A476">
        <v>463</v>
      </c>
      <c r="B476" s="38">
        <v>100000</v>
      </c>
      <c r="C476" s="40">
        <f t="shared" si="7"/>
        <v>3.3481214986137475E-11</v>
      </c>
    </row>
    <row r="477" spans="1:3" x14ac:dyDescent="0.2">
      <c r="A477">
        <v>464</v>
      </c>
      <c r="B477" s="38">
        <v>100000</v>
      </c>
      <c r="C477" s="40">
        <f t="shared" si="7"/>
        <v>3.1001124987164328E-11</v>
      </c>
    </row>
    <row r="478" spans="1:3" x14ac:dyDescent="0.2">
      <c r="A478">
        <v>465</v>
      </c>
      <c r="B478" s="38">
        <v>100000</v>
      </c>
      <c r="C478" s="40">
        <f t="shared" si="7"/>
        <v>2.870474535848549E-11</v>
      </c>
    </row>
    <row r="479" spans="1:3" x14ac:dyDescent="0.2">
      <c r="A479">
        <v>466</v>
      </c>
      <c r="B479" s="38">
        <v>100000</v>
      </c>
      <c r="C479" s="40">
        <f t="shared" si="7"/>
        <v>2.6578467924523596E-11</v>
      </c>
    </row>
    <row r="480" spans="1:3" x14ac:dyDescent="0.2">
      <c r="A480">
        <v>467</v>
      </c>
      <c r="B480" s="38">
        <v>100000</v>
      </c>
      <c r="C480" s="40">
        <f t="shared" si="7"/>
        <v>2.4609692522707028E-11</v>
      </c>
    </row>
    <row r="481" spans="1:3" x14ac:dyDescent="0.2">
      <c r="A481">
        <v>468</v>
      </c>
      <c r="B481" s="38">
        <v>100000</v>
      </c>
      <c r="C481" s="40">
        <f t="shared" si="7"/>
        <v>2.2786752335839845E-11</v>
      </c>
    </row>
    <row r="482" spans="1:3" x14ac:dyDescent="0.2">
      <c r="A482">
        <v>469</v>
      </c>
      <c r="B482" s="38">
        <v>100000</v>
      </c>
      <c r="C482" s="40">
        <f t="shared" si="7"/>
        <v>2.1098844755407261E-11</v>
      </c>
    </row>
    <row r="483" spans="1:3" x14ac:dyDescent="0.2">
      <c r="A483">
        <v>470</v>
      </c>
      <c r="B483" s="38">
        <v>100000</v>
      </c>
      <c r="C483" s="40">
        <f t="shared" si="7"/>
        <v>1.9535967366117832E-11</v>
      </c>
    </row>
    <row r="484" spans="1:3" x14ac:dyDescent="0.2">
      <c r="A484">
        <v>471</v>
      </c>
      <c r="B484" s="38">
        <v>100000</v>
      </c>
      <c r="C484" s="40">
        <f t="shared" si="7"/>
        <v>1.8088858672331325E-11</v>
      </c>
    </row>
    <row r="485" spans="1:3" x14ac:dyDescent="0.2">
      <c r="A485">
        <v>472</v>
      </c>
      <c r="B485" s="38">
        <v>100000</v>
      </c>
      <c r="C485" s="40">
        <f t="shared" si="7"/>
        <v>1.6748943215121599E-11</v>
      </c>
    </row>
    <row r="486" spans="1:3" x14ac:dyDescent="0.2">
      <c r="A486">
        <v>473</v>
      </c>
      <c r="B486" s="38">
        <v>100000</v>
      </c>
      <c r="C486" s="40">
        <f t="shared" si="7"/>
        <v>1.5508280754742221E-11</v>
      </c>
    </row>
    <row r="487" spans="1:3" x14ac:dyDescent="0.2">
      <c r="A487">
        <v>474</v>
      </c>
      <c r="B487" s="38">
        <v>100000</v>
      </c>
      <c r="C487" s="40">
        <f t="shared" si="7"/>
        <v>1.4359519217353906E-11</v>
      </c>
    </row>
    <row r="488" spans="1:3" x14ac:dyDescent="0.2">
      <c r="A488">
        <v>475</v>
      </c>
      <c r="B488" s="38">
        <v>100000</v>
      </c>
      <c r="C488" s="40">
        <f t="shared" si="7"/>
        <v>1.3295851127179544E-11</v>
      </c>
    </row>
    <row r="489" spans="1:3" x14ac:dyDescent="0.2">
      <c r="A489">
        <v>476</v>
      </c>
      <c r="B489" s="38">
        <v>100000</v>
      </c>
      <c r="C489" s="40">
        <f t="shared" si="7"/>
        <v>1.2310973265906984E-11</v>
      </c>
    </row>
    <row r="490" spans="1:3" x14ac:dyDescent="0.2">
      <c r="A490">
        <v>477</v>
      </c>
      <c r="B490" s="38">
        <v>100000</v>
      </c>
      <c r="C490" s="40">
        <f t="shared" si="7"/>
        <v>1.1399049320284244E-11</v>
      </c>
    </row>
    <row r="491" spans="1:3" x14ac:dyDescent="0.2">
      <c r="A491">
        <v>478</v>
      </c>
      <c r="B491" s="38">
        <v>100000</v>
      </c>
      <c r="C491" s="40">
        <f t="shared" si="7"/>
        <v>1.0554675296559484E-11</v>
      </c>
    </row>
    <row r="492" spans="1:3" x14ac:dyDescent="0.2">
      <c r="A492">
        <v>479</v>
      </c>
      <c r="B492" s="38">
        <v>100000</v>
      </c>
      <c r="C492" s="40">
        <f t="shared" si="7"/>
        <v>9.7728474968143365E-12</v>
      </c>
    </row>
    <row r="493" spans="1:3" x14ac:dyDescent="0.2">
      <c r="A493">
        <v>480</v>
      </c>
      <c r="B493" s="38">
        <v>100000</v>
      </c>
      <c r="C493" s="40">
        <f t="shared" si="7"/>
        <v>9.0489328674206805E-12</v>
      </c>
    </row>
    <row r="494" spans="1:3" x14ac:dyDescent="0.2">
      <c r="A494">
        <v>481</v>
      </c>
      <c r="B494" s="38">
        <v>100000</v>
      </c>
      <c r="C494" s="40">
        <f t="shared" si="7"/>
        <v>8.3786415439080382E-12</v>
      </c>
    </row>
    <row r="495" spans="1:3" x14ac:dyDescent="0.2">
      <c r="A495">
        <v>482</v>
      </c>
      <c r="B495" s="38">
        <v>100000</v>
      </c>
      <c r="C495" s="40">
        <f t="shared" si="7"/>
        <v>7.7580014295444801E-12</v>
      </c>
    </row>
    <row r="496" spans="1:3" x14ac:dyDescent="0.2">
      <c r="A496">
        <v>483</v>
      </c>
      <c r="B496" s="38">
        <v>100000</v>
      </c>
      <c r="C496" s="40">
        <f t="shared" si="7"/>
        <v>7.1833346569856272E-12</v>
      </c>
    </row>
    <row r="497" spans="1:3" x14ac:dyDescent="0.2">
      <c r="A497">
        <v>484</v>
      </c>
      <c r="B497" s="38">
        <v>100000</v>
      </c>
      <c r="C497" s="40">
        <f t="shared" si="7"/>
        <v>6.6512357935052107E-12</v>
      </c>
    </row>
    <row r="498" spans="1:3" x14ac:dyDescent="0.2">
      <c r="A498">
        <v>485</v>
      </c>
      <c r="B498" s="38">
        <v>100000</v>
      </c>
      <c r="C498" s="40">
        <f t="shared" si="7"/>
        <v>6.1585516606529727E-12</v>
      </c>
    </row>
    <row r="499" spans="1:3" x14ac:dyDescent="0.2">
      <c r="A499">
        <v>486</v>
      </c>
      <c r="B499" s="38">
        <v>100000</v>
      </c>
      <c r="C499" s="40">
        <f t="shared" si="7"/>
        <v>5.7023626487527512E-12</v>
      </c>
    </row>
    <row r="500" spans="1:3" x14ac:dyDescent="0.2">
      <c r="A500">
        <v>487</v>
      </c>
      <c r="B500" s="38">
        <v>100000</v>
      </c>
      <c r="C500" s="40">
        <f t="shared" si="7"/>
        <v>5.2799654155118074E-12</v>
      </c>
    </row>
    <row r="501" spans="1:3" x14ac:dyDescent="0.2">
      <c r="A501">
        <v>488</v>
      </c>
      <c r="B501" s="38">
        <v>100000</v>
      </c>
      <c r="C501" s="40">
        <f t="shared" ref="C501:C513" si="8">B501/((1+$D$9)^A501)</f>
        <v>4.8888568662146371E-12</v>
      </c>
    </row>
    <row r="502" spans="1:3" x14ac:dyDescent="0.2">
      <c r="A502">
        <v>489</v>
      </c>
      <c r="B502" s="38">
        <v>100000</v>
      </c>
      <c r="C502" s="40">
        <f t="shared" si="8"/>
        <v>4.5267193205691076E-12</v>
      </c>
    </row>
    <row r="503" spans="1:3" x14ac:dyDescent="0.2">
      <c r="A503">
        <v>490</v>
      </c>
      <c r="B503" s="38">
        <v>100000</v>
      </c>
      <c r="C503" s="40">
        <f t="shared" si="8"/>
        <v>4.1914067783047295E-12</v>
      </c>
    </row>
    <row r="504" spans="1:3" x14ac:dyDescent="0.2">
      <c r="A504">
        <v>491</v>
      </c>
      <c r="B504" s="38">
        <v>100000</v>
      </c>
      <c r="C504" s="40">
        <f t="shared" si="8"/>
        <v>3.8809322021340094E-12</v>
      </c>
    </row>
    <row r="505" spans="1:3" x14ac:dyDescent="0.2">
      <c r="A505">
        <v>492</v>
      </c>
      <c r="B505" s="38">
        <v>100000</v>
      </c>
      <c r="C505" s="40">
        <f t="shared" si="8"/>
        <v>3.5934557427166742E-12</v>
      </c>
    </row>
    <row r="506" spans="1:3" x14ac:dyDescent="0.2">
      <c r="A506">
        <v>493</v>
      </c>
      <c r="B506" s="38">
        <v>100000</v>
      </c>
      <c r="C506" s="40">
        <f t="shared" si="8"/>
        <v>3.3272738358487722E-12</v>
      </c>
    </row>
    <row r="507" spans="1:3" x14ac:dyDescent="0.2">
      <c r="A507">
        <v>494</v>
      </c>
      <c r="B507" s="38">
        <v>100000</v>
      </c>
      <c r="C507" s="40">
        <f t="shared" si="8"/>
        <v>3.0808091072673814E-12</v>
      </c>
    </row>
    <row r="508" spans="1:3" x14ac:dyDescent="0.2">
      <c r="A508">
        <v>495</v>
      </c>
      <c r="B508" s="38">
        <v>100000</v>
      </c>
      <c r="C508" s="40">
        <f t="shared" si="8"/>
        <v>2.852601025247575E-12</v>
      </c>
    </row>
    <row r="509" spans="1:3" x14ac:dyDescent="0.2">
      <c r="A509">
        <v>496</v>
      </c>
      <c r="B509" s="38">
        <v>100000</v>
      </c>
      <c r="C509" s="40">
        <f t="shared" si="8"/>
        <v>2.6412972455996064E-12</v>
      </c>
    </row>
    <row r="510" spans="1:3" x14ac:dyDescent="0.2">
      <c r="A510">
        <v>497</v>
      </c>
      <c r="B510" s="38">
        <v>100000</v>
      </c>
      <c r="C510" s="40">
        <f t="shared" si="8"/>
        <v>2.4456455977774134E-12</v>
      </c>
    </row>
    <row r="511" spans="1:3" x14ac:dyDescent="0.2">
      <c r="A511">
        <v>498</v>
      </c>
      <c r="B511" s="38">
        <v>100000</v>
      </c>
      <c r="C511" s="40">
        <f t="shared" si="8"/>
        <v>2.2644866646087159E-12</v>
      </c>
    </row>
    <row r="512" spans="1:3" x14ac:dyDescent="0.2">
      <c r="A512">
        <v>499</v>
      </c>
      <c r="B512" s="38">
        <v>100000</v>
      </c>
      <c r="C512" s="40">
        <f t="shared" si="8"/>
        <v>2.0967469116747368E-12</v>
      </c>
    </row>
    <row r="513" spans="1:3" x14ac:dyDescent="0.2">
      <c r="A513">
        <v>500</v>
      </c>
      <c r="B513" s="38">
        <v>100000</v>
      </c>
      <c r="C513" s="40">
        <f t="shared" si="8"/>
        <v>1.9414323256247563E-12</v>
      </c>
    </row>
  </sheetData>
  <mergeCells count="4">
    <mergeCell ref="A1:J2"/>
    <mergeCell ref="A8:A9"/>
    <mergeCell ref="E18:E20"/>
    <mergeCell ref="F21:J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47F23-9A8C-449A-BEEE-E1F9EF6D235E}">
  <dimension ref="A1:Q417"/>
  <sheetViews>
    <sheetView topLeftCell="A2" zoomScale="85" workbookViewId="0">
      <selection activeCell="J47" sqref="J47"/>
    </sheetView>
  </sheetViews>
  <sheetFormatPr baseColWidth="10" defaultColWidth="8.83203125" defaultRowHeight="15" x14ac:dyDescent="0.2"/>
  <cols>
    <col min="2" max="2" width="12.6640625" customWidth="1"/>
    <col min="3" max="3" width="18.6640625" customWidth="1"/>
    <col min="4" max="4" width="25.83203125" customWidth="1"/>
    <col min="5" max="5" width="24.83203125" customWidth="1"/>
    <col min="8" max="8" width="9.5" customWidth="1"/>
    <col min="9" max="9" width="15.6640625" customWidth="1"/>
    <col min="10" max="10" width="24.5" customWidth="1"/>
    <col min="11" max="11" width="22" customWidth="1"/>
    <col min="12" max="12" width="23.33203125" customWidth="1"/>
    <col min="14" max="14" width="10.6640625" customWidth="1"/>
    <col min="15" max="15" width="16.6640625" customWidth="1"/>
    <col min="16" max="16" width="23.1640625" customWidth="1"/>
    <col min="17" max="17" width="22" customWidth="1"/>
  </cols>
  <sheetData>
    <row r="1" spans="1:10" x14ac:dyDescent="0.2">
      <c r="A1" s="117" t="s">
        <v>94</v>
      </c>
      <c r="B1" s="147"/>
      <c r="C1" s="147"/>
      <c r="D1" s="147"/>
      <c r="E1" s="147"/>
      <c r="F1" s="147"/>
      <c r="G1" s="147"/>
      <c r="H1" s="147"/>
      <c r="I1" s="147"/>
      <c r="J1" s="147"/>
    </row>
    <row r="2" spans="1:10" x14ac:dyDescent="0.2">
      <c r="A2" s="147"/>
      <c r="B2" s="147"/>
      <c r="C2" s="147"/>
      <c r="D2" s="147"/>
      <c r="E2" s="147"/>
      <c r="F2" s="147"/>
      <c r="G2" s="147"/>
      <c r="H2" s="147"/>
      <c r="I2" s="147"/>
      <c r="J2" s="147"/>
    </row>
    <row r="3" spans="1:10" x14ac:dyDescent="0.2">
      <c r="A3" t="s">
        <v>73</v>
      </c>
    </row>
    <row r="4" spans="1:10" x14ac:dyDescent="0.2">
      <c r="C4" s="29" t="s">
        <v>79</v>
      </c>
      <c r="D4" s="38">
        <v>400000</v>
      </c>
    </row>
    <row r="5" spans="1:10" x14ac:dyDescent="0.2">
      <c r="C5" s="29" t="s">
        <v>74</v>
      </c>
      <c r="D5" s="17">
        <v>30</v>
      </c>
    </row>
    <row r="6" spans="1:10" x14ac:dyDescent="0.2">
      <c r="C6" s="29" t="s">
        <v>75</v>
      </c>
      <c r="D6" s="84">
        <v>7.4499999999999997E-2</v>
      </c>
      <c r="E6" t="s">
        <v>5</v>
      </c>
    </row>
    <row r="7" spans="1:10" x14ac:dyDescent="0.2">
      <c r="C7" s="29" t="s">
        <v>76</v>
      </c>
      <c r="D7" t="s">
        <v>78</v>
      </c>
    </row>
    <row r="8" spans="1:10" x14ac:dyDescent="0.2">
      <c r="C8" s="29"/>
    </row>
    <row r="9" spans="1:10" x14ac:dyDescent="0.2">
      <c r="A9" t="s">
        <v>77</v>
      </c>
    </row>
    <row r="10" spans="1:10" ht="16" thickBot="1" x14ac:dyDescent="0.25"/>
    <row r="11" spans="1:10" ht="16" thickBot="1" x14ac:dyDescent="0.25">
      <c r="A11" s="81">
        <v>4.0999999999999996</v>
      </c>
      <c r="B11" t="s">
        <v>110</v>
      </c>
    </row>
    <row r="12" spans="1:10" ht="16" thickBot="1" x14ac:dyDescent="0.25">
      <c r="B12" s="15" t="s">
        <v>49</v>
      </c>
      <c r="C12" s="85">
        <f>D6/12</f>
        <v>6.2083333333333331E-3</v>
      </c>
    </row>
    <row r="13" spans="1:10" ht="16" thickBot="1" x14ac:dyDescent="0.25"/>
    <row r="14" spans="1:10" ht="16" thickBot="1" x14ac:dyDescent="0.25">
      <c r="A14" s="81">
        <v>4.2</v>
      </c>
      <c r="B14" s="23" t="s">
        <v>91</v>
      </c>
      <c r="C14" s="24"/>
      <c r="D14" s="25"/>
    </row>
    <row r="15" spans="1:10" x14ac:dyDescent="0.2">
      <c r="A15" t="s">
        <v>96</v>
      </c>
    </row>
    <row r="16" spans="1:10" x14ac:dyDescent="0.2">
      <c r="B16" t="s">
        <v>97</v>
      </c>
    </row>
    <row r="17" spans="1:12" x14ac:dyDescent="0.2">
      <c r="B17" t="s">
        <v>98</v>
      </c>
    </row>
    <row r="18" spans="1:12" x14ac:dyDescent="0.2">
      <c r="B18" t="s">
        <v>99</v>
      </c>
    </row>
    <row r="19" spans="1:12" x14ac:dyDescent="0.2">
      <c r="C19" t="s">
        <v>100</v>
      </c>
    </row>
    <row r="20" spans="1:12" x14ac:dyDescent="0.2">
      <c r="B20" s="15" t="s">
        <v>103</v>
      </c>
    </row>
    <row r="21" spans="1:12" x14ac:dyDescent="0.2">
      <c r="D21" s="29" t="s">
        <v>104</v>
      </c>
      <c r="E21" s="92" t="s">
        <v>105</v>
      </c>
    </row>
    <row r="22" spans="1:12" ht="16" thickBot="1" x14ac:dyDescent="0.25"/>
    <row r="23" spans="1:12" ht="16" thickBot="1" x14ac:dyDescent="0.25">
      <c r="B23" s="29" t="s">
        <v>92</v>
      </c>
      <c r="C23" s="93">
        <v>2783.1757777720322</v>
      </c>
      <c r="D23" s="91" t="s">
        <v>102</v>
      </c>
      <c r="G23" s="139">
        <v>4.2</v>
      </c>
      <c r="H23" s="94" t="s">
        <v>106</v>
      </c>
      <c r="I23" s="60"/>
      <c r="J23" s="60"/>
      <c r="K23" s="60"/>
      <c r="L23" s="61"/>
    </row>
    <row r="24" spans="1:12" x14ac:dyDescent="0.2">
      <c r="B24" s="29"/>
      <c r="G24" s="140"/>
      <c r="H24" s="7" t="s">
        <v>107</v>
      </c>
      <c r="I24" s="8"/>
      <c r="J24" s="8"/>
      <c r="K24" s="8"/>
      <c r="L24" s="9"/>
    </row>
    <row r="25" spans="1:12" x14ac:dyDescent="0.2">
      <c r="G25" s="140"/>
      <c r="H25" s="7" t="s">
        <v>108</v>
      </c>
      <c r="I25" s="8"/>
      <c r="J25" s="8"/>
      <c r="K25" s="8"/>
      <c r="L25" s="9"/>
    </row>
    <row r="26" spans="1:12" ht="16" thickBot="1" x14ac:dyDescent="0.25">
      <c r="G26" s="141"/>
      <c r="H26" s="10" t="s">
        <v>109</v>
      </c>
      <c r="I26" s="11"/>
      <c r="J26" s="11"/>
      <c r="K26" s="11"/>
      <c r="L26" s="12"/>
    </row>
    <row r="27" spans="1:12" ht="16" thickBot="1" x14ac:dyDescent="0.25">
      <c r="A27" s="83" t="s">
        <v>89</v>
      </c>
      <c r="B27" s="83" t="s">
        <v>93</v>
      </c>
      <c r="C27" s="83" t="s">
        <v>90</v>
      </c>
      <c r="D27" s="83" t="s">
        <v>95</v>
      </c>
      <c r="E27" s="83" t="s">
        <v>101</v>
      </c>
      <c r="G27" s="95" t="s">
        <v>113</v>
      </c>
      <c r="H27" s="96"/>
      <c r="I27" s="96"/>
      <c r="J27" s="96"/>
      <c r="K27" s="96"/>
      <c r="L27" s="97"/>
    </row>
    <row r="28" spans="1:12" x14ac:dyDescent="0.2">
      <c r="A28" s="1">
        <v>0</v>
      </c>
      <c r="B28" s="1"/>
      <c r="C28" s="39">
        <v>400000</v>
      </c>
      <c r="D28" s="1"/>
      <c r="E28" s="1"/>
      <c r="G28" s="98" t="s">
        <v>114</v>
      </c>
      <c r="H28" s="116"/>
      <c r="I28" s="116"/>
      <c r="J28" s="116"/>
      <c r="K28" s="116"/>
      <c r="L28" s="99"/>
    </row>
    <row r="29" spans="1:12" x14ac:dyDescent="0.2">
      <c r="A29" s="1">
        <v>1</v>
      </c>
      <c r="B29" s="41">
        <f>$C$23</f>
        <v>2783.1757777720322</v>
      </c>
      <c r="C29" s="39">
        <f>C28-E29</f>
        <v>399700.15755556128</v>
      </c>
      <c r="D29" s="41">
        <f>C28*$C$12</f>
        <v>2483.333333333333</v>
      </c>
      <c r="E29" s="41">
        <f>B29-D29</f>
        <v>299.8424444386992</v>
      </c>
      <c r="G29" s="98" t="s">
        <v>115</v>
      </c>
      <c r="H29" s="116"/>
      <c r="I29" s="116"/>
      <c r="J29" s="116"/>
      <c r="K29" s="116"/>
      <c r="L29" s="99"/>
    </row>
    <row r="30" spans="1:12" x14ac:dyDescent="0.2">
      <c r="A30" s="1">
        <v>2</v>
      </c>
      <c r="B30" s="41">
        <f t="shared" ref="B30:B93" si="0">$C$23</f>
        <v>2783.1757777720322</v>
      </c>
      <c r="C30" s="39">
        <f t="shared" ref="C30:C93" si="1">C29-E30</f>
        <v>399398.45358928002</v>
      </c>
      <c r="D30" s="41">
        <f t="shared" ref="D30:D93" si="2">C29*$C$12</f>
        <v>2481.471811490776</v>
      </c>
      <c r="E30" s="41">
        <f t="shared" ref="E30:E93" si="3">B30-D30</f>
        <v>301.70396628125627</v>
      </c>
      <c r="G30" s="115" t="s">
        <v>116</v>
      </c>
      <c r="H30" s="116"/>
      <c r="I30" s="116"/>
      <c r="J30" s="116"/>
      <c r="K30" s="116"/>
      <c r="L30" s="99"/>
    </row>
    <row r="31" spans="1:12" x14ac:dyDescent="0.2">
      <c r="A31" s="1">
        <v>3</v>
      </c>
      <c r="B31" s="41">
        <f t="shared" si="0"/>
        <v>2783.1757777720322</v>
      </c>
      <c r="C31" s="39">
        <f t="shared" si="1"/>
        <v>399094.87654420809</v>
      </c>
      <c r="D31" s="41">
        <f t="shared" si="2"/>
        <v>2479.5987327001135</v>
      </c>
      <c r="E31" s="41">
        <f t="shared" si="3"/>
        <v>303.57704507191875</v>
      </c>
      <c r="G31" s="98"/>
      <c r="H31" s="116"/>
      <c r="I31" s="116"/>
      <c r="J31" s="116"/>
      <c r="K31" s="116"/>
      <c r="L31" s="99"/>
    </row>
    <row r="32" spans="1:12" x14ac:dyDescent="0.2">
      <c r="A32" s="1">
        <v>4</v>
      </c>
      <c r="B32" s="41">
        <f t="shared" si="0"/>
        <v>2783.1757777720322</v>
      </c>
      <c r="C32" s="39">
        <f t="shared" si="1"/>
        <v>398789.41479164804</v>
      </c>
      <c r="D32" s="41">
        <f t="shared" si="2"/>
        <v>2477.7140252119584</v>
      </c>
      <c r="E32" s="41">
        <f t="shared" si="3"/>
        <v>305.46175256007382</v>
      </c>
      <c r="G32" s="98" t="s">
        <v>118</v>
      </c>
      <c r="H32" s="116"/>
      <c r="I32" s="116"/>
      <c r="J32" s="116"/>
      <c r="K32" s="116"/>
      <c r="L32" s="99"/>
    </row>
    <row r="33" spans="1:17" x14ac:dyDescent="0.2">
      <c r="A33" s="1">
        <v>5</v>
      </c>
      <c r="B33" s="41">
        <f t="shared" si="0"/>
        <v>2783.1757777720322</v>
      </c>
      <c r="C33" s="39">
        <f t="shared" si="1"/>
        <v>398482.05663070752</v>
      </c>
      <c r="D33" s="41">
        <f t="shared" si="2"/>
        <v>2475.8176168314817</v>
      </c>
      <c r="E33" s="41">
        <f t="shared" si="3"/>
        <v>307.35816094055053</v>
      </c>
      <c r="G33" s="98" t="s">
        <v>117</v>
      </c>
      <c r="H33" s="116"/>
      <c r="I33" s="116"/>
      <c r="J33" s="116"/>
      <c r="K33" s="116"/>
      <c r="L33" s="99"/>
    </row>
    <row r="34" spans="1:17" x14ac:dyDescent="0.2">
      <c r="A34" s="1">
        <v>6</v>
      </c>
      <c r="B34" s="41">
        <f t="shared" si="0"/>
        <v>2783.1757777720322</v>
      </c>
      <c r="C34" s="39">
        <f t="shared" si="1"/>
        <v>398172.79028785112</v>
      </c>
      <c r="D34" s="41">
        <f t="shared" si="2"/>
        <v>2473.9094349156426</v>
      </c>
      <c r="E34" s="41">
        <f t="shared" si="3"/>
        <v>309.26634285638966</v>
      </c>
      <c r="G34" s="98" t="s">
        <v>120</v>
      </c>
      <c r="H34" s="116"/>
      <c r="I34" s="116"/>
      <c r="J34" s="116"/>
      <c r="K34" s="116"/>
      <c r="L34" s="99"/>
    </row>
    <row r="35" spans="1:17" x14ac:dyDescent="0.2">
      <c r="A35" s="1">
        <v>7</v>
      </c>
      <c r="B35" s="41">
        <f t="shared" si="0"/>
        <v>2783.1757777720322</v>
      </c>
      <c r="C35" s="39">
        <f t="shared" si="1"/>
        <v>397861.60391644947</v>
      </c>
      <c r="D35" s="41">
        <f t="shared" si="2"/>
        <v>2471.9894063704091</v>
      </c>
      <c r="E35" s="41">
        <f t="shared" si="3"/>
        <v>311.18637140162309</v>
      </c>
      <c r="G35" s="98" t="s">
        <v>119</v>
      </c>
      <c r="H35" s="116"/>
      <c r="I35" s="116"/>
      <c r="J35" s="116"/>
      <c r="K35" s="116"/>
      <c r="L35" s="99"/>
    </row>
    <row r="36" spans="1:17" x14ac:dyDescent="0.2">
      <c r="A36" s="1">
        <v>8</v>
      </c>
      <c r="B36" s="41">
        <f t="shared" si="0"/>
        <v>2783.1757777720322</v>
      </c>
      <c r="C36" s="39">
        <f t="shared" si="1"/>
        <v>397548.48559632542</v>
      </c>
      <c r="D36" s="41">
        <f t="shared" si="2"/>
        <v>2470.0574576479571</v>
      </c>
      <c r="E36" s="41">
        <f t="shared" si="3"/>
        <v>313.11832012407513</v>
      </c>
      <c r="G36" s="98"/>
      <c r="H36" s="116"/>
      <c r="I36" s="116"/>
      <c r="J36" s="116"/>
      <c r="K36" s="116"/>
      <c r="L36" s="99"/>
    </row>
    <row r="37" spans="1:17" x14ac:dyDescent="0.2">
      <c r="A37" s="1">
        <v>9</v>
      </c>
      <c r="B37" s="41">
        <f t="shared" si="0"/>
        <v>2783.1757777720322</v>
      </c>
      <c r="C37" s="39">
        <f t="shared" si="1"/>
        <v>397233.42333329725</v>
      </c>
      <c r="D37" s="41">
        <f t="shared" si="2"/>
        <v>2468.1135147438536</v>
      </c>
      <c r="E37" s="41">
        <f t="shared" si="3"/>
        <v>315.06226302817868</v>
      </c>
      <c r="G37" s="98" t="s">
        <v>123</v>
      </c>
      <c r="H37" s="116"/>
      <c r="I37" s="116"/>
      <c r="J37" s="116"/>
      <c r="K37" s="116"/>
      <c r="L37" s="99"/>
    </row>
    <row r="38" spans="1:17" x14ac:dyDescent="0.2">
      <c r="A38" s="1">
        <v>10</v>
      </c>
      <c r="B38" s="41">
        <f t="shared" si="0"/>
        <v>2783.1757777720322</v>
      </c>
      <c r="C38" s="39">
        <f t="shared" si="1"/>
        <v>396916.40505871945</v>
      </c>
      <c r="D38" s="41">
        <f t="shared" si="2"/>
        <v>2466.1575031942202</v>
      </c>
      <c r="E38" s="41">
        <f t="shared" si="3"/>
        <v>317.01827457781201</v>
      </c>
      <c r="G38" s="98" t="s">
        <v>124</v>
      </c>
      <c r="H38" s="116"/>
      <c r="I38" s="116"/>
      <c r="J38" s="116"/>
      <c r="K38" s="116"/>
      <c r="L38" s="99"/>
    </row>
    <row r="39" spans="1:17" x14ac:dyDescent="0.2">
      <c r="A39" s="1">
        <v>11</v>
      </c>
      <c r="B39" s="41">
        <f t="shared" si="0"/>
        <v>2783.1757777720322</v>
      </c>
      <c r="C39" s="39">
        <f t="shared" si="1"/>
        <v>396597.41862902028</v>
      </c>
      <c r="D39" s="41">
        <f t="shared" si="2"/>
        <v>2464.1893480728831</v>
      </c>
      <c r="E39" s="41">
        <f t="shared" si="3"/>
        <v>318.98642969914908</v>
      </c>
      <c r="G39" s="98"/>
      <c r="H39" s="116"/>
      <c r="I39" s="116"/>
      <c r="J39" s="116"/>
      <c r="K39" s="116"/>
      <c r="L39" s="99"/>
    </row>
    <row r="40" spans="1:17" x14ac:dyDescent="0.2">
      <c r="A40" s="1">
        <v>12</v>
      </c>
      <c r="B40" s="41">
        <f t="shared" si="0"/>
        <v>2783.1757777720322</v>
      </c>
      <c r="C40" s="39">
        <f t="shared" si="1"/>
        <v>396276.45182523673</v>
      </c>
      <c r="D40" s="41">
        <f t="shared" si="2"/>
        <v>2462.2089739885009</v>
      </c>
      <c r="E40" s="41">
        <f t="shared" si="3"/>
        <v>320.9668037835313</v>
      </c>
      <c r="G40" s="98" t="s">
        <v>121</v>
      </c>
      <c r="H40" s="116"/>
      <c r="I40" s="116"/>
      <c r="J40" s="116"/>
      <c r="K40" s="116"/>
      <c r="L40" s="99"/>
    </row>
    <row r="41" spans="1:17" x14ac:dyDescent="0.2">
      <c r="A41" s="1">
        <v>13</v>
      </c>
      <c r="B41" s="41">
        <f t="shared" si="0"/>
        <v>2783.1757777720322</v>
      </c>
      <c r="C41" s="39">
        <f t="shared" si="1"/>
        <v>395953.49235254637</v>
      </c>
      <c r="D41" s="41">
        <f t="shared" si="2"/>
        <v>2460.216305081678</v>
      </c>
      <c r="E41" s="41">
        <f t="shared" si="3"/>
        <v>322.95947269035423</v>
      </c>
      <c r="G41" s="98" t="s">
        <v>122</v>
      </c>
      <c r="H41" s="116"/>
      <c r="I41" s="116"/>
      <c r="J41" s="116"/>
      <c r="K41" s="116"/>
      <c r="L41" s="99"/>
    </row>
    <row r="42" spans="1:17" ht="16" thickBot="1" x14ac:dyDescent="0.25">
      <c r="A42" s="1">
        <v>14</v>
      </c>
      <c r="B42" s="41">
        <f t="shared" si="0"/>
        <v>2783.1757777720322</v>
      </c>
      <c r="C42" s="39">
        <f t="shared" si="1"/>
        <v>395628.52783979638</v>
      </c>
      <c r="D42" s="41">
        <f t="shared" si="2"/>
        <v>2458.2112650220588</v>
      </c>
      <c r="E42" s="41">
        <f t="shared" si="3"/>
        <v>324.96451274997344</v>
      </c>
      <c r="G42" s="100" t="s">
        <v>111</v>
      </c>
      <c r="H42" s="101"/>
      <c r="I42" s="101"/>
      <c r="J42" s="101"/>
      <c r="K42" s="101"/>
      <c r="L42" s="102"/>
    </row>
    <row r="43" spans="1:17" x14ac:dyDescent="0.2">
      <c r="A43" s="1">
        <v>15</v>
      </c>
      <c r="B43" s="41">
        <f t="shared" si="0"/>
        <v>2783.1757777720322</v>
      </c>
      <c r="C43" s="39">
        <f t="shared" si="1"/>
        <v>395301.54583902977</v>
      </c>
      <c r="D43" s="41">
        <f t="shared" si="2"/>
        <v>2456.1937770054024</v>
      </c>
      <c r="E43" s="41">
        <f t="shared" si="3"/>
        <v>326.98200076662988</v>
      </c>
    </row>
    <row r="44" spans="1:17" x14ac:dyDescent="0.2">
      <c r="A44" s="1">
        <v>16</v>
      </c>
      <c r="B44" s="41">
        <f t="shared" si="0"/>
        <v>2783.1757777720322</v>
      </c>
      <c r="C44" s="39">
        <f t="shared" si="1"/>
        <v>394972.53382500837</v>
      </c>
      <c r="D44" s="41">
        <f t="shared" si="2"/>
        <v>2454.1637637506433</v>
      </c>
      <c r="E44" s="41">
        <f t="shared" si="3"/>
        <v>329.01201402138895</v>
      </c>
    </row>
    <row r="45" spans="1:17" ht="16" thickBot="1" x14ac:dyDescent="0.25">
      <c r="A45" s="1">
        <v>17</v>
      </c>
      <c r="B45" s="41">
        <f t="shared" si="0"/>
        <v>2783.1757777720322</v>
      </c>
      <c r="C45" s="39">
        <f t="shared" si="1"/>
        <v>394641.47919473326</v>
      </c>
      <c r="D45" s="41">
        <f t="shared" si="2"/>
        <v>2452.1211474969268</v>
      </c>
      <c r="E45" s="41">
        <f t="shared" si="3"/>
        <v>331.05463027510541</v>
      </c>
    </row>
    <row r="46" spans="1:17" ht="16" thickBot="1" x14ac:dyDescent="0.25">
      <c r="A46" s="1">
        <v>18</v>
      </c>
      <c r="B46" s="41">
        <f t="shared" si="0"/>
        <v>2783.1757777720322</v>
      </c>
      <c r="C46" s="39">
        <f t="shared" si="1"/>
        <v>394308.36926696188</v>
      </c>
      <c r="D46" s="41">
        <f t="shared" si="2"/>
        <v>2450.0658500006357</v>
      </c>
      <c r="E46" s="41">
        <f t="shared" si="3"/>
        <v>333.10992777139654</v>
      </c>
      <c r="H46" s="103"/>
      <c r="I46" s="112" t="s">
        <v>112</v>
      </c>
      <c r="J46" s="104">
        <f>C12</f>
        <v>6.2083333333333331E-3</v>
      </c>
      <c r="K46" s="103"/>
      <c r="L46" s="103"/>
      <c r="N46" s="103"/>
      <c r="O46" s="112" t="s">
        <v>112</v>
      </c>
      <c r="P46" s="113">
        <v>6.1999999999999998E-3</v>
      </c>
      <c r="Q46" s="103"/>
    </row>
    <row r="47" spans="1:17" ht="16" thickBot="1" x14ac:dyDescent="0.25">
      <c r="A47" s="1">
        <v>19</v>
      </c>
      <c r="B47" s="41">
        <f t="shared" si="0"/>
        <v>2783.1757777720322</v>
      </c>
      <c r="C47" s="39">
        <f t="shared" si="1"/>
        <v>393973.19128172222</v>
      </c>
      <c r="D47" s="41">
        <f t="shared" si="2"/>
        <v>2447.9977925323883</v>
      </c>
      <c r="E47" s="41">
        <f t="shared" si="3"/>
        <v>335.17798523964393</v>
      </c>
      <c r="H47" s="103"/>
      <c r="I47" s="105" t="s">
        <v>92</v>
      </c>
      <c r="J47" s="114">
        <v>2789.5140397317614</v>
      </c>
      <c r="K47" s="106" t="s">
        <v>102</v>
      </c>
      <c r="N47" s="103"/>
      <c r="O47" s="105" t="s">
        <v>92</v>
      </c>
      <c r="P47" s="114">
        <v>2780.4424029044371</v>
      </c>
      <c r="Q47" s="106" t="s">
        <v>102</v>
      </c>
    </row>
    <row r="48" spans="1:17" ht="16" thickBot="1" x14ac:dyDescent="0.25">
      <c r="A48" s="1">
        <v>20</v>
      </c>
      <c r="B48" s="41">
        <f t="shared" si="0"/>
        <v>2783.1757777720322</v>
      </c>
      <c r="C48" s="39">
        <f t="shared" si="1"/>
        <v>393635.9323998242</v>
      </c>
      <c r="D48" s="41">
        <f t="shared" si="2"/>
        <v>2445.9168958740252</v>
      </c>
      <c r="E48" s="41">
        <f t="shared" si="3"/>
        <v>337.25888189800708</v>
      </c>
    </row>
    <row r="49" spans="1:17" ht="16" thickBot="1" x14ac:dyDescent="0.25">
      <c r="A49" s="1">
        <v>21</v>
      </c>
      <c r="B49" s="41">
        <f t="shared" si="0"/>
        <v>2783.1757777720322</v>
      </c>
      <c r="C49" s="39">
        <f t="shared" si="1"/>
        <v>393296.57970236777</v>
      </c>
      <c r="D49" s="41">
        <f t="shared" si="2"/>
        <v>2443.8230803155752</v>
      </c>
      <c r="E49" s="41">
        <f t="shared" si="3"/>
        <v>339.35269745645701</v>
      </c>
      <c r="G49" s="107" t="s">
        <v>89</v>
      </c>
      <c r="H49" s="108" t="s">
        <v>93</v>
      </c>
      <c r="I49" s="108" t="s">
        <v>90</v>
      </c>
      <c r="J49" s="108" t="s">
        <v>95</v>
      </c>
      <c r="K49" s="108" t="s">
        <v>101</v>
      </c>
      <c r="M49" s="107" t="s">
        <v>89</v>
      </c>
      <c r="N49" s="108" t="s">
        <v>93</v>
      </c>
      <c r="O49" s="108" t="s">
        <v>90</v>
      </c>
      <c r="P49" s="108" t="s">
        <v>95</v>
      </c>
      <c r="Q49" s="108" t="s">
        <v>101</v>
      </c>
    </row>
    <row r="50" spans="1:17" x14ac:dyDescent="0.2">
      <c r="A50" s="1">
        <v>22</v>
      </c>
      <c r="B50" s="41">
        <f t="shared" si="0"/>
        <v>2783.1757777720322</v>
      </c>
      <c r="C50" s="39">
        <f t="shared" si="1"/>
        <v>392955.12019024795</v>
      </c>
      <c r="D50" s="41">
        <f t="shared" si="2"/>
        <v>2441.7162656522</v>
      </c>
      <c r="E50" s="41">
        <f t="shared" si="3"/>
        <v>341.4595121198322</v>
      </c>
      <c r="G50" s="109">
        <v>0</v>
      </c>
      <c r="H50" s="109"/>
      <c r="I50" s="110">
        <v>400000</v>
      </c>
      <c r="J50" s="109"/>
      <c r="K50" s="109"/>
      <c r="M50" s="109">
        <v>0</v>
      </c>
      <c r="N50" s="109"/>
      <c r="O50" s="110">
        <v>400000</v>
      </c>
      <c r="P50" s="109"/>
      <c r="Q50" s="109"/>
    </row>
    <row r="51" spans="1:17" x14ac:dyDescent="0.2">
      <c r="A51" s="1">
        <v>23</v>
      </c>
      <c r="B51" s="41">
        <f t="shared" si="0"/>
        <v>2783.1757777720322</v>
      </c>
      <c r="C51" s="39">
        <f t="shared" si="1"/>
        <v>392611.54078365705</v>
      </c>
      <c r="D51" s="41">
        <f t="shared" si="2"/>
        <v>2439.5963711811228</v>
      </c>
      <c r="E51" s="41">
        <f t="shared" si="3"/>
        <v>343.57940659090946</v>
      </c>
      <c r="G51" s="109">
        <v>1</v>
      </c>
      <c r="H51" s="111">
        <f>$J$47</f>
        <v>2789.5140397317614</v>
      </c>
      <c r="I51" s="110">
        <f>I50-K51</f>
        <v>399701.54395163391</v>
      </c>
      <c r="J51" s="111">
        <f>I50*EXP($J$46) - I50</f>
        <v>2491.0579913656693</v>
      </c>
      <c r="K51" s="111">
        <f>H51-J51</f>
        <v>298.45604836609209</v>
      </c>
      <c r="M51" s="109">
        <v>1</v>
      </c>
      <c r="N51" s="111">
        <f>$P$47</f>
        <v>2780.4424029044371</v>
      </c>
      <c r="O51" s="110">
        <f>O50-Q51</f>
        <v>399699.55759709555</v>
      </c>
      <c r="P51" s="111">
        <f>O50*$P$46</f>
        <v>2480</v>
      </c>
      <c r="Q51" s="111">
        <f>N51-P51</f>
        <v>300.44240290443713</v>
      </c>
    </row>
    <row r="52" spans="1:17" x14ac:dyDescent="0.2">
      <c r="A52" s="1">
        <v>24</v>
      </c>
      <c r="B52" s="41">
        <f t="shared" si="0"/>
        <v>2783.1757777720322</v>
      </c>
      <c r="C52" s="39">
        <f t="shared" si="1"/>
        <v>392265.82832158357</v>
      </c>
      <c r="D52" s="41">
        <f t="shared" si="2"/>
        <v>2437.4633156985374</v>
      </c>
      <c r="E52" s="41">
        <f t="shared" si="3"/>
        <v>345.71246207349486</v>
      </c>
      <c r="G52" s="109">
        <v>2</v>
      </c>
      <c r="H52" s="111">
        <f t="shared" ref="H52:H115" si="4">$J$47</f>
        <v>2789.5140397317614</v>
      </c>
      <c r="I52" s="110">
        <f t="shared" ref="I52:I115" si="5">I51-K52</f>
        <v>399401.22922495694</v>
      </c>
      <c r="J52" s="111">
        <f t="shared" ref="J52:J115" si="6">I51*EXP($J$46) - I51</f>
        <v>2489.1993130547926</v>
      </c>
      <c r="K52" s="111">
        <f t="shared" ref="K52:K115" si="7">H52-J52</f>
        <v>300.3147266769688</v>
      </c>
      <c r="M52" s="109">
        <v>2</v>
      </c>
      <c r="N52" s="111">
        <f t="shared" ref="N52:N115" si="8">$P$47</f>
        <v>2780.4424029044371</v>
      </c>
      <c r="O52" s="110">
        <f t="shared" ref="O52:O115" si="9">O51-Q52</f>
        <v>399397.25245129311</v>
      </c>
      <c r="P52" s="111">
        <f t="shared" ref="P52:P115" si="10">O51*$P$46</f>
        <v>2478.1372571019924</v>
      </c>
      <c r="Q52" s="111">
        <f t="shared" ref="Q52:Q115" si="11">N52-P52</f>
        <v>302.30514580244471</v>
      </c>
    </row>
    <row r="53" spans="1:17" x14ac:dyDescent="0.2">
      <c r="A53" s="1">
        <v>25</v>
      </c>
      <c r="B53" s="41">
        <f t="shared" si="0"/>
        <v>2783.1757777720322</v>
      </c>
      <c r="C53" s="39">
        <f t="shared" si="1"/>
        <v>391917.96956130804</v>
      </c>
      <c r="D53" s="41">
        <f t="shared" si="2"/>
        <v>2435.317017496498</v>
      </c>
      <c r="E53" s="41">
        <f t="shared" si="3"/>
        <v>347.85876027553422</v>
      </c>
      <c r="G53" s="109">
        <v>3</v>
      </c>
      <c r="H53" s="111">
        <f t="shared" si="4"/>
        <v>2789.5140397317614</v>
      </c>
      <c r="I53" s="110">
        <f t="shared" si="5"/>
        <v>399099.04424478044</v>
      </c>
      <c r="J53" s="111">
        <f t="shared" si="6"/>
        <v>2487.3290595552535</v>
      </c>
      <c r="K53" s="111">
        <f t="shared" si="7"/>
        <v>302.18498017650791</v>
      </c>
      <c r="M53" s="109">
        <v>3</v>
      </c>
      <c r="N53" s="111">
        <f t="shared" si="8"/>
        <v>2780.4424029044371</v>
      </c>
      <c r="O53" s="110">
        <f t="shared" si="9"/>
        <v>399093.07301358669</v>
      </c>
      <c r="P53" s="111">
        <f t="shared" si="10"/>
        <v>2476.2629651980174</v>
      </c>
      <c r="Q53" s="111">
        <f t="shared" si="11"/>
        <v>304.17943770641978</v>
      </c>
    </row>
    <row r="54" spans="1:17" x14ac:dyDescent="0.2">
      <c r="A54" s="1">
        <v>26</v>
      </c>
      <c r="B54" s="41">
        <f t="shared" si="0"/>
        <v>2783.1757777720322</v>
      </c>
      <c r="C54" s="39">
        <f t="shared" si="1"/>
        <v>391567.95117789577</v>
      </c>
      <c r="D54" s="41">
        <f t="shared" si="2"/>
        <v>2433.1573943597873</v>
      </c>
      <c r="E54" s="41">
        <f t="shared" si="3"/>
        <v>350.01838341224493</v>
      </c>
      <c r="G54" s="109">
        <v>4</v>
      </c>
      <c r="H54" s="111">
        <f t="shared" si="4"/>
        <v>2789.5140397317614</v>
      </c>
      <c r="I54" s="110">
        <f t="shared" si="5"/>
        <v>398794.97736382962</v>
      </c>
      <c r="J54" s="111">
        <f t="shared" si="6"/>
        <v>2485.4471587809385</v>
      </c>
      <c r="K54" s="111">
        <f t="shared" si="7"/>
        <v>304.06688095082291</v>
      </c>
      <c r="M54" s="109">
        <v>4</v>
      </c>
      <c r="N54" s="111">
        <f t="shared" si="8"/>
        <v>2780.4424029044371</v>
      </c>
      <c r="O54" s="110">
        <f t="shared" si="9"/>
        <v>398787.0076633665</v>
      </c>
      <c r="P54" s="111">
        <f t="shared" si="10"/>
        <v>2474.3770526842372</v>
      </c>
      <c r="Q54" s="111">
        <f t="shared" si="11"/>
        <v>306.06535022019989</v>
      </c>
    </row>
    <row r="55" spans="1:17" x14ac:dyDescent="0.2">
      <c r="A55" s="1">
        <v>27</v>
      </c>
      <c r="B55" s="41">
        <f t="shared" si="0"/>
        <v>2783.1757777720322</v>
      </c>
      <c r="C55" s="39">
        <f t="shared" si="1"/>
        <v>391215.75976368651</v>
      </c>
      <c r="D55" s="41">
        <f t="shared" si="2"/>
        <v>2430.9843635627694</v>
      </c>
      <c r="E55" s="41">
        <f t="shared" si="3"/>
        <v>352.1914142092628</v>
      </c>
      <c r="G55" s="109">
        <v>5</v>
      </c>
      <c r="H55" s="111">
        <f t="shared" si="4"/>
        <v>2789.5140397317614</v>
      </c>
      <c r="I55" s="110">
        <f t="shared" si="5"/>
        <v>398489.01686229452</v>
      </c>
      <c r="J55" s="111">
        <f t="shared" si="6"/>
        <v>2483.553538196662</v>
      </c>
      <c r="K55" s="111">
        <f t="shared" si="7"/>
        <v>305.96050153509941</v>
      </c>
      <c r="M55" s="109">
        <v>5</v>
      </c>
      <c r="N55" s="111">
        <f t="shared" si="8"/>
        <v>2780.4424029044371</v>
      </c>
      <c r="O55" s="110">
        <f t="shared" si="9"/>
        <v>398479.04470797494</v>
      </c>
      <c r="P55" s="111">
        <f t="shared" si="10"/>
        <v>2472.4794475128724</v>
      </c>
      <c r="Q55" s="111">
        <f t="shared" si="11"/>
        <v>307.96295539156472</v>
      </c>
    </row>
    <row r="56" spans="1:17" x14ac:dyDescent="0.2">
      <c r="A56" s="1">
        <v>28</v>
      </c>
      <c r="B56" s="41">
        <f t="shared" si="0"/>
        <v>2783.1757777720322</v>
      </c>
      <c r="C56" s="39">
        <f t="shared" si="1"/>
        <v>390861.38182778069</v>
      </c>
      <c r="D56" s="41">
        <f t="shared" si="2"/>
        <v>2428.7978418662201</v>
      </c>
      <c r="E56" s="41">
        <f t="shared" si="3"/>
        <v>354.37793590581214</v>
      </c>
      <c r="G56" s="109">
        <v>6</v>
      </c>
      <c r="H56" s="111">
        <f t="shared" si="4"/>
        <v>2789.5140397317614</v>
      </c>
      <c r="I56" s="110">
        <f t="shared" si="5"/>
        <v>398181.15094737842</v>
      </c>
      <c r="J56" s="111">
        <f t="shared" si="6"/>
        <v>2481.6481248156633</v>
      </c>
      <c r="K56" s="111">
        <f t="shared" si="7"/>
        <v>307.86591491609806</v>
      </c>
      <c r="L56" s="103"/>
      <c r="M56" s="109">
        <v>6</v>
      </c>
      <c r="N56" s="111">
        <f t="shared" si="8"/>
        <v>2780.4424029044371</v>
      </c>
      <c r="O56" s="110">
        <f t="shared" si="9"/>
        <v>398169.17238225997</v>
      </c>
      <c r="P56" s="111">
        <f t="shared" si="10"/>
        <v>2470.5700771894444</v>
      </c>
      <c r="Q56" s="111">
        <f t="shared" si="11"/>
        <v>309.87232571499271</v>
      </c>
    </row>
    <row r="57" spans="1:17" x14ac:dyDescent="0.2">
      <c r="A57" s="1">
        <v>29</v>
      </c>
      <c r="B57" s="41">
        <f t="shared" si="0"/>
        <v>2783.1757777720322</v>
      </c>
      <c r="C57" s="39">
        <f t="shared" si="1"/>
        <v>390504.80379552278</v>
      </c>
      <c r="D57" s="41">
        <f t="shared" si="2"/>
        <v>2426.5977455141383</v>
      </c>
      <c r="E57" s="41">
        <f t="shared" si="3"/>
        <v>356.57803225789394</v>
      </c>
      <c r="G57" s="109">
        <v>7</v>
      </c>
      <c r="H57" s="111">
        <f t="shared" si="4"/>
        <v>2789.5140397317614</v>
      </c>
      <c r="I57" s="110">
        <f t="shared" si="5"/>
        <v>397871.3677528433</v>
      </c>
      <c r="J57" s="111">
        <f t="shared" si="6"/>
        <v>2479.7308451966383</v>
      </c>
      <c r="K57" s="111">
        <f t="shared" si="7"/>
        <v>309.78319453512313</v>
      </c>
      <c r="L57" s="103"/>
      <c r="M57" s="109">
        <v>7</v>
      </c>
      <c r="N57" s="111">
        <f t="shared" si="8"/>
        <v>2780.4424029044371</v>
      </c>
      <c r="O57" s="110">
        <f t="shared" si="9"/>
        <v>397857.37884812558</v>
      </c>
      <c r="P57" s="111">
        <f t="shared" si="10"/>
        <v>2468.6488687700116</v>
      </c>
      <c r="Q57" s="111">
        <f t="shared" si="11"/>
        <v>311.7935341344255</v>
      </c>
    </row>
    <row r="58" spans="1:17" x14ac:dyDescent="0.2">
      <c r="A58" s="1">
        <v>30</v>
      </c>
      <c r="B58" s="41">
        <f t="shared" si="0"/>
        <v>2783.1757777720322</v>
      </c>
      <c r="C58" s="39">
        <f t="shared" si="1"/>
        <v>390146.01200798131</v>
      </c>
      <c r="D58" s="41">
        <f t="shared" si="2"/>
        <v>2424.3839902305372</v>
      </c>
      <c r="E58" s="41">
        <f t="shared" si="3"/>
        <v>358.79178754149507</v>
      </c>
      <c r="G58" s="109">
        <v>8</v>
      </c>
      <c r="H58" s="111">
        <f t="shared" si="4"/>
        <v>2789.5140397317614</v>
      </c>
      <c r="I58" s="110">
        <f t="shared" si="5"/>
        <v>397559.65533855231</v>
      </c>
      <c r="J58" s="111">
        <f t="shared" si="6"/>
        <v>2477.8016254407703</v>
      </c>
      <c r="K58" s="111">
        <f t="shared" si="7"/>
        <v>311.71241429099109</v>
      </c>
      <c r="L58" s="103"/>
      <c r="M58" s="109">
        <v>8</v>
      </c>
      <c r="N58" s="111">
        <f t="shared" si="8"/>
        <v>2780.4424029044371</v>
      </c>
      <c r="O58" s="110">
        <f t="shared" si="9"/>
        <v>397543.65219407954</v>
      </c>
      <c r="P58" s="111">
        <f t="shared" si="10"/>
        <v>2466.7157488583784</v>
      </c>
      <c r="Q58" s="111">
        <f t="shared" si="11"/>
        <v>313.72665404605868</v>
      </c>
    </row>
    <row r="59" spans="1:17" x14ac:dyDescent="0.2">
      <c r="A59" s="1">
        <v>31</v>
      </c>
      <c r="B59" s="41">
        <f t="shared" si="0"/>
        <v>2783.1757777720322</v>
      </c>
      <c r="C59" s="39">
        <f t="shared" si="1"/>
        <v>389784.99272142549</v>
      </c>
      <c r="D59" s="41">
        <f t="shared" si="2"/>
        <v>2422.1564912162171</v>
      </c>
      <c r="E59" s="41">
        <f t="shared" si="3"/>
        <v>361.01928655581514</v>
      </c>
      <c r="G59" s="109">
        <v>9</v>
      </c>
      <c r="H59" s="111">
        <f t="shared" si="4"/>
        <v>2789.5140397317614</v>
      </c>
      <c r="I59" s="110">
        <f t="shared" si="5"/>
        <v>397246.00169000978</v>
      </c>
      <c r="J59" s="111">
        <f t="shared" si="6"/>
        <v>2475.8603911892278</v>
      </c>
      <c r="K59" s="111">
        <f t="shared" si="7"/>
        <v>313.65364854253357</v>
      </c>
      <c r="L59" s="103"/>
      <c r="M59" s="109">
        <v>9</v>
      </c>
      <c r="N59" s="111">
        <f t="shared" si="8"/>
        <v>2780.4424029044371</v>
      </c>
      <c r="O59" s="110">
        <f t="shared" si="9"/>
        <v>397227.98043477838</v>
      </c>
      <c r="P59" s="111">
        <f t="shared" si="10"/>
        <v>2464.7706436032931</v>
      </c>
      <c r="Q59" s="111">
        <f t="shared" si="11"/>
        <v>315.67175930114399</v>
      </c>
    </row>
    <row r="60" spans="1:17" x14ac:dyDescent="0.2">
      <c r="A60" s="1">
        <v>32</v>
      </c>
      <c r="B60" s="41">
        <f t="shared" si="0"/>
        <v>2783.1757777720322</v>
      </c>
      <c r="C60" s="39">
        <f t="shared" si="1"/>
        <v>389421.73210679897</v>
      </c>
      <c r="D60" s="41">
        <f t="shared" si="2"/>
        <v>2419.9151631455165</v>
      </c>
      <c r="E60" s="41">
        <f t="shared" si="3"/>
        <v>363.26061462651569</v>
      </c>
      <c r="G60" s="109">
        <v>10</v>
      </c>
      <c r="H60" s="111">
        <f t="shared" si="4"/>
        <v>2789.5140397317614</v>
      </c>
      <c r="I60" s="110">
        <f t="shared" si="5"/>
        <v>396930.39471789793</v>
      </c>
      <c r="J60" s="111">
        <f t="shared" si="6"/>
        <v>2473.9070676199044</v>
      </c>
      <c r="K60" s="111">
        <f t="shared" si="7"/>
        <v>315.60697211185698</v>
      </c>
      <c r="L60" s="103"/>
      <c r="M60" s="109">
        <v>10</v>
      </c>
      <c r="N60" s="111">
        <f t="shared" si="8"/>
        <v>2780.4424029044371</v>
      </c>
      <c r="O60" s="110">
        <f t="shared" si="9"/>
        <v>396910.35151056957</v>
      </c>
      <c r="P60" s="111">
        <f t="shared" si="10"/>
        <v>2462.8134786956257</v>
      </c>
      <c r="Q60" s="111">
        <f t="shared" si="11"/>
        <v>317.62892420881144</v>
      </c>
    </row>
    <row r="61" spans="1:17" x14ac:dyDescent="0.2">
      <c r="A61" s="1">
        <v>33</v>
      </c>
      <c r="B61" s="41">
        <f t="shared" si="0"/>
        <v>2783.1757777720322</v>
      </c>
      <c r="C61" s="39">
        <f t="shared" si="1"/>
        <v>389056.21624918998</v>
      </c>
      <c r="D61" s="41">
        <f t="shared" si="2"/>
        <v>2417.6599201630434</v>
      </c>
      <c r="E61" s="41">
        <f t="shared" si="3"/>
        <v>365.51585760898888</v>
      </c>
      <c r="G61" s="109">
        <v>11</v>
      </c>
      <c r="H61" s="111">
        <f t="shared" si="4"/>
        <v>2789.5140397317614</v>
      </c>
      <c r="I61" s="110">
        <f t="shared" si="5"/>
        <v>396612.82225761109</v>
      </c>
      <c r="J61" s="111">
        <f t="shared" si="6"/>
        <v>2471.941579444916</v>
      </c>
      <c r="K61" s="111">
        <f t="shared" si="7"/>
        <v>317.5724602868454</v>
      </c>
      <c r="M61" s="109">
        <v>11</v>
      </c>
      <c r="N61" s="111">
        <f t="shared" si="8"/>
        <v>2780.4424029044371</v>
      </c>
      <c r="O61" s="110">
        <f t="shared" si="9"/>
        <v>396590.75328703067</v>
      </c>
      <c r="P61" s="111">
        <f t="shared" si="10"/>
        <v>2460.8441793655311</v>
      </c>
      <c r="Q61" s="111">
        <f t="shared" si="11"/>
        <v>319.59822353890604</v>
      </c>
    </row>
    <row r="62" spans="1:17" x14ac:dyDescent="0.2">
      <c r="A62" s="1">
        <v>34</v>
      </c>
      <c r="B62" s="41">
        <f t="shared" si="0"/>
        <v>2783.1757777720322</v>
      </c>
      <c r="C62" s="39">
        <f t="shared" si="1"/>
        <v>388688.43114729831</v>
      </c>
      <c r="D62" s="41">
        <f t="shared" si="2"/>
        <v>2415.3906758803878</v>
      </c>
      <c r="E62" s="41">
        <f t="shared" si="3"/>
        <v>367.78510189164444</v>
      </c>
      <c r="G62" s="109">
        <v>12</v>
      </c>
      <c r="H62" s="111">
        <f t="shared" si="4"/>
        <v>2789.5140397317614</v>
      </c>
      <c r="I62" s="110">
        <f t="shared" si="5"/>
        <v>396293.27206878661</v>
      </c>
      <c r="J62" s="111">
        <f t="shared" si="6"/>
        <v>2469.9638509072829</v>
      </c>
      <c r="K62" s="111">
        <f t="shared" si="7"/>
        <v>319.55018882447848</v>
      </c>
      <c r="M62" s="109">
        <v>12</v>
      </c>
      <c r="N62" s="111">
        <f t="shared" si="8"/>
        <v>2780.4424029044371</v>
      </c>
      <c r="O62" s="110">
        <f t="shared" si="9"/>
        <v>396269.1735545058</v>
      </c>
      <c r="P62" s="111">
        <f t="shared" si="10"/>
        <v>2458.8626703795899</v>
      </c>
      <c r="Q62" s="111">
        <f t="shared" si="11"/>
        <v>321.57973252484726</v>
      </c>
    </row>
    <row r="63" spans="1:17" x14ac:dyDescent="0.2">
      <c r="A63" s="1">
        <v>35</v>
      </c>
      <c r="B63" s="41">
        <f t="shared" si="0"/>
        <v>2783.1757777720322</v>
      </c>
      <c r="C63" s="39">
        <f t="shared" si="1"/>
        <v>388318.36271289911</v>
      </c>
      <c r="D63" s="41">
        <f t="shared" si="2"/>
        <v>2413.1073433728102</v>
      </c>
      <c r="E63" s="41">
        <f t="shared" si="3"/>
        <v>370.06843439922204</v>
      </c>
      <c r="G63" s="109">
        <v>13</v>
      </c>
      <c r="H63" s="111">
        <f t="shared" si="4"/>
        <v>2789.5140397317614</v>
      </c>
      <c r="I63" s="110">
        <f t="shared" si="5"/>
        <v>395971.73183483339</v>
      </c>
      <c r="J63" s="111">
        <f t="shared" si="6"/>
        <v>2467.9738057785435</v>
      </c>
      <c r="K63" s="111">
        <f t="shared" si="7"/>
        <v>321.54023395321792</v>
      </c>
      <c r="M63" s="109">
        <v>13</v>
      </c>
      <c r="N63" s="111">
        <f t="shared" si="8"/>
        <v>2780.4424029044371</v>
      </c>
      <c r="O63" s="110">
        <f t="shared" si="9"/>
        <v>395945.6000276393</v>
      </c>
      <c r="P63" s="111">
        <f t="shared" si="10"/>
        <v>2456.8688760379359</v>
      </c>
      <c r="Q63" s="111">
        <f t="shared" si="11"/>
        <v>323.5735268665012</v>
      </c>
    </row>
    <row r="64" spans="1:17" x14ac:dyDescent="0.2">
      <c r="A64" s="1">
        <v>36</v>
      </c>
      <c r="B64" s="41">
        <f t="shared" si="0"/>
        <v>2783.1757777720322</v>
      </c>
      <c r="C64" s="39">
        <f t="shared" si="1"/>
        <v>387945.996770303</v>
      </c>
      <c r="D64" s="41">
        <f t="shared" si="2"/>
        <v>2410.8098351759154</v>
      </c>
      <c r="E64" s="41">
        <f t="shared" si="3"/>
        <v>372.36594259611684</v>
      </c>
      <c r="G64" s="109">
        <v>14</v>
      </c>
      <c r="H64" s="111">
        <f t="shared" si="4"/>
        <v>2789.5140397317614</v>
      </c>
      <c r="I64" s="110">
        <f t="shared" si="5"/>
        <v>395648.18916245684</v>
      </c>
      <c r="J64" s="111">
        <f t="shared" si="6"/>
        <v>2465.9713673552033</v>
      </c>
      <c r="K64" s="111">
        <f t="shared" si="7"/>
        <v>323.54267237655813</v>
      </c>
      <c r="M64" s="109">
        <v>14</v>
      </c>
      <c r="N64" s="111">
        <f t="shared" si="8"/>
        <v>2780.4424029044371</v>
      </c>
      <c r="O64" s="110">
        <f t="shared" si="9"/>
        <v>395620.02034490625</v>
      </c>
      <c r="P64" s="111">
        <f t="shared" si="10"/>
        <v>2454.8627201713634</v>
      </c>
      <c r="Q64" s="111">
        <f t="shared" si="11"/>
        <v>325.5796827330737</v>
      </c>
    </row>
    <row r="65" spans="1:17" x14ac:dyDescent="0.2">
      <c r="A65" s="1">
        <v>37</v>
      </c>
      <c r="B65" s="41">
        <f t="shared" si="0"/>
        <v>2783.1757777720322</v>
      </c>
      <c r="C65" s="39">
        <f t="shared" si="1"/>
        <v>387571.31905581325</v>
      </c>
      <c r="D65" s="41">
        <f t="shared" si="2"/>
        <v>2408.4980632822976</v>
      </c>
      <c r="E65" s="41">
        <f t="shared" si="3"/>
        <v>374.67771448973463</v>
      </c>
      <c r="G65" s="109">
        <v>15</v>
      </c>
      <c r="H65" s="111">
        <f t="shared" si="4"/>
        <v>2789.5140397317614</v>
      </c>
      <c r="I65" s="110">
        <f t="shared" si="5"/>
        <v>395322.63158118131</v>
      </c>
      <c r="J65" s="111">
        <f t="shared" si="6"/>
        <v>2463.9564584562322</v>
      </c>
      <c r="K65" s="111">
        <f t="shared" si="7"/>
        <v>325.55758127552917</v>
      </c>
      <c r="M65" s="109">
        <v>15</v>
      </c>
      <c r="N65" s="111">
        <f t="shared" si="8"/>
        <v>2780.4424029044371</v>
      </c>
      <c r="O65" s="110">
        <f t="shared" si="9"/>
        <v>395292.42206814024</v>
      </c>
      <c r="P65" s="111">
        <f t="shared" si="10"/>
        <v>2452.8441261384187</v>
      </c>
      <c r="Q65" s="111">
        <f t="shared" si="11"/>
        <v>327.59827676601844</v>
      </c>
    </row>
    <row r="66" spans="1:17" x14ac:dyDescent="0.2">
      <c r="A66" s="1">
        <v>38</v>
      </c>
      <c r="B66" s="41">
        <f t="shared" si="0"/>
        <v>2783.1757777720322</v>
      </c>
      <c r="C66" s="39">
        <f t="shared" si="1"/>
        <v>387194.31521717936</v>
      </c>
      <c r="D66" s="41">
        <f t="shared" si="2"/>
        <v>2406.1719391381739</v>
      </c>
      <c r="E66" s="41">
        <f t="shared" si="3"/>
        <v>377.00383863385832</v>
      </c>
      <c r="G66" s="109">
        <v>16</v>
      </c>
      <c r="H66" s="111">
        <f t="shared" si="4"/>
        <v>2789.5140397317614</v>
      </c>
      <c r="I66" s="110">
        <f t="shared" si="5"/>
        <v>394995.04654286959</v>
      </c>
      <c r="J66" s="111">
        <f t="shared" si="6"/>
        <v>2461.9290014200378</v>
      </c>
      <c r="K66" s="111">
        <f t="shared" si="7"/>
        <v>327.58503831172357</v>
      </c>
      <c r="M66" s="109">
        <v>16</v>
      </c>
      <c r="N66" s="111">
        <f t="shared" si="8"/>
        <v>2780.4424029044371</v>
      </c>
      <c r="O66" s="110">
        <f t="shared" si="9"/>
        <v>394962.79268205829</v>
      </c>
      <c r="P66" s="111">
        <f t="shared" si="10"/>
        <v>2450.8130168224693</v>
      </c>
      <c r="Q66" s="111">
        <f t="shared" si="11"/>
        <v>329.62938608196782</v>
      </c>
    </row>
    <row r="67" spans="1:17" x14ac:dyDescent="0.2">
      <c r="A67" s="1">
        <v>39</v>
      </c>
      <c r="B67" s="41">
        <f t="shared" si="0"/>
        <v>2783.1757777720322</v>
      </c>
      <c r="C67" s="39">
        <f t="shared" si="1"/>
        <v>386814.97081304732</v>
      </c>
      <c r="D67" s="41">
        <f t="shared" si="2"/>
        <v>2403.8313736399882</v>
      </c>
      <c r="E67" s="41">
        <f t="shared" si="3"/>
        <v>379.34440413204402</v>
      </c>
      <c r="G67" s="109">
        <v>17</v>
      </c>
      <c r="H67" s="111">
        <f t="shared" si="4"/>
        <v>2789.5140397317614</v>
      </c>
      <c r="I67" s="110">
        <f t="shared" si="5"/>
        <v>394665.42142123904</v>
      </c>
      <c r="J67" s="111">
        <f t="shared" si="6"/>
        <v>2459.8889181012055</v>
      </c>
      <c r="K67" s="111">
        <f t="shared" si="7"/>
        <v>329.6251216305559</v>
      </c>
      <c r="M67" s="109">
        <v>17</v>
      </c>
      <c r="N67" s="111">
        <f t="shared" si="8"/>
        <v>2780.4424029044371</v>
      </c>
      <c r="O67" s="110">
        <f t="shared" si="9"/>
        <v>394631.11959378264</v>
      </c>
      <c r="P67" s="111">
        <f t="shared" si="10"/>
        <v>2448.7693146287615</v>
      </c>
      <c r="Q67" s="111">
        <f t="shared" si="11"/>
        <v>331.67308827567558</v>
      </c>
    </row>
    <row r="68" spans="1:17" x14ac:dyDescent="0.2">
      <c r="A68" s="1">
        <v>40</v>
      </c>
      <c r="B68" s="41">
        <f t="shared" si="0"/>
        <v>2783.1757777720322</v>
      </c>
      <c r="C68" s="39">
        <f t="shared" si="1"/>
        <v>386433.27131240629</v>
      </c>
      <c r="D68" s="41">
        <f t="shared" si="2"/>
        <v>2401.476277131002</v>
      </c>
      <c r="E68" s="41">
        <f t="shared" si="3"/>
        <v>381.69950064103023</v>
      </c>
      <c r="G68" s="109">
        <v>18</v>
      </c>
      <c r="H68" s="111">
        <f t="shared" si="4"/>
        <v>2789.5140397317614</v>
      </c>
      <c r="I68" s="110">
        <f t="shared" si="5"/>
        <v>394333.74351137498</v>
      </c>
      <c r="J68" s="111">
        <f t="shared" si="6"/>
        <v>2457.8361298677046</v>
      </c>
      <c r="K68" s="111">
        <f t="shared" si="7"/>
        <v>331.6779098640568</v>
      </c>
      <c r="M68" s="109">
        <v>18</v>
      </c>
      <c r="N68" s="111">
        <f t="shared" si="8"/>
        <v>2780.4424029044371</v>
      </c>
      <c r="O68" s="110">
        <f t="shared" si="9"/>
        <v>394297.39013235964</v>
      </c>
      <c r="P68" s="111">
        <f t="shared" si="10"/>
        <v>2446.7129414814522</v>
      </c>
      <c r="Q68" s="111">
        <f t="shared" si="11"/>
        <v>333.72946142298497</v>
      </c>
    </row>
    <row r="69" spans="1:17" x14ac:dyDescent="0.2">
      <c r="A69" s="1">
        <v>41</v>
      </c>
      <c r="B69" s="41">
        <f t="shared" si="0"/>
        <v>2783.1757777720322</v>
      </c>
      <c r="C69" s="39">
        <f t="shared" si="1"/>
        <v>386049.20209403214</v>
      </c>
      <c r="D69" s="41">
        <f t="shared" si="2"/>
        <v>2399.1065593978556</v>
      </c>
      <c r="E69" s="41">
        <f t="shared" si="3"/>
        <v>384.06921837417667</v>
      </c>
      <c r="G69" s="109">
        <v>19</v>
      </c>
      <c r="H69" s="111">
        <f t="shared" si="4"/>
        <v>2789.5140397317614</v>
      </c>
      <c r="I69" s="110">
        <f t="shared" si="5"/>
        <v>394000.00002924114</v>
      </c>
      <c r="J69" s="111">
        <f t="shared" si="6"/>
        <v>2455.7705575979198</v>
      </c>
      <c r="K69" s="111">
        <f t="shared" si="7"/>
        <v>333.74348213384155</v>
      </c>
      <c r="M69" s="109">
        <v>19</v>
      </c>
      <c r="N69" s="111">
        <f t="shared" si="8"/>
        <v>2780.4424029044371</v>
      </c>
      <c r="O69" s="110">
        <f t="shared" si="9"/>
        <v>393961.59154827584</v>
      </c>
      <c r="P69" s="111">
        <f t="shared" si="10"/>
        <v>2444.6438188206298</v>
      </c>
      <c r="Q69" s="111">
        <f t="shared" si="11"/>
        <v>335.79858408380733</v>
      </c>
    </row>
    <row r="70" spans="1:17" x14ac:dyDescent="0.2">
      <c r="A70" s="1">
        <v>42</v>
      </c>
      <c r="B70" s="41">
        <f t="shared" si="0"/>
        <v>2783.1757777720322</v>
      </c>
      <c r="C70" s="39">
        <f t="shared" si="1"/>
        <v>385662.74844592722</v>
      </c>
      <c r="D70" s="41">
        <f t="shared" si="2"/>
        <v>2396.722129667116</v>
      </c>
      <c r="E70" s="41">
        <f t="shared" si="3"/>
        <v>386.45364810491628</v>
      </c>
      <c r="G70" s="109">
        <v>20</v>
      </c>
      <c r="H70" s="111">
        <f t="shared" si="4"/>
        <v>2789.5140397317614</v>
      </c>
      <c r="I70" s="110">
        <f t="shared" si="5"/>
        <v>393664.17811118666</v>
      </c>
      <c r="J70" s="111">
        <f t="shared" si="6"/>
        <v>2453.6921216772753</v>
      </c>
      <c r="K70" s="111">
        <f t="shared" si="7"/>
        <v>335.8219180544861</v>
      </c>
      <c r="M70" s="109">
        <v>20</v>
      </c>
      <c r="N70" s="111">
        <f t="shared" si="8"/>
        <v>2780.4424029044371</v>
      </c>
      <c r="O70" s="110">
        <f t="shared" si="9"/>
        <v>393623.71101297071</v>
      </c>
      <c r="P70" s="111">
        <f t="shared" si="10"/>
        <v>2442.5618675993101</v>
      </c>
      <c r="Q70" s="111">
        <f t="shared" si="11"/>
        <v>337.88053530512707</v>
      </c>
    </row>
    <row r="71" spans="1:17" x14ac:dyDescent="0.2">
      <c r="A71" s="1">
        <v>43</v>
      </c>
      <c r="B71" s="41">
        <f t="shared" si="0"/>
        <v>2783.1757777720322</v>
      </c>
      <c r="C71" s="39">
        <f t="shared" si="1"/>
        <v>385273.895564757</v>
      </c>
      <c r="D71" s="41">
        <f t="shared" si="2"/>
        <v>2394.3228966017982</v>
      </c>
      <c r="E71" s="41">
        <f t="shared" si="3"/>
        <v>388.85288117023401</v>
      </c>
      <c r="G71" s="109">
        <v>21</v>
      </c>
      <c r="H71" s="111">
        <f t="shared" si="4"/>
        <v>2789.5140397317614</v>
      </c>
      <c r="I71" s="110">
        <f t="shared" si="5"/>
        <v>393326.26481345057</v>
      </c>
      <c r="J71" s="111">
        <f t="shared" si="6"/>
        <v>2451.6007419956732</v>
      </c>
      <c r="K71" s="111">
        <f t="shared" si="7"/>
        <v>337.91329773608823</v>
      </c>
      <c r="M71" s="109">
        <v>21</v>
      </c>
      <c r="N71" s="111">
        <f t="shared" si="8"/>
        <v>2780.4424029044371</v>
      </c>
      <c r="O71" s="110">
        <f t="shared" si="9"/>
        <v>393283.73561834672</v>
      </c>
      <c r="P71" s="111">
        <f t="shared" si="10"/>
        <v>2440.4670082804182</v>
      </c>
      <c r="Q71" s="111">
        <f t="shared" si="11"/>
        <v>339.97539462401892</v>
      </c>
    </row>
    <row r="72" spans="1:17" x14ac:dyDescent="0.2">
      <c r="A72" s="1">
        <v>44</v>
      </c>
      <c r="B72" s="41">
        <f t="shared" si="0"/>
        <v>2783.1757777720322</v>
      </c>
      <c r="C72" s="39">
        <f t="shared" si="1"/>
        <v>384882.62855528283</v>
      </c>
      <c r="D72" s="41">
        <f t="shared" si="2"/>
        <v>2391.9087682978661</v>
      </c>
      <c r="E72" s="41">
        <f t="shared" si="3"/>
        <v>391.26700947416612</v>
      </c>
      <c r="G72" s="109">
        <v>22</v>
      </c>
      <c r="H72" s="111">
        <f t="shared" si="4"/>
        <v>2789.5140397317614</v>
      </c>
      <c r="I72" s="110">
        <f t="shared" si="5"/>
        <v>392986.2471116627</v>
      </c>
      <c r="J72" s="111">
        <f t="shared" si="6"/>
        <v>2449.496337943885</v>
      </c>
      <c r="K72" s="111">
        <f t="shared" si="7"/>
        <v>340.01770178787638</v>
      </c>
      <c r="M72" s="109">
        <v>22</v>
      </c>
      <c r="N72" s="111">
        <f t="shared" si="8"/>
        <v>2780.4424029044371</v>
      </c>
      <c r="O72" s="110">
        <f t="shared" si="9"/>
        <v>392941.65237627603</v>
      </c>
      <c r="P72" s="111">
        <f t="shared" si="10"/>
        <v>2438.3591608337497</v>
      </c>
      <c r="Q72" s="111">
        <f t="shared" si="11"/>
        <v>342.08324207068745</v>
      </c>
    </row>
    <row r="73" spans="1:17" x14ac:dyDescent="0.2">
      <c r="A73" s="1">
        <v>45</v>
      </c>
      <c r="B73" s="41">
        <f t="shared" si="0"/>
        <v>2783.1757777720322</v>
      </c>
      <c r="C73" s="39">
        <f t="shared" si="1"/>
        <v>384488.93242979154</v>
      </c>
      <c r="D73" s="41">
        <f t="shared" si="2"/>
        <v>2389.4796522807142</v>
      </c>
      <c r="E73" s="41">
        <f t="shared" si="3"/>
        <v>393.69612549131807</v>
      </c>
      <c r="G73" s="109">
        <v>23</v>
      </c>
      <c r="H73" s="111">
        <f t="shared" si="4"/>
        <v>2789.5140397317614</v>
      </c>
      <c r="I73" s="110">
        <f t="shared" si="5"/>
        <v>392644.11190034176</v>
      </c>
      <c r="J73" s="111">
        <f t="shared" si="6"/>
        <v>2447.3788284108159</v>
      </c>
      <c r="K73" s="111">
        <f t="shared" si="7"/>
        <v>342.13521132094547</v>
      </c>
      <c r="M73" s="109">
        <v>23</v>
      </c>
      <c r="N73" s="111">
        <f t="shared" si="8"/>
        <v>2780.4424029044371</v>
      </c>
      <c r="O73" s="110">
        <f t="shared" si="9"/>
        <v>392597.44821810449</v>
      </c>
      <c r="P73" s="111">
        <f t="shared" si="10"/>
        <v>2436.2382447329114</v>
      </c>
      <c r="Q73" s="111">
        <f t="shared" si="11"/>
        <v>344.20415817152571</v>
      </c>
    </row>
    <row r="74" spans="1:17" x14ac:dyDescent="0.2">
      <c r="A74" s="1">
        <v>46</v>
      </c>
      <c r="B74" s="41">
        <f t="shared" si="0"/>
        <v>2783.1757777720322</v>
      </c>
      <c r="C74" s="39">
        <f t="shared" si="1"/>
        <v>384092.79210752115</v>
      </c>
      <c r="D74" s="41">
        <f t="shared" si="2"/>
        <v>2387.0354555016224</v>
      </c>
      <c r="E74" s="41">
        <f t="shared" si="3"/>
        <v>396.1403222704098</v>
      </c>
      <c r="G74" s="109">
        <v>24</v>
      </c>
      <c r="H74" s="111">
        <f t="shared" si="4"/>
        <v>2789.5140397317614</v>
      </c>
      <c r="I74" s="110">
        <f t="shared" si="5"/>
        <v>392299.84599239007</v>
      </c>
      <c r="J74" s="111">
        <f t="shared" si="6"/>
        <v>2445.2481317800703</v>
      </c>
      <c r="K74" s="111">
        <f t="shared" si="7"/>
        <v>344.26590795169113</v>
      </c>
      <c r="M74" s="109">
        <v>24</v>
      </c>
      <c r="N74" s="111">
        <f t="shared" si="8"/>
        <v>2780.4424029044371</v>
      </c>
      <c r="O74" s="110">
        <f t="shared" si="9"/>
        <v>392251.10999415227</v>
      </c>
      <c r="P74" s="111">
        <f t="shared" si="10"/>
        <v>2434.1041789522478</v>
      </c>
      <c r="Q74" s="111">
        <f t="shared" si="11"/>
        <v>346.33822395218931</v>
      </c>
    </row>
    <row r="75" spans="1:17" x14ac:dyDescent="0.2">
      <c r="A75" s="1">
        <v>47</v>
      </c>
      <c r="B75" s="41">
        <f t="shared" si="0"/>
        <v>2783.1757777720322</v>
      </c>
      <c r="C75" s="39">
        <f t="shared" si="1"/>
        <v>383694.19241408329</v>
      </c>
      <c r="D75" s="41">
        <f t="shared" si="2"/>
        <v>2384.5760843341936</v>
      </c>
      <c r="E75" s="41">
        <f t="shared" si="3"/>
        <v>398.5996934378386</v>
      </c>
      <c r="G75" s="109">
        <v>25</v>
      </c>
      <c r="H75" s="111">
        <f t="shared" si="4"/>
        <v>2789.5140397317614</v>
      </c>
      <c r="I75" s="110">
        <f t="shared" si="5"/>
        <v>391953.43611858547</v>
      </c>
      <c r="J75" s="111">
        <f t="shared" si="6"/>
        <v>2443.1041659271577</v>
      </c>
      <c r="K75" s="111">
        <f t="shared" si="7"/>
        <v>346.40987380460365</v>
      </c>
      <c r="M75" s="109">
        <v>25</v>
      </c>
      <c r="N75" s="111">
        <f t="shared" si="8"/>
        <v>2780.4424029044371</v>
      </c>
      <c r="O75" s="110">
        <f t="shared" si="9"/>
        <v>391902.62447321159</v>
      </c>
      <c r="P75" s="111">
        <f t="shared" si="10"/>
        <v>2431.9568819637439</v>
      </c>
      <c r="Q75" s="111">
        <f t="shared" si="11"/>
        <v>348.48552094069328</v>
      </c>
    </row>
    <row r="76" spans="1:17" x14ac:dyDescent="0.2">
      <c r="A76" s="1">
        <v>48</v>
      </c>
      <c r="B76" s="41">
        <f t="shared" si="0"/>
        <v>2783.1757777720322</v>
      </c>
      <c r="C76" s="39">
        <f t="shared" si="1"/>
        <v>383293.11808088201</v>
      </c>
      <c r="D76" s="41">
        <f t="shared" si="2"/>
        <v>2382.1014445707669</v>
      </c>
      <c r="E76" s="41">
        <f t="shared" si="3"/>
        <v>401.07433320126529</v>
      </c>
      <c r="G76" s="109">
        <v>26</v>
      </c>
      <c r="H76" s="111">
        <f t="shared" si="4"/>
        <v>2789.5140397317614</v>
      </c>
      <c r="I76" s="110">
        <f t="shared" si="5"/>
        <v>391604.86892706982</v>
      </c>
      <c r="J76" s="111">
        <f t="shared" si="6"/>
        <v>2440.9468482161174</v>
      </c>
      <c r="K76" s="111">
        <f t="shared" si="7"/>
        <v>348.56719151564403</v>
      </c>
      <c r="M76" s="109">
        <v>26</v>
      </c>
      <c r="N76" s="111">
        <f t="shared" si="8"/>
        <v>2780.4424029044371</v>
      </c>
      <c r="O76" s="110">
        <f t="shared" si="9"/>
        <v>391551.97834204108</v>
      </c>
      <c r="P76" s="111">
        <f t="shared" si="10"/>
        <v>2429.7962717339119</v>
      </c>
      <c r="Q76" s="111">
        <f t="shared" si="11"/>
        <v>350.64613117052522</v>
      </c>
    </row>
    <row r="77" spans="1:17" x14ac:dyDescent="0.2">
      <c r="A77" s="1">
        <v>49</v>
      </c>
      <c r="B77" s="41">
        <f t="shared" si="0"/>
        <v>2783.1757777720322</v>
      </c>
      <c r="C77" s="39">
        <f t="shared" si="1"/>
        <v>382889.55374452879</v>
      </c>
      <c r="D77" s="41">
        <f t="shared" si="2"/>
        <v>2379.6114414188091</v>
      </c>
      <c r="E77" s="41">
        <f t="shared" si="3"/>
        <v>403.5643363532231</v>
      </c>
      <c r="G77" s="109">
        <v>27</v>
      </c>
      <c r="H77" s="111">
        <f t="shared" si="4"/>
        <v>2789.5140397317614</v>
      </c>
      <c r="I77" s="110">
        <f t="shared" si="5"/>
        <v>391254.13098283426</v>
      </c>
      <c r="J77" s="111">
        <f t="shared" si="6"/>
        <v>2438.7760954961996</v>
      </c>
      <c r="K77" s="111">
        <f t="shared" si="7"/>
        <v>350.73794423556183</v>
      </c>
      <c r="M77" s="109">
        <v>27</v>
      </c>
      <c r="N77" s="111">
        <f t="shared" si="8"/>
        <v>2780.4424029044371</v>
      </c>
      <c r="O77" s="110">
        <f t="shared" si="9"/>
        <v>391199.15820485732</v>
      </c>
      <c r="P77" s="111">
        <f t="shared" si="10"/>
        <v>2427.6222657206545</v>
      </c>
      <c r="Q77" s="111">
        <f t="shared" si="11"/>
        <v>352.82013718378266</v>
      </c>
    </row>
    <row r="78" spans="1:17" x14ac:dyDescent="0.2">
      <c r="A78" s="1">
        <v>50</v>
      </c>
      <c r="B78" s="41">
        <f t="shared" si="0"/>
        <v>2783.1757777720322</v>
      </c>
      <c r="C78" s="39">
        <f t="shared" si="1"/>
        <v>382483.48394625407</v>
      </c>
      <c r="D78" s="41">
        <f t="shared" si="2"/>
        <v>2377.105979497283</v>
      </c>
      <c r="E78" s="41">
        <f t="shared" si="3"/>
        <v>406.06979827474925</v>
      </c>
      <c r="G78" s="109">
        <v>28</v>
      </c>
      <c r="H78" s="111">
        <f t="shared" si="4"/>
        <v>2789.5140397317614</v>
      </c>
      <c r="I78" s="110">
        <f t="shared" si="5"/>
        <v>390901.20876720158</v>
      </c>
      <c r="J78" s="111">
        <f t="shared" si="6"/>
        <v>2436.5918240990723</v>
      </c>
      <c r="K78" s="111">
        <f t="shared" si="7"/>
        <v>352.92221563268913</v>
      </c>
      <c r="M78" s="109">
        <v>28</v>
      </c>
      <c r="N78" s="111">
        <f t="shared" si="8"/>
        <v>2780.4424029044371</v>
      </c>
      <c r="O78" s="110">
        <f t="shared" si="9"/>
        <v>390844.15058282297</v>
      </c>
      <c r="P78" s="111">
        <f t="shared" si="10"/>
        <v>2425.4347808701154</v>
      </c>
      <c r="Q78" s="111">
        <f t="shared" si="11"/>
        <v>355.00762203432168</v>
      </c>
    </row>
    <row r="79" spans="1:17" x14ac:dyDescent="0.2">
      <c r="A79" s="1">
        <v>51</v>
      </c>
      <c r="B79" s="41">
        <f t="shared" si="0"/>
        <v>2783.1757777720322</v>
      </c>
      <c r="C79" s="39">
        <f t="shared" si="1"/>
        <v>382074.89313131501</v>
      </c>
      <c r="D79" s="41">
        <f t="shared" si="2"/>
        <v>2374.5849628329938</v>
      </c>
      <c r="E79" s="41">
        <f t="shared" si="3"/>
        <v>408.59081493903841</v>
      </c>
      <c r="G79" s="109">
        <v>29</v>
      </c>
      <c r="H79" s="111">
        <f t="shared" si="4"/>
        <v>2789.5140397317614</v>
      </c>
      <c r="I79" s="110">
        <f t="shared" si="5"/>
        <v>390546.08867730491</v>
      </c>
      <c r="J79" s="111">
        <f t="shared" si="6"/>
        <v>2434.3939498350956</v>
      </c>
      <c r="K79" s="111">
        <f t="shared" si="7"/>
        <v>355.12008989666583</v>
      </c>
      <c r="M79" s="109">
        <v>29</v>
      </c>
      <c r="N79" s="111">
        <f t="shared" si="8"/>
        <v>2780.4424029044371</v>
      </c>
      <c r="O79" s="110">
        <f t="shared" si="9"/>
        <v>390486.94191353203</v>
      </c>
      <c r="P79" s="111">
        <f t="shared" si="10"/>
        <v>2423.2337336135024</v>
      </c>
      <c r="Q79" s="111">
        <f t="shared" si="11"/>
        <v>357.20866929093472</v>
      </c>
    </row>
    <row r="80" spans="1:17" x14ac:dyDescent="0.2">
      <c r="A80" s="1">
        <v>52</v>
      </c>
      <c r="B80" s="41">
        <f t="shared" si="0"/>
        <v>2783.1757777720322</v>
      </c>
      <c r="C80" s="39">
        <f t="shared" si="1"/>
        <v>381663.76564839989</v>
      </c>
      <c r="D80" s="41">
        <f t="shared" si="2"/>
        <v>2372.0482948569138</v>
      </c>
      <c r="E80" s="41">
        <f t="shared" si="3"/>
        <v>411.12748291511843</v>
      </c>
      <c r="G80" s="109">
        <v>30</v>
      </c>
      <c r="H80" s="111">
        <f t="shared" si="4"/>
        <v>2789.5140397317614</v>
      </c>
      <c r="I80" s="110">
        <f t="shared" si="5"/>
        <v>390188.75702556368</v>
      </c>
      <c r="J80" s="111">
        <f t="shared" si="6"/>
        <v>2432.1823879905278</v>
      </c>
      <c r="K80" s="111">
        <f t="shared" si="7"/>
        <v>357.3316517412336</v>
      </c>
      <c r="M80" s="109">
        <v>30</v>
      </c>
      <c r="N80" s="111">
        <f t="shared" si="8"/>
        <v>2780.4424029044371</v>
      </c>
      <c r="O80" s="110">
        <f t="shared" si="9"/>
        <v>390127.51855049148</v>
      </c>
      <c r="P80" s="111">
        <f t="shared" si="10"/>
        <v>2421.0190398638983</v>
      </c>
      <c r="Q80" s="111">
        <f t="shared" si="11"/>
        <v>359.42336304053879</v>
      </c>
    </row>
    <row r="81" spans="1:17" x14ac:dyDescent="0.2">
      <c r="A81" s="1">
        <v>53</v>
      </c>
      <c r="B81" s="41">
        <f t="shared" si="0"/>
        <v>2783.1757777720322</v>
      </c>
      <c r="C81" s="39">
        <f t="shared" si="1"/>
        <v>381250.08574902831</v>
      </c>
      <c r="D81" s="41">
        <f t="shared" si="2"/>
        <v>2369.4958784004825</v>
      </c>
      <c r="E81" s="41">
        <f t="shared" si="3"/>
        <v>413.67989937154971</v>
      </c>
      <c r="G81" s="109">
        <v>31</v>
      </c>
      <c r="H81" s="111">
        <f t="shared" si="4"/>
        <v>2789.5140397317614</v>
      </c>
      <c r="I81" s="110">
        <f t="shared" si="5"/>
        <v>389829.20003915584</v>
      </c>
      <c r="J81" s="111">
        <f t="shared" si="6"/>
        <v>2429.9570533239166</v>
      </c>
      <c r="K81" s="111">
        <f t="shared" si="7"/>
        <v>359.55698640784476</v>
      </c>
      <c r="M81" s="109">
        <v>31</v>
      </c>
      <c r="N81" s="111">
        <f t="shared" si="8"/>
        <v>2780.4424029044371</v>
      </c>
      <c r="O81" s="110">
        <f t="shared" si="9"/>
        <v>389765.86676260008</v>
      </c>
      <c r="P81" s="111">
        <f t="shared" si="10"/>
        <v>2418.790615013047</v>
      </c>
      <c r="Q81" s="111">
        <f t="shared" si="11"/>
        <v>361.65178789139009</v>
      </c>
    </row>
    <row r="82" spans="1:17" x14ac:dyDescent="0.2">
      <c r="A82" s="1">
        <v>54</v>
      </c>
      <c r="B82" s="41">
        <f t="shared" si="0"/>
        <v>2783.1757777720322</v>
      </c>
      <c r="C82" s="39">
        <f t="shared" si="1"/>
        <v>380833.83758694818</v>
      </c>
      <c r="D82" s="41">
        <f t="shared" si="2"/>
        <v>2366.9276156918841</v>
      </c>
      <c r="E82" s="41">
        <f t="shared" si="3"/>
        <v>416.24816208014818</v>
      </c>
      <c r="G82" s="109">
        <v>32</v>
      </c>
      <c r="H82" s="111">
        <f t="shared" si="4"/>
        <v>2789.5140397317614</v>
      </c>
      <c r="I82" s="110">
        <f t="shared" si="5"/>
        <v>389467.40385948715</v>
      </c>
      <c r="J82" s="111">
        <f t="shared" si="6"/>
        <v>2427.7178600630723</v>
      </c>
      <c r="K82" s="111">
        <f t="shared" si="7"/>
        <v>361.79617966868909</v>
      </c>
      <c r="M82" s="109">
        <v>32</v>
      </c>
      <c r="N82" s="111">
        <f t="shared" si="8"/>
        <v>2780.4424029044371</v>
      </c>
      <c r="O82" s="110">
        <f t="shared" si="9"/>
        <v>389401.97273362376</v>
      </c>
      <c r="P82" s="111">
        <f t="shared" si="10"/>
        <v>2416.5483739281203</v>
      </c>
      <c r="Q82" s="111">
        <f t="shared" si="11"/>
        <v>363.8940289763168</v>
      </c>
    </row>
    <row r="83" spans="1:17" x14ac:dyDescent="0.2">
      <c r="A83" s="1">
        <v>55</v>
      </c>
      <c r="B83" s="41">
        <f t="shared" si="0"/>
        <v>2783.1757777720322</v>
      </c>
      <c r="C83" s="39">
        <f t="shared" si="1"/>
        <v>380415.00521752844</v>
      </c>
      <c r="D83" s="41">
        <f t="shared" si="2"/>
        <v>2364.3434083523034</v>
      </c>
      <c r="E83" s="41">
        <f t="shared" si="3"/>
        <v>418.83236941972882</v>
      </c>
      <c r="G83" s="109">
        <v>33</v>
      </c>
      <c r="H83" s="111">
        <f t="shared" si="4"/>
        <v>2789.5140397317614</v>
      </c>
      <c r="I83" s="110">
        <f t="shared" si="5"/>
        <v>389103.35454165697</v>
      </c>
      <c r="J83" s="111">
        <f t="shared" si="6"/>
        <v>2425.4647219015751</v>
      </c>
      <c r="K83" s="111">
        <f t="shared" si="7"/>
        <v>364.04931783018628</v>
      </c>
      <c r="M83" s="109">
        <v>33</v>
      </c>
      <c r="N83" s="111">
        <f t="shared" si="8"/>
        <v>2780.4424029044371</v>
      </c>
      <c r="O83" s="110">
        <f t="shared" si="9"/>
        <v>389035.82256166777</v>
      </c>
      <c r="P83" s="111">
        <f t="shared" si="10"/>
        <v>2414.292230948467</v>
      </c>
      <c r="Q83" s="111">
        <f t="shared" si="11"/>
        <v>366.15017195597011</v>
      </c>
    </row>
    <row r="84" spans="1:17" x14ac:dyDescent="0.2">
      <c r="A84" s="1">
        <v>56</v>
      </c>
      <c r="B84" s="41">
        <f t="shared" si="0"/>
        <v>2783.1757777720322</v>
      </c>
      <c r="C84" s="39">
        <f t="shared" si="1"/>
        <v>379993.57259714854</v>
      </c>
      <c r="D84" s="41">
        <f t="shared" si="2"/>
        <v>2361.7431573921558</v>
      </c>
      <c r="E84" s="41">
        <f t="shared" si="3"/>
        <v>421.43262037987643</v>
      </c>
      <c r="G84" s="109">
        <v>34</v>
      </c>
      <c r="H84" s="111">
        <f t="shared" si="4"/>
        <v>2789.5140397317614</v>
      </c>
      <c r="I84" s="110">
        <f t="shared" si="5"/>
        <v>388737.03805392067</v>
      </c>
      <c r="J84" s="111">
        <f t="shared" si="6"/>
        <v>2423.1975519954576</v>
      </c>
      <c r="K84" s="111">
        <f t="shared" si="7"/>
        <v>366.31648773630377</v>
      </c>
      <c r="M84" s="109">
        <v>34</v>
      </c>
      <c r="N84" s="111">
        <f t="shared" si="8"/>
        <v>2780.4424029044371</v>
      </c>
      <c r="O84" s="110">
        <f t="shared" si="9"/>
        <v>388667.40225864568</v>
      </c>
      <c r="P84" s="111">
        <f t="shared" si="10"/>
        <v>2412.0220998823402</v>
      </c>
      <c r="Q84" s="111">
        <f t="shared" si="11"/>
        <v>368.42030302209696</v>
      </c>
    </row>
    <row r="85" spans="1:17" x14ac:dyDescent="0.2">
      <c r="A85" s="1">
        <v>57</v>
      </c>
      <c r="B85" s="41">
        <f t="shared" si="0"/>
        <v>2783.1757777720322</v>
      </c>
      <c r="C85" s="39">
        <f t="shared" si="1"/>
        <v>379569.52358258382</v>
      </c>
      <c r="D85" s="41">
        <f t="shared" si="2"/>
        <v>2359.1267632072972</v>
      </c>
      <c r="E85" s="41">
        <f t="shared" si="3"/>
        <v>424.04901456473499</v>
      </c>
      <c r="G85" s="109">
        <v>35</v>
      </c>
      <c r="H85" s="111">
        <f t="shared" si="4"/>
        <v>2789.5140397317614</v>
      </c>
      <c r="I85" s="110">
        <f t="shared" si="5"/>
        <v>388368.44027714903</v>
      </c>
      <c r="J85" s="111">
        <f t="shared" si="6"/>
        <v>2420.9162629601196</v>
      </c>
      <c r="K85" s="111">
        <f t="shared" si="7"/>
        <v>368.59777677164175</v>
      </c>
      <c r="M85" s="109">
        <v>35</v>
      </c>
      <c r="N85" s="111">
        <f t="shared" si="8"/>
        <v>2780.4424029044371</v>
      </c>
      <c r="O85" s="110">
        <f t="shared" si="9"/>
        <v>388296.69774974487</v>
      </c>
      <c r="P85" s="111">
        <f t="shared" si="10"/>
        <v>2409.7378940036033</v>
      </c>
      <c r="Q85" s="111">
        <f t="shared" si="11"/>
        <v>370.70450890083384</v>
      </c>
    </row>
    <row r="86" spans="1:17" x14ac:dyDescent="0.2">
      <c r="A86" s="1">
        <v>58</v>
      </c>
      <c r="B86" s="41">
        <f t="shared" si="0"/>
        <v>2783.1757777720322</v>
      </c>
      <c r="C86" s="39">
        <f t="shared" si="1"/>
        <v>379142.84193038702</v>
      </c>
      <c r="D86" s="41">
        <f t="shared" si="2"/>
        <v>2356.4941255752078</v>
      </c>
      <c r="E86" s="41">
        <f t="shared" si="3"/>
        <v>426.68165219682442</v>
      </c>
      <c r="G86" s="109">
        <v>36</v>
      </c>
      <c r="H86" s="111">
        <f t="shared" si="4"/>
        <v>2789.5140397317614</v>
      </c>
      <c r="I86" s="110">
        <f t="shared" si="5"/>
        <v>387997.54700428381</v>
      </c>
      <c r="J86" s="111">
        <f t="shared" si="6"/>
        <v>2418.6207668665447</v>
      </c>
      <c r="K86" s="111">
        <f t="shared" si="7"/>
        <v>370.89327286521666</v>
      </c>
      <c r="M86" s="109">
        <v>36</v>
      </c>
      <c r="N86" s="111">
        <f t="shared" si="8"/>
        <v>2780.4424029044371</v>
      </c>
      <c r="O86" s="110">
        <f t="shared" si="9"/>
        <v>387923.69487288885</v>
      </c>
      <c r="P86" s="111">
        <f t="shared" si="10"/>
        <v>2407.439526048418</v>
      </c>
      <c r="Q86" s="111">
        <f t="shared" si="11"/>
        <v>373.00287685601916</v>
      </c>
    </row>
    <row r="87" spans="1:17" x14ac:dyDescent="0.2">
      <c r="A87" s="1">
        <v>59</v>
      </c>
      <c r="B87" s="41">
        <f t="shared" si="0"/>
        <v>2783.1757777720322</v>
      </c>
      <c r="C87" s="39">
        <f t="shared" si="1"/>
        <v>378713.51129626617</v>
      </c>
      <c r="D87" s="41">
        <f t="shared" si="2"/>
        <v>2353.8451436511527</v>
      </c>
      <c r="E87" s="41">
        <f t="shared" si="3"/>
        <v>429.33063412087949</v>
      </c>
      <c r="G87" s="109">
        <v>37</v>
      </c>
      <c r="H87" s="111">
        <f t="shared" si="4"/>
        <v>2789.5140397317614</v>
      </c>
      <c r="I87" s="110">
        <f t="shared" si="5"/>
        <v>387624.34393979033</v>
      </c>
      <c r="J87" s="111">
        <f t="shared" si="6"/>
        <v>2416.3109752382734</v>
      </c>
      <c r="K87" s="111">
        <f t="shared" si="7"/>
        <v>373.203064493488</v>
      </c>
      <c r="M87" s="109">
        <v>37</v>
      </c>
      <c r="N87" s="111">
        <f t="shared" si="8"/>
        <v>2780.4424029044371</v>
      </c>
      <c r="O87" s="110">
        <f t="shared" si="9"/>
        <v>387548.37937819632</v>
      </c>
      <c r="P87" s="111">
        <f t="shared" si="10"/>
        <v>2405.1269082119106</v>
      </c>
      <c r="Q87" s="111">
        <f t="shared" si="11"/>
        <v>375.3154946925265</v>
      </c>
    </row>
    <row r="88" spans="1:17" x14ac:dyDescent="0.2">
      <c r="A88" s="1">
        <v>60</v>
      </c>
      <c r="B88" s="41">
        <f t="shared" si="0"/>
        <v>2783.1757777720322</v>
      </c>
      <c r="C88" s="39">
        <f t="shared" si="1"/>
        <v>378281.51523445843</v>
      </c>
      <c r="D88" s="41">
        <f t="shared" si="2"/>
        <v>2351.1797159643188</v>
      </c>
      <c r="E88" s="41">
        <f t="shared" si="3"/>
        <v>431.99606180771343</v>
      </c>
      <c r="G88" s="109">
        <v>38</v>
      </c>
      <c r="H88" s="111">
        <f t="shared" si="4"/>
        <v>2789.5140397317614</v>
      </c>
      <c r="I88" s="110">
        <f t="shared" si="5"/>
        <v>387248.8166991063</v>
      </c>
      <c r="J88" s="111">
        <f t="shared" si="6"/>
        <v>2413.986799047736</v>
      </c>
      <c r="K88" s="111">
        <f t="shared" si="7"/>
        <v>375.5272406840254</v>
      </c>
      <c r="M88" s="109">
        <v>38</v>
      </c>
      <c r="N88" s="111">
        <f t="shared" si="8"/>
        <v>2780.4424029044371</v>
      </c>
      <c r="O88" s="110">
        <f t="shared" si="9"/>
        <v>387170.73692743672</v>
      </c>
      <c r="P88" s="111">
        <f t="shared" si="10"/>
        <v>2402.7999521448169</v>
      </c>
      <c r="Q88" s="111">
        <f t="shared" si="11"/>
        <v>377.64245075962026</v>
      </c>
    </row>
    <row r="89" spans="1:17" x14ac:dyDescent="0.2">
      <c r="A89" s="1">
        <v>61</v>
      </c>
      <c r="B89" s="41">
        <f t="shared" si="0"/>
        <v>2783.1757777720322</v>
      </c>
      <c r="C89" s="39">
        <f t="shared" si="1"/>
        <v>377846.83719710034</v>
      </c>
      <c r="D89" s="41">
        <f t="shared" si="2"/>
        <v>2348.4977404139295</v>
      </c>
      <c r="E89" s="41">
        <f t="shared" si="3"/>
        <v>434.67803735810276</v>
      </c>
      <c r="G89" s="109">
        <v>39</v>
      </c>
      <c r="H89" s="111">
        <f t="shared" si="4"/>
        <v>2789.5140397317614</v>
      </c>
      <c r="I89" s="110">
        <f t="shared" si="5"/>
        <v>386870.9508080876</v>
      </c>
      <c r="J89" s="111">
        <f t="shared" si="6"/>
        <v>2411.6481487130513</v>
      </c>
      <c r="K89" s="111">
        <f t="shared" si="7"/>
        <v>377.86589101871004</v>
      </c>
      <c r="M89" s="109">
        <v>39</v>
      </c>
      <c r="N89" s="111">
        <f t="shared" si="8"/>
        <v>2780.4424029044371</v>
      </c>
      <c r="O89" s="110">
        <f t="shared" si="9"/>
        <v>386790.7530934824</v>
      </c>
      <c r="P89" s="111">
        <f t="shared" si="10"/>
        <v>2400.4585689501077</v>
      </c>
      <c r="Q89" s="111">
        <f t="shared" si="11"/>
        <v>379.98383395432938</v>
      </c>
    </row>
    <row r="90" spans="1:17" x14ac:dyDescent="0.2">
      <c r="A90" s="1">
        <v>62</v>
      </c>
      <c r="B90" s="41">
        <f t="shared" si="0"/>
        <v>2783.1757777720322</v>
      </c>
      <c r="C90" s="39">
        <f t="shared" si="1"/>
        <v>377409.46053359361</v>
      </c>
      <c r="D90" s="41">
        <f t="shared" si="2"/>
        <v>2345.7991142653314</v>
      </c>
      <c r="E90" s="41">
        <f t="shared" si="3"/>
        <v>437.37666350670088</v>
      </c>
      <c r="G90" s="109">
        <v>40</v>
      </c>
      <c r="H90" s="111">
        <f t="shared" si="4"/>
        <v>2789.5140397317614</v>
      </c>
      <c r="I90" s="110">
        <f t="shared" si="5"/>
        <v>386490.73170245014</v>
      </c>
      <c r="J90" s="111">
        <f t="shared" si="6"/>
        <v>2409.2949340943014</v>
      </c>
      <c r="K90" s="111">
        <f t="shared" si="7"/>
        <v>380.21910563745996</v>
      </c>
      <c r="M90" s="109">
        <v>40</v>
      </c>
      <c r="N90" s="111">
        <f t="shared" si="8"/>
        <v>2780.4424029044371</v>
      </c>
      <c r="O90" s="110">
        <f t="shared" si="9"/>
        <v>386408.41335975757</v>
      </c>
      <c r="P90" s="111">
        <f t="shared" si="10"/>
        <v>2398.102669179591</v>
      </c>
      <c r="Q90" s="111">
        <f t="shared" si="11"/>
        <v>382.33973372484616</v>
      </c>
    </row>
    <row r="91" spans="1:17" x14ac:dyDescent="0.2">
      <c r="A91" s="1">
        <v>63</v>
      </c>
      <c r="B91" s="41">
        <f t="shared" si="0"/>
        <v>2783.1757777720322</v>
      </c>
      <c r="C91" s="39">
        <f t="shared" si="1"/>
        <v>376969.36848996766</v>
      </c>
      <c r="D91" s="41">
        <f t="shared" si="2"/>
        <v>2343.0837341460601</v>
      </c>
      <c r="E91" s="41">
        <f t="shared" si="3"/>
        <v>440.09204362597211</v>
      </c>
      <c r="G91" s="109">
        <v>41</v>
      </c>
      <c r="H91" s="111">
        <f t="shared" si="4"/>
        <v>2789.5140397317614</v>
      </c>
      <c r="I91" s="110">
        <f t="shared" si="5"/>
        <v>386108.14472720877</v>
      </c>
      <c r="J91" s="111">
        <f t="shared" si="6"/>
        <v>2406.9270644903881</v>
      </c>
      <c r="K91" s="111">
        <f t="shared" si="7"/>
        <v>382.58697524137324</v>
      </c>
      <c r="M91" s="109">
        <v>41</v>
      </c>
      <c r="N91" s="111">
        <f t="shared" si="8"/>
        <v>2780.4424029044371</v>
      </c>
      <c r="O91" s="110">
        <f t="shared" si="9"/>
        <v>386023.7031196836</v>
      </c>
      <c r="P91" s="111">
        <f t="shared" si="10"/>
        <v>2395.7321628304967</v>
      </c>
      <c r="Q91" s="111">
        <f t="shared" si="11"/>
        <v>384.71024007394044</v>
      </c>
    </row>
    <row r="92" spans="1:17" x14ac:dyDescent="0.2">
      <c r="A92" s="1">
        <v>64</v>
      </c>
      <c r="B92" s="41">
        <f t="shared" si="0"/>
        <v>2783.1757777720322</v>
      </c>
      <c r="C92" s="39">
        <f t="shared" si="1"/>
        <v>376526.54420823749</v>
      </c>
      <c r="D92" s="41">
        <f t="shared" si="2"/>
        <v>2340.3514960418825</v>
      </c>
      <c r="E92" s="41">
        <f t="shared" si="3"/>
        <v>442.82428173014978</v>
      </c>
      <c r="G92" s="109">
        <v>42</v>
      </c>
      <c r="H92" s="111">
        <f t="shared" si="4"/>
        <v>2789.5140397317614</v>
      </c>
      <c r="I92" s="110">
        <f t="shared" si="5"/>
        <v>385723.17513611226</v>
      </c>
      <c r="J92" s="111">
        <f t="shared" si="6"/>
        <v>2404.5444486352499</v>
      </c>
      <c r="K92" s="111">
        <f t="shared" si="7"/>
        <v>384.96959109651152</v>
      </c>
      <c r="M92" s="109">
        <v>42</v>
      </c>
      <c r="N92" s="111">
        <f t="shared" si="8"/>
        <v>2780.4424029044371</v>
      </c>
      <c r="O92" s="110">
        <f t="shared" si="9"/>
        <v>385636.60767612123</v>
      </c>
      <c r="P92" s="111">
        <f t="shared" si="10"/>
        <v>2393.3469593420382</v>
      </c>
      <c r="Q92" s="111">
        <f t="shared" si="11"/>
        <v>387.09544356239894</v>
      </c>
    </row>
    <row r="93" spans="1:17" x14ac:dyDescent="0.2">
      <c r="A93" s="1">
        <v>65</v>
      </c>
      <c r="B93" s="41">
        <f t="shared" si="0"/>
        <v>2783.1757777720322</v>
      </c>
      <c r="C93" s="39">
        <f t="shared" si="1"/>
        <v>376080.97072575829</v>
      </c>
      <c r="D93" s="41">
        <f t="shared" si="2"/>
        <v>2337.6022952928079</v>
      </c>
      <c r="E93" s="41">
        <f t="shared" si="3"/>
        <v>445.57348247922437</v>
      </c>
      <c r="G93" s="109">
        <v>43</v>
      </c>
      <c r="H93" s="111">
        <f t="shared" si="4"/>
        <v>2789.5140397317614</v>
      </c>
      <c r="I93" s="110">
        <f t="shared" si="5"/>
        <v>385335.80809107487</v>
      </c>
      <c r="J93" s="111">
        <f t="shared" si="6"/>
        <v>2402.1469946943689</v>
      </c>
      <c r="K93" s="111">
        <f t="shared" si="7"/>
        <v>387.36704503739247</v>
      </c>
      <c r="M93" s="109">
        <v>43</v>
      </c>
      <c r="N93" s="111">
        <f t="shared" si="8"/>
        <v>2780.4424029044371</v>
      </c>
      <c r="O93" s="110">
        <f t="shared" si="9"/>
        <v>385247.11224080872</v>
      </c>
      <c r="P93" s="111">
        <f t="shared" si="10"/>
        <v>2390.9469675919518</v>
      </c>
      <c r="Q93" s="111">
        <f t="shared" si="11"/>
        <v>389.49543531248537</v>
      </c>
    </row>
    <row r="94" spans="1:17" x14ac:dyDescent="0.2">
      <c r="A94" s="1">
        <v>66</v>
      </c>
      <c r="B94" s="41">
        <f t="shared" ref="B94:B157" si="12">$C$23</f>
        <v>2783.1757777720322</v>
      </c>
      <c r="C94" s="39">
        <f t="shared" ref="C94:C157" si="13">C93-E94</f>
        <v>375632.63097457535</v>
      </c>
      <c r="D94" s="41">
        <f t="shared" ref="D94:D157" si="14">C93*$C$12</f>
        <v>2334.8360265890828</v>
      </c>
      <c r="E94" s="41">
        <f t="shared" ref="E94:E157" si="15">B94-D94</f>
        <v>448.33975118294939</v>
      </c>
      <c r="G94" s="109">
        <v>44</v>
      </c>
      <c r="H94" s="111">
        <f t="shared" si="4"/>
        <v>2789.5140397317614</v>
      </c>
      <c r="I94" s="110">
        <f t="shared" si="5"/>
        <v>384946.02866160468</v>
      </c>
      <c r="J94" s="111">
        <f t="shared" si="6"/>
        <v>2399.7346102615702</v>
      </c>
      <c r="K94" s="111">
        <f t="shared" si="7"/>
        <v>389.77942947019119</v>
      </c>
      <c r="M94" s="109">
        <v>44</v>
      </c>
      <c r="N94" s="111">
        <f t="shared" si="8"/>
        <v>2780.4424029044371</v>
      </c>
      <c r="O94" s="110">
        <f t="shared" si="9"/>
        <v>384855.20193379727</v>
      </c>
      <c r="P94" s="111">
        <f t="shared" si="10"/>
        <v>2388.5320958930142</v>
      </c>
      <c r="Q94" s="111">
        <f t="shared" si="11"/>
        <v>391.9103070114229</v>
      </c>
    </row>
    <row r="95" spans="1:17" x14ac:dyDescent="0.2">
      <c r="A95" s="1">
        <v>67</v>
      </c>
      <c r="B95" s="41">
        <f t="shared" si="12"/>
        <v>2783.1757777720322</v>
      </c>
      <c r="C95" s="39">
        <f t="shared" si="13"/>
        <v>375181.50778077048</v>
      </c>
      <c r="D95" s="41">
        <f t="shared" si="14"/>
        <v>2332.0525839671554</v>
      </c>
      <c r="E95" s="41">
        <f t="shared" si="15"/>
        <v>451.12319380487679</v>
      </c>
      <c r="G95" s="109">
        <v>45</v>
      </c>
      <c r="H95" s="111">
        <f t="shared" si="4"/>
        <v>2789.5140397317614</v>
      </c>
      <c r="I95" s="110">
        <f t="shared" si="5"/>
        <v>384553.82182422787</v>
      </c>
      <c r="J95" s="111">
        <f t="shared" si="6"/>
        <v>2397.3072023549466</v>
      </c>
      <c r="K95" s="111">
        <f t="shared" si="7"/>
        <v>392.20683737681475</v>
      </c>
      <c r="M95" s="109">
        <v>45</v>
      </c>
      <c r="N95" s="111">
        <f t="shared" si="8"/>
        <v>2780.4424029044371</v>
      </c>
      <c r="O95" s="110">
        <f t="shared" si="9"/>
        <v>384460.86178288236</v>
      </c>
      <c r="P95" s="111">
        <f t="shared" si="10"/>
        <v>2386.1022519895432</v>
      </c>
      <c r="Q95" s="111">
        <f t="shared" si="11"/>
        <v>394.34015091489391</v>
      </c>
    </row>
    <row r="96" spans="1:17" x14ac:dyDescent="0.2">
      <c r="A96" s="1">
        <v>68</v>
      </c>
      <c r="B96" s="41">
        <f t="shared" si="12"/>
        <v>2783.1757777720322</v>
      </c>
      <c r="C96" s="39">
        <f t="shared" si="13"/>
        <v>374727.58386380406</v>
      </c>
      <c r="D96" s="41">
        <f t="shared" si="14"/>
        <v>2329.2518608056166</v>
      </c>
      <c r="E96" s="41">
        <f t="shared" si="15"/>
        <v>453.92391696641562</v>
      </c>
      <c r="G96" s="109">
        <v>46</v>
      </c>
      <c r="H96" s="111">
        <f t="shared" si="4"/>
        <v>2789.5140397317614</v>
      </c>
      <c r="I96" s="110">
        <f t="shared" si="5"/>
        <v>384159.17246190977</v>
      </c>
      <c r="J96" s="111">
        <f t="shared" si="6"/>
        <v>2394.8646774136578</v>
      </c>
      <c r="K96" s="111">
        <f t="shared" si="7"/>
        <v>394.64936231810361</v>
      </c>
      <c r="M96" s="109">
        <v>46</v>
      </c>
      <c r="N96" s="111">
        <f t="shared" si="8"/>
        <v>2780.4424029044371</v>
      </c>
      <c r="O96" s="110">
        <f t="shared" si="9"/>
        <v>384064.07672303182</v>
      </c>
      <c r="P96" s="111">
        <f t="shared" si="10"/>
        <v>2383.6573430538706</v>
      </c>
      <c r="Q96" s="111">
        <f t="shared" si="11"/>
        <v>396.78505985056654</v>
      </c>
    </row>
    <row r="97" spans="1:17" x14ac:dyDescent="0.2">
      <c r="A97" s="1">
        <v>69</v>
      </c>
      <c r="B97" s="41">
        <f t="shared" si="12"/>
        <v>2783.1757777720322</v>
      </c>
      <c r="C97" s="39">
        <f t="shared" si="13"/>
        <v>374270.84183585312</v>
      </c>
      <c r="D97" s="41">
        <f t="shared" si="14"/>
        <v>2326.4337498211166</v>
      </c>
      <c r="E97" s="41">
        <f t="shared" si="15"/>
        <v>456.7420279509156</v>
      </c>
      <c r="G97" s="109">
        <v>47</v>
      </c>
      <c r="H97" s="111">
        <f t="shared" si="4"/>
        <v>2789.5140397317614</v>
      </c>
      <c r="I97" s="110">
        <f t="shared" si="5"/>
        <v>383762.06536347215</v>
      </c>
      <c r="J97" s="111">
        <f t="shared" si="6"/>
        <v>2392.4069412941462</v>
      </c>
      <c r="K97" s="111">
        <f t="shared" si="7"/>
        <v>397.10709843761515</v>
      </c>
      <c r="M97" s="109">
        <v>47</v>
      </c>
      <c r="N97" s="111">
        <f t="shared" si="8"/>
        <v>2780.4424029044371</v>
      </c>
      <c r="O97" s="110">
        <f t="shared" si="9"/>
        <v>383664.83159581019</v>
      </c>
      <c r="P97" s="111">
        <f t="shared" si="10"/>
        <v>2381.1972756827972</v>
      </c>
      <c r="Q97" s="111">
        <f t="shared" si="11"/>
        <v>399.2451272216399</v>
      </c>
    </row>
    <row r="98" spans="1:17" x14ac:dyDescent="0.2">
      <c r="A98" s="1">
        <v>70</v>
      </c>
      <c r="B98" s="41">
        <f t="shared" si="12"/>
        <v>2783.1757777720322</v>
      </c>
      <c r="C98" s="39">
        <f t="shared" si="13"/>
        <v>373811.26420114533</v>
      </c>
      <c r="D98" s="41">
        <f t="shared" si="14"/>
        <v>2323.5981430642546</v>
      </c>
      <c r="E98" s="41">
        <f t="shared" si="15"/>
        <v>459.57763470777763</v>
      </c>
      <c r="G98" s="109">
        <v>48</v>
      </c>
      <c r="H98" s="111">
        <f t="shared" si="4"/>
        <v>2789.5140397317614</v>
      </c>
      <c r="I98" s="110">
        <f t="shared" si="5"/>
        <v>383362.4852230071</v>
      </c>
      <c r="J98" s="111">
        <f t="shared" si="6"/>
        <v>2389.9338992667035</v>
      </c>
      <c r="K98" s="111">
        <f t="shared" si="7"/>
        <v>399.58014046505787</v>
      </c>
      <c r="M98" s="109">
        <v>48</v>
      </c>
      <c r="N98" s="111">
        <f t="shared" si="8"/>
        <v>2780.4424029044371</v>
      </c>
      <c r="O98" s="110">
        <f t="shared" si="9"/>
        <v>383263.11114879977</v>
      </c>
      <c r="P98" s="111">
        <f t="shared" si="10"/>
        <v>2378.7219558940233</v>
      </c>
      <c r="Q98" s="111">
        <f t="shared" si="11"/>
        <v>401.72044701041386</v>
      </c>
    </row>
    <row r="99" spans="1:17" x14ac:dyDescent="0.2">
      <c r="A99" s="1">
        <v>71</v>
      </c>
      <c r="B99" s="41">
        <f t="shared" si="12"/>
        <v>2783.1757777720322</v>
      </c>
      <c r="C99" s="39">
        <f t="shared" si="13"/>
        <v>373348.83335528872</v>
      </c>
      <c r="D99" s="41">
        <f t="shared" si="14"/>
        <v>2320.7449319154439</v>
      </c>
      <c r="E99" s="41">
        <f t="shared" si="15"/>
        <v>462.43084585658835</v>
      </c>
      <c r="G99" s="109">
        <v>49</v>
      </c>
      <c r="H99" s="111">
        <f t="shared" si="4"/>
        <v>2789.5140397317614</v>
      </c>
      <c r="I99" s="110">
        <f t="shared" si="5"/>
        <v>382960.41663928679</v>
      </c>
      <c r="J99" s="111">
        <f t="shared" si="6"/>
        <v>2387.4454560114536</v>
      </c>
      <c r="K99" s="111">
        <f t="shared" si="7"/>
        <v>402.06858372030774</v>
      </c>
      <c r="M99" s="109">
        <v>49</v>
      </c>
      <c r="N99" s="111">
        <f t="shared" si="8"/>
        <v>2780.4424029044371</v>
      </c>
      <c r="O99" s="110">
        <f t="shared" si="9"/>
        <v>382858.90003501787</v>
      </c>
      <c r="P99" s="111">
        <f t="shared" si="10"/>
        <v>2376.2312891225583</v>
      </c>
      <c r="Q99" s="111">
        <f t="shared" si="11"/>
        <v>404.21111378187879</v>
      </c>
    </row>
    <row r="100" spans="1:17" x14ac:dyDescent="0.2">
      <c r="A100" s="1">
        <v>72</v>
      </c>
      <c r="B100" s="41">
        <f t="shared" si="12"/>
        <v>2783.1757777720322</v>
      </c>
      <c r="C100" s="39">
        <f t="shared" si="13"/>
        <v>372883.53158459743</v>
      </c>
      <c r="D100" s="41">
        <f t="shared" si="14"/>
        <v>2317.8740070807507</v>
      </c>
      <c r="E100" s="41">
        <f t="shared" si="15"/>
        <v>465.30177069128149</v>
      </c>
      <c r="G100" s="109">
        <v>50</v>
      </c>
      <c r="H100" s="111">
        <f t="shared" si="4"/>
        <v>2789.5140397317614</v>
      </c>
      <c r="I100" s="110">
        <f t="shared" si="5"/>
        <v>382555.84411517013</v>
      </c>
      <c r="J100" s="111">
        <f t="shared" si="6"/>
        <v>2384.9415156150935</v>
      </c>
      <c r="K100" s="111">
        <f t="shared" si="7"/>
        <v>404.57252411666786</v>
      </c>
      <c r="M100" s="109">
        <v>50</v>
      </c>
      <c r="N100" s="111">
        <f t="shared" si="8"/>
        <v>2780.4424029044371</v>
      </c>
      <c r="O100" s="110">
        <f t="shared" si="9"/>
        <v>382452.18281233055</v>
      </c>
      <c r="P100" s="111">
        <f t="shared" si="10"/>
        <v>2373.7251802171108</v>
      </c>
      <c r="Q100" s="111">
        <f t="shared" si="11"/>
        <v>406.71722268732628</v>
      </c>
    </row>
    <row r="101" spans="1:17" x14ac:dyDescent="0.2">
      <c r="A101" s="1">
        <v>73</v>
      </c>
      <c r="B101" s="41">
        <f t="shared" si="12"/>
        <v>2783.1757777720322</v>
      </c>
      <c r="C101" s="39">
        <f t="shared" si="13"/>
        <v>372415.34106541309</v>
      </c>
      <c r="D101" s="41">
        <f t="shared" si="14"/>
        <v>2314.9852585877088</v>
      </c>
      <c r="E101" s="41">
        <f t="shared" si="15"/>
        <v>468.19051918432342</v>
      </c>
      <c r="G101" s="109">
        <v>51</v>
      </c>
      <c r="H101" s="111">
        <f t="shared" si="4"/>
        <v>2789.5140397317614</v>
      </c>
      <c r="I101" s="110">
        <f t="shared" si="5"/>
        <v>382148.75205700524</v>
      </c>
      <c r="J101" s="111">
        <f t="shared" si="6"/>
        <v>2382.4219815668766</v>
      </c>
      <c r="K101" s="111">
        <f t="shared" si="7"/>
        <v>407.09205816488475</v>
      </c>
      <c r="M101" s="109">
        <v>51</v>
      </c>
      <c r="N101" s="111">
        <f t="shared" si="8"/>
        <v>2780.4424029044371</v>
      </c>
      <c r="O101" s="110">
        <f t="shared" si="9"/>
        <v>382042.94394286256</v>
      </c>
      <c r="P101" s="111">
        <f t="shared" si="10"/>
        <v>2371.2035334364491</v>
      </c>
      <c r="Q101" s="111">
        <f t="shared" si="11"/>
        <v>409.23886946798802</v>
      </c>
    </row>
    <row r="102" spans="1:17" x14ac:dyDescent="0.2">
      <c r="A102" s="1">
        <v>74</v>
      </c>
      <c r="B102" s="41">
        <f t="shared" si="12"/>
        <v>2783.1757777720322</v>
      </c>
      <c r="C102" s="39">
        <f t="shared" si="13"/>
        <v>371944.24386342213</v>
      </c>
      <c r="D102" s="41">
        <f t="shared" si="14"/>
        <v>2312.0785757811063</v>
      </c>
      <c r="E102" s="41">
        <f t="shared" si="15"/>
        <v>471.0972019909259</v>
      </c>
      <c r="G102" s="109">
        <v>52</v>
      </c>
      <c r="H102" s="111">
        <f t="shared" si="4"/>
        <v>2789.5140397317614</v>
      </c>
      <c r="I102" s="110">
        <f t="shared" si="5"/>
        <v>381739.12477402855</v>
      </c>
      <c r="J102" s="111">
        <f t="shared" si="6"/>
        <v>2379.8867567550624</v>
      </c>
      <c r="K102" s="111">
        <f t="shared" si="7"/>
        <v>409.62728297669901</v>
      </c>
      <c r="M102" s="109">
        <v>52</v>
      </c>
      <c r="N102" s="111">
        <f t="shared" si="8"/>
        <v>2780.4424029044371</v>
      </c>
      <c r="O102" s="110">
        <f t="shared" si="9"/>
        <v>381631.1677924039</v>
      </c>
      <c r="P102" s="111">
        <f t="shared" si="10"/>
        <v>2368.6662524457479</v>
      </c>
      <c r="Q102" s="111">
        <f t="shared" si="11"/>
        <v>411.77615045868924</v>
      </c>
    </row>
    <row r="103" spans="1:17" x14ac:dyDescent="0.2">
      <c r="A103" s="1">
        <v>75</v>
      </c>
      <c r="B103" s="41">
        <f t="shared" si="12"/>
        <v>2783.1757777720322</v>
      </c>
      <c r="C103" s="39">
        <f t="shared" si="13"/>
        <v>371470.22193296882</v>
      </c>
      <c r="D103" s="41">
        <f t="shared" si="14"/>
        <v>2309.1538473187456</v>
      </c>
      <c r="E103" s="41">
        <f t="shared" si="15"/>
        <v>474.02193045328659</v>
      </c>
      <c r="G103" s="109">
        <v>53</v>
      </c>
      <c r="H103" s="111">
        <f t="shared" si="4"/>
        <v>2789.5140397317614</v>
      </c>
      <c r="I103" s="110">
        <f t="shared" si="5"/>
        <v>381326.94647775998</v>
      </c>
      <c r="J103" s="111">
        <f t="shared" si="6"/>
        <v>2377.3357434631907</v>
      </c>
      <c r="K103" s="111">
        <f t="shared" si="7"/>
        <v>412.17829626857065</v>
      </c>
      <c r="M103" s="109">
        <v>53</v>
      </c>
      <c r="N103" s="111">
        <f t="shared" si="8"/>
        <v>2780.4424029044371</v>
      </c>
      <c r="O103" s="110">
        <f t="shared" si="9"/>
        <v>381216.83862981235</v>
      </c>
      <c r="P103" s="111">
        <f t="shared" si="10"/>
        <v>2366.1132403129041</v>
      </c>
      <c r="Q103" s="111">
        <f t="shared" si="11"/>
        <v>414.32916259153308</v>
      </c>
    </row>
    <row r="104" spans="1:17" x14ac:dyDescent="0.2">
      <c r="A104" s="1">
        <v>76</v>
      </c>
      <c r="B104" s="41">
        <f t="shared" si="12"/>
        <v>2783.1757777720322</v>
      </c>
      <c r="C104" s="39">
        <f t="shared" si="13"/>
        <v>370993.25711636397</v>
      </c>
      <c r="D104" s="41">
        <f t="shared" si="14"/>
        <v>2306.2109611671813</v>
      </c>
      <c r="E104" s="41">
        <f t="shared" si="15"/>
        <v>476.96481660485097</v>
      </c>
      <c r="G104" s="109">
        <v>54</v>
      </c>
      <c r="H104" s="111">
        <f t="shared" si="4"/>
        <v>2789.5140397317614</v>
      </c>
      <c r="I104" s="110">
        <f t="shared" si="5"/>
        <v>380912.20128139446</v>
      </c>
      <c r="J104" s="111">
        <f t="shared" si="6"/>
        <v>2374.7688433662406</v>
      </c>
      <c r="K104" s="111">
        <f t="shared" si="7"/>
        <v>414.74519636552077</v>
      </c>
      <c r="M104" s="109">
        <v>54</v>
      </c>
      <c r="N104" s="111">
        <f t="shared" si="8"/>
        <v>2780.4424029044371</v>
      </c>
      <c r="O104" s="110">
        <f t="shared" si="9"/>
        <v>380799.94062641275</v>
      </c>
      <c r="P104" s="111">
        <f t="shared" si="10"/>
        <v>2363.5443995048363</v>
      </c>
      <c r="Q104" s="111">
        <f t="shared" si="11"/>
        <v>416.89800339960084</v>
      </c>
    </row>
    <row r="105" spans="1:17" x14ac:dyDescent="0.2">
      <c r="A105" s="1">
        <v>77</v>
      </c>
      <c r="B105" s="41">
        <f t="shared" si="12"/>
        <v>2783.1757777720322</v>
      </c>
      <c r="C105" s="39">
        <f t="shared" si="13"/>
        <v>370513.33114318934</v>
      </c>
      <c r="D105" s="41">
        <f t="shared" si="14"/>
        <v>2303.2498045974262</v>
      </c>
      <c r="E105" s="41">
        <f t="shared" si="15"/>
        <v>479.92597317460604</v>
      </c>
      <c r="G105" s="109">
        <v>55</v>
      </c>
      <c r="H105" s="111">
        <f t="shared" si="4"/>
        <v>2789.5140397317614</v>
      </c>
      <c r="I105" s="110">
        <f t="shared" si="5"/>
        <v>380494.87319918949</v>
      </c>
      <c r="J105" s="111">
        <f t="shared" si="6"/>
        <v>2372.1859575267881</v>
      </c>
      <c r="K105" s="111">
        <f t="shared" si="7"/>
        <v>417.32808220497327</v>
      </c>
      <c r="M105" s="109">
        <v>55</v>
      </c>
      <c r="N105" s="111">
        <f t="shared" si="8"/>
        <v>2780.4424029044371</v>
      </c>
      <c r="O105" s="110">
        <f t="shared" si="9"/>
        <v>380380.45785539207</v>
      </c>
      <c r="P105" s="111">
        <f t="shared" si="10"/>
        <v>2360.9596318837589</v>
      </c>
      <c r="Q105" s="111">
        <f t="shared" si="11"/>
        <v>419.48277102067823</v>
      </c>
    </row>
    <row r="106" spans="1:17" x14ac:dyDescent="0.2">
      <c r="A106" s="1">
        <v>78</v>
      </c>
      <c r="B106" s="41">
        <f t="shared" si="12"/>
        <v>2783.1757777720322</v>
      </c>
      <c r="C106" s="39">
        <f t="shared" si="13"/>
        <v>370030.42562959791</v>
      </c>
      <c r="D106" s="41">
        <f t="shared" si="14"/>
        <v>2300.2702641806336</v>
      </c>
      <c r="E106" s="41">
        <f t="shared" si="15"/>
        <v>482.90551359139863</v>
      </c>
      <c r="G106" s="109">
        <v>56</v>
      </c>
      <c r="H106" s="111">
        <f t="shared" si="4"/>
        <v>2789.5140397317614</v>
      </c>
      <c r="I106" s="110">
        <f t="shared" si="5"/>
        <v>380074.94614584901</v>
      </c>
      <c r="J106" s="111">
        <f t="shared" si="6"/>
        <v>2369.5869863912812</v>
      </c>
      <c r="K106" s="111">
        <f t="shared" si="7"/>
        <v>419.92705334048014</v>
      </c>
      <c r="M106" s="109">
        <v>56</v>
      </c>
      <c r="N106" s="111">
        <f t="shared" si="8"/>
        <v>2780.4424029044371</v>
      </c>
      <c r="O106" s="110">
        <f t="shared" si="9"/>
        <v>379958.37429119105</v>
      </c>
      <c r="P106" s="111">
        <f t="shared" si="10"/>
        <v>2358.3588387034306</v>
      </c>
      <c r="Q106" s="111">
        <f t="shared" si="11"/>
        <v>422.08356420100654</v>
      </c>
    </row>
    <row r="107" spans="1:17" x14ac:dyDescent="0.2">
      <c r="A107" s="1">
        <v>79</v>
      </c>
      <c r="B107" s="41">
        <f t="shared" si="12"/>
        <v>2783.1757777720322</v>
      </c>
      <c r="C107" s="39">
        <f t="shared" si="13"/>
        <v>369544.52207760961</v>
      </c>
      <c r="D107" s="41">
        <f t="shared" si="14"/>
        <v>2297.2722257837536</v>
      </c>
      <c r="E107" s="41">
        <f t="shared" si="15"/>
        <v>485.90355198827865</v>
      </c>
      <c r="G107" s="109">
        <v>57</v>
      </c>
      <c r="H107" s="111">
        <f t="shared" si="4"/>
        <v>2789.5140397317614</v>
      </c>
      <c r="I107" s="110">
        <f t="shared" si="5"/>
        <v>379652.40393590351</v>
      </c>
      <c r="J107" s="111">
        <f t="shared" si="6"/>
        <v>2366.9718297862564</v>
      </c>
      <c r="K107" s="111">
        <f t="shared" si="7"/>
        <v>422.54220994550496</v>
      </c>
      <c r="M107" s="109">
        <v>57</v>
      </c>
      <c r="N107" s="111">
        <f t="shared" si="8"/>
        <v>2780.4424029044371</v>
      </c>
      <c r="O107" s="110">
        <f t="shared" si="9"/>
        <v>379533.67380889202</v>
      </c>
      <c r="P107" s="111">
        <f t="shared" si="10"/>
        <v>2355.7419206053846</v>
      </c>
      <c r="Q107" s="111">
        <f t="shared" si="11"/>
        <v>424.70048229905251</v>
      </c>
    </row>
    <row r="108" spans="1:17" x14ac:dyDescent="0.2">
      <c r="A108" s="1">
        <v>80</v>
      </c>
      <c r="B108" s="41">
        <f t="shared" si="12"/>
        <v>2783.1757777720322</v>
      </c>
      <c r="C108" s="39">
        <f t="shared" si="13"/>
        <v>369055.60187440272</v>
      </c>
      <c r="D108" s="41">
        <f t="shared" si="14"/>
        <v>2294.2555745651593</v>
      </c>
      <c r="E108" s="41">
        <f t="shared" si="15"/>
        <v>488.92020320687288</v>
      </c>
      <c r="G108" s="109">
        <v>58</v>
      </c>
      <c r="H108" s="111">
        <f t="shared" si="4"/>
        <v>2789.5140397317614</v>
      </c>
      <c r="I108" s="110">
        <f t="shared" si="5"/>
        <v>379227.23028308607</v>
      </c>
      <c r="J108" s="111">
        <f t="shared" si="6"/>
        <v>2364.3403869143222</v>
      </c>
      <c r="K108" s="111">
        <f t="shared" si="7"/>
        <v>425.17365281743923</v>
      </c>
      <c r="M108" s="109">
        <v>58</v>
      </c>
      <c r="N108" s="111">
        <f t="shared" si="8"/>
        <v>2780.4424029044371</v>
      </c>
      <c r="O108" s="110">
        <f t="shared" si="9"/>
        <v>379106.3401836027</v>
      </c>
      <c r="P108" s="111">
        <f t="shared" si="10"/>
        <v>2353.1087776151303</v>
      </c>
      <c r="Q108" s="111">
        <f t="shared" si="11"/>
        <v>427.33362528930684</v>
      </c>
    </row>
    <row r="109" spans="1:17" x14ac:dyDescent="0.2">
      <c r="A109" s="1">
        <v>81</v>
      </c>
      <c r="B109" s="41">
        <f t="shared" si="12"/>
        <v>2783.1757777720322</v>
      </c>
      <c r="C109" s="39">
        <f t="shared" si="13"/>
        <v>368563.64629160095</v>
      </c>
      <c r="D109" s="41">
        <f t="shared" si="14"/>
        <v>2291.2201949702503</v>
      </c>
      <c r="E109" s="41">
        <f t="shared" si="15"/>
        <v>491.95558280178193</v>
      </c>
      <c r="G109" s="109">
        <v>59</v>
      </c>
      <c r="H109" s="111">
        <f t="shared" si="4"/>
        <v>2789.5140397317614</v>
      </c>
      <c r="I109" s="110">
        <f t="shared" si="5"/>
        <v>378799.40879970469</v>
      </c>
      <c r="J109" s="111">
        <f t="shared" si="6"/>
        <v>2361.6925563503755</v>
      </c>
      <c r="K109" s="111">
        <f t="shared" si="7"/>
        <v>427.82148338138586</v>
      </c>
      <c r="M109" s="109">
        <v>59</v>
      </c>
      <c r="N109" s="111">
        <f t="shared" si="8"/>
        <v>2780.4424029044371</v>
      </c>
      <c r="O109" s="110">
        <f t="shared" si="9"/>
        <v>378676.35708983662</v>
      </c>
      <c r="P109" s="111">
        <f t="shared" si="10"/>
        <v>2350.4593091383367</v>
      </c>
      <c r="Q109" s="111">
        <f t="shared" si="11"/>
        <v>429.98309376610041</v>
      </c>
    </row>
    <row r="110" spans="1:17" x14ac:dyDescent="0.2">
      <c r="A110" s="1">
        <v>82</v>
      </c>
      <c r="B110" s="41">
        <f t="shared" si="12"/>
        <v>2783.1757777720322</v>
      </c>
      <c r="C110" s="39">
        <f t="shared" si="13"/>
        <v>368068.63648455596</v>
      </c>
      <c r="D110" s="41">
        <f t="shared" si="14"/>
        <v>2288.1659707270223</v>
      </c>
      <c r="E110" s="41">
        <f t="shared" si="15"/>
        <v>495.00980704500989</v>
      </c>
      <c r="G110" s="109">
        <v>60</v>
      </c>
      <c r="H110" s="111">
        <f t="shared" si="4"/>
        <v>2789.5140397317614</v>
      </c>
      <c r="I110" s="110">
        <f t="shared" si="5"/>
        <v>378368.92299601069</v>
      </c>
      <c r="J110" s="111">
        <f t="shared" si="6"/>
        <v>2359.0282360377605</v>
      </c>
      <c r="K110" s="111">
        <f t="shared" si="7"/>
        <v>430.48580369400088</v>
      </c>
      <c r="M110" s="109">
        <v>60</v>
      </c>
      <c r="N110" s="111">
        <f t="shared" si="8"/>
        <v>2780.4424029044371</v>
      </c>
      <c r="O110" s="110">
        <f t="shared" si="9"/>
        <v>378243.70810088917</v>
      </c>
      <c r="P110" s="111">
        <f t="shared" si="10"/>
        <v>2347.793413956987</v>
      </c>
      <c r="Q110" s="111">
        <f t="shared" si="11"/>
        <v>432.64898894745011</v>
      </c>
    </row>
    <row r="111" spans="1:17" x14ac:dyDescent="0.2">
      <c r="A111" s="1">
        <v>83</v>
      </c>
      <c r="B111" s="41">
        <f t="shared" si="12"/>
        <v>2783.1757777720322</v>
      </c>
      <c r="C111" s="39">
        <f t="shared" si="13"/>
        <v>367570.55349162553</v>
      </c>
      <c r="D111" s="41">
        <f t="shared" si="14"/>
        <v>2285.0927848416181</v>
      </c>
      <c r="E111" s="41">
        <f t="shared" si="15"/>
        <v>498.08299293041409</v>
      </c>
      <c r="G111" s="109">
        <v>61</v>
      </c>
      <c r="H111" s="111">
        <f t="shared" si="4"/>
        <v>2789.5140397317614</v>
      </c>
      <c r="I111" s="110">
        <f t="shared" si="5"/>
        <v>377935.75627956301</v>
      </c>
      <c r="J111" s="111">
        <f t="shared" si="6"/>
        <v>2356.347323284077</v>
      </c>
      <c r="K111" s="111">
        <f t="shared" si="7"/>
        <v>433.16671644768439</v>
      </c>
      <c r="M111" s="109">
        <v>61</v>
      </c>
      <c r="N111" s="111">
        <f t="shared" si="8"/>
        <v>2780.4424029044371</v>
      </c>
      <c r="O111" s="110">
        <f t="shared" si="9"/>
        <v>377808.37668821024</v>
      </c>
      <c r="P111" s="111">
        <f t="shared" si="10"/>
        <v>2345.110990225513</v>
      </c>
      <c r="Q111" s="111">
        <f t="shared" si="11"/>
        <v>435.33141267892415</v>
      </c>
    </row>
    <row r="112" spans="1:17" x14ac:dyDescent="0.2">
      <c r="A112" s="1">
        <v>84</v>
      </c>
      <c r="B112" s="41">
        <f t="shared" si="12"/>
        <v>2783.1757777720322</v>
      </c>
      <c r="C112" s="39">
        <f t="shared" si="13"/>
        <v>367069.37823344732</v>
      </c>
      <c r="D112" s="41">
        <f t="shared" si="14"/>
        <v>2282.0005195938415</v>
      </c>
      <c r="E112" s="41">
        <f t="shared" si="15"/>
        <v>501.17525817819069</v>
      </c>
      <c r="G112" s="109">
        <v>62</v>
      </c>
      <c r="H112" s="111">
        <f t="shared" si="4"/>
        <v>2789.5140397317614</v>
      </c>
      <c r="I112" s="110">
        <f t="shared" si="5"/>
        <v>377499.89195458882</v>
      </c>
      <c r="J112" s="111">
        <f t="shared" si="6"/>
        <v>2353.6497147575719</v>
      </c>
      <c r="K112" s="111">
        <f t="shared" si="7"/>
        <v>435.86432497418946</v>
      </c>
      <c r="M112" s="109">
        <v>62</v>
      </c>
      <c r="N112" s="111">
        <f t="shared" si="8"/>
        <v>2780.4424029044371</v>
      </c>
      <c r="O112" s="110">
        <f t="shared" si="9"/>
        <v>377370.34622077271</v>
      </c>
      <c r="P112" s="111">
        <f t="shared" si="10"/>
        <v>2342.4119354669033</v>
      </c>
      <c r="Q112" s="111">
        <f t="shared" si="11"/>
        <v>438.03046743753384</v>
      </c>
    </row>
    <row r="113" spans="1:17" x14ac:dyDescent="0.2">
      <c r="A113" s="1">
        <v>85</v>
      </c>
      <c r="B113" s="41">
        <f t="shared" si="12"/>
        <v>2783.1757777720322</v>
      </c>
      <c r="C113" s="39">
        <f t="shared" si="13"/>
        <v>366565.09151220793</v>
      </c>
      <c r="D113" s="41">
        <f t="shared" si="14"/>
        <v>2278.8890565326519</v>
      </c>
      <c r="E113" s="41">
        <f t="shared" si="15"/>
        <v>504.28672123938031</v>
      </c>
      <c r="G113" s="109">
        <v>63</v>
      </c>
      <c r="H113" s="111">
        <f t="shared" si="4"/>
        <v>2789.5140397317614</v>
      </c>
      <c r="I113" s="110">
        <f t="shared" si="5"/>
        <v>377061.31322133995</v>
      </c>
      <c r="J113" s="111">
        <f t="shared" si="6"/>
        <v>2350.9353064828902</v>
      </c>
      <c r="K113" s="111">
        <f t="shared" si="7"/>
        <v>438.57873324887123</v>
      </c>
      <c r="M113" s="109">
        <v>63</v>
      </c>
      <c r="N113" s="111">
        <f t="shared" si="8"/>
        <v>2780.4424029044371</v>
      </c>
      <c r="O113" s="110">
        <f t="shared" si="9"/>
        <v>376929.59996443707</v>
      </c>
      <c r="P113" s="111">
        <f t="shared" si="10"/>
        <v>2339.6961465687909</v>
      </c>
      <c r="Q113" s="111">
        <f t="shared" si="11"/>
        <v>440.74625633564619</v>
      </c>
    </row>
    <row r="114" spans="1:17" x14ac:dyDescent="0.2">
      <c r="A114" s="1">
        <v>86</v>
      </c>
      <c r="B114" s="41">
        <f t="shared" si="12"/>
        <v>2783.1757777720322</v>
      </c>
      <c r="C114" s="39">
        <f t="shared" si="13"/>
        <v>366057.67401090753</v>
      </c>
      <c r="D114" s="41">
        <f t="shared" si="14"/>
        <v>2275.758276471624</v>
      </c>
      <c r="E114" s="41">
        <f t="shared" si="15"/>
        <v>507.41750130040828</v>
      </c>
      <c r="G114" s="109">
        <v>64</v>
      </c>
      <c r="H114" s="111">
        <f t="shared" si="4"/>
        <v>2789.5140397317614</v>
      </c>
      <c r="I114" s="110">
        <f t="shared" si="5"/>
        <v>376620.00317544537</v>
      </c>
      <c r="J114" s="111">
        <f t="shared" si="6"/>
        <v>2348.2039938371745</v>
      </c>
      <c r="K114" s="111">
        <f t="shared" si="7"/>
        <v>441.31004589458689</v>
      </c>
      <c r="M114" s="109">
        <v>64</v>
      </c>
      <c r="N114" s="111">
        <f t="shared" si="8"/>
        <v>2780.4424029044371</v>
      </c>
      <c r="O114" s="110">
        <f t="shared" si="9"/>
        <v>376486.12108131213</v>
      </c>
      <c r="P114" s="111">
        <f t="shared" si="10"/>
        <v>2336.9635197795096</v>
      </c>
      <c r="Q114" s="111">
        <f t="shared" si="11"/>
        <v>443.47888312492751</v>
      </c>
    </row>
    <row r="115" spans="1:17" x14ac:dyDescent="0.2">
      <c r="A115" s="1">
        <v>87</v>
      </c>
      <c r="B115" s="41">
        <f t="shared" si="12"/>
        <v>2783.1757777720322</v>
      </c>
      <c r="C115" s="39">
        <f t="shared" si="13"/>
        <v>365547.10629261989</v>
      </c>
      <c r="D115" s="41">
        <f t="shared" si="14"/>
        <v>2272.6080594843843</v>
      </c>
      <c r="E115" s="41">
        <f t="shared" si="15"/>
        <v>510.56771828764795</v>
      </c>
      <c r="G115" s="109">
        <v>65</v>
      </c>
      <c r="H115" s="111">
        <f t="shared" si="4"/>
        <v>2789.5140397317614</v>
      </c>
      <c r="I115" s="110">
        <f t="shared" si="5"/>
        <v>376175.94480725954</v>
      </c>
      <c r="J115" s="111">
        <f t="shared" si="6"/>
        <v>2345.455671545933</v>
      </c>
      <c r="K115" s="111">
        <f t="shared" si="7"/>
        <v>444.05836818582839</v>
      </c>
      <c r="M115" s="109">
        <v>65</v>
      </c>
      <c r="N115" s="111">
        <f t="shared" si="8"/>
        <v>2780.4424029044371</v>
      </c>
      <c r="O115" s="110">
        <f t="shared" si="9"/>
        <v>376039.89262911183</v>
      </c>
      <c r="P115" s="111">
        <f t="shared" si="10"/>
        <v>2334.2139507041352</v>
      </c>
      <c r="Q115" s="111">
        <f t="shared" si="11"/>
        <v>446.22845220030194</v>
      </c>
    </row>
    <row r="116" spans="1:17" x14ac:dyDescent="0.2">
      <c r="A116" s="1">
        <v>88</v>
      </c>
      <c r="B116" s="41">
        <f t="shared" si="12"/>
        <v>2783.1757777720322</v>
      </c>
      <c r="C116" s="39">
        <f t="shared" si="13"/>
        <v>365033.3687997479</v>
      </c>
      <c r="D116" s="41">
        <f t="shared" si="14"/>
        <v>2269.4382849000149</v>
      </c>
      <c r="E116" s="41">
        <f t="shared" si="15"/>
        <v>513.73749287201736</v>
      </c>
      <c r="G116" s="109">
        <v>66</v>
      </c>
      <c r="H116" s="111">
        <f t="shared" ref="H116:H179" si="16">$J$47</f>
        <v>2789.5140397317614</v>
      </c>
      <c r="I116" s="110">
        <f t="shared" ref="I116:I179" si="17">I115-K116</f>
        <v>375729.12100120692</v>
      </c>
      <c r="J116" s="111">
        <f t="shared" ref="J116:J179" si="18">I115*EXP($J$46) - I115</f>
        <v>2342.6902336791391</v>
      </c>
      <c r="K116" s="111">
        <f t="shared" ref="K116:K179" si="19">H116-J116</f>
        <v>446.82380605262233</v>
      </c>
      <c r="M116" s="109">
        <v>66</v>
      </c>
      <c r="N116" s="111">
        <f t="shared" ref="N116:N179" si="20">$P$47</f>
        <v>2780.4424029044371</v>
      </c>
      <c r="O116" s="110">
        <f t="shared" ref="O116:O179" si="21">O115-Q116</f>
        <v>375590.89756050787</v>
      </c>
      <c r="P116" s="111">
        <f t="shared" ref="P116:P179" si="22">O115*$P$46</f>
        <v>2331.4473343004934</v>
      </c>
      <c r="Q116" s="111">
        <f t="shared" ref="Q116:Q179" si="23">N116-P116</f>
        <v>448.99506860394376</v>
      </c>
    </row>
    <row r="117" spans="1:17" x14ac:dyDescent="0.2">
      <c r="A117" s="1">
        <v>89</v>
      </c>
      <c r="B117" s="41">
        <f t="shared" si="12"/>
        <v>2783.1757777720322</v>
      </c>
      <c r="C117" s="39">
        <f t="shared" si="13"/>
        <v>364516.4418532743</v>
      </c>
      <c r="D117" s="41">
        <f t="shared" si="14"/>
        <v>2266.2488312984347</v>
      </c>
      <c r="E117" s="41">
        <f t="shared" si="15"/>
        <v>516.92694647359758</v>
      </c>
      <c r="G117" s="109">
        <v>67</v>
      </c>
      <c r="H117" s="111">
        <f t="shared" si="16"/>
        <v>2789.5140397317614</v>
      </c>
      <c r="I117" s="110">
        <f t="shared" si="17"/>
        <v>375279.51453512232</v>
      </c>
      <c r="J117" s="111">
        <f t="shared" si="18"/>
        <v>2339.9075736471568</v>
      </c>
      <c r="K117" s="111">
        <f t="shared" si="19"/>
        <v>449.60646608460456</v>
      </c>
      <c r="M117" s="109">
        <v>67</v>
      </c>
      <c r="N117" s="111">
        <f t="shared" si="20"/>
        <v>2780.4424029044371</v>
      </c>
      <c r="O117" s="110">
        <f t="shared" si="21"/>
        <v>375139.11872247857</v>
      </c>
      <c r="P117" s="111">
        <f t="shared" si="22"/>
        <v>2328.6635648751489</v>
      </c>
      <c r="Q117" s="111">
        <f t="shared" si="23"/>
        <v>451.77883802928818</v>
      </c>
    </row>
    <row r="118" spans="1:17" x14ac:dyDescent="0.2">
      <c r="A118" s="1">
        <v>90</v>
      </c>
      <c r="B118" s="41">
        <f t="shared" si="12"/>
        <v>2783.1757777720322</v>
      </c>
      <c r="C118" s="39">
        <f t="shared" si="13"/>
        <v>363996.30565200798</v>
      </c>
      <c r="D118" s="41">
        <f t="shared" si="14"/>
        <v>2263.0395765057447</v>
      </c>
      <c r="E118" s="41">
        <f t="shared" si="15"/>
        <v>520.13620126628757</v>
      </c>
      <c r="G118" s="109">
        <v>68</v>
      </c>
      <c r="H118" s="111">
        <f t="shared" si="16"/>
        <v>2789.5140397317614</v>
      </c>
      <c r="I118" s="110">
        <f t="shared" si="17"/>
        <v>374827.10807958693</v>
      </c>
      <c r="J118" s="111">
        <f t="shared" si="18"/>
        <v>2337.1075841963757</v>
      </c>
      <c r="K118" s="111">
        <f t="shared" si="19"/>
        <v>452.4064555353857</v>
      </c>
      <c r="M118" s="109">
        <v>68</v>
      </c>
      <c r="N118" s="111">
        <f t="shared" si="20"/>
        <v>2780.4424029044371</v>
      </c>
      <c r="O118" s="110">
        <f t="shared" si="21"/>
        <v>374684.53885565349</v>
      </c>
      <c r="P118" s="111">
        <f t="shared" si="22"/>
        <v>2325.8625360793671</v>
      </c>
      <c r="Q118" s="111">
        <f t="shared" si="23"/>
        <v>454.57986682506998</v>
      </c>
    </row>
    <row r="119" spans="1:17" x14ac:dyDescent="0.2">
      <c r="A119" s="1">
        <v>91</v>
      </c>
      <c r="B119" s="41">
        <f t="shared" si="12"/>
        <v>2783.1757777720322</v>
      </c>
      <c r="C119" s="39">
        <f t="shared" si="13"/>
        <v>363472.94027182553</v>
      </c>
      <c r="D119" s="41">
        <f t="shared" si="14"/>
        <v>2259.8103975895497</v>
      </c>
      <c r="E119" s="41">
        <f t="shared" si="15"/>
        <v>523.36538018248257</v>
      </c>
      <c r="G119" s="109">
        <v>69</v>
      </c>
      <c r="H119" s="111">
        <f t="shared" si="16"/>
        <v>2789.5140397317614</v>
      </c>
      <c r="I119" s="110">
        <f t="shared" si="17"/>
        <v>374371.88419726054</v>
      </c>
      <c r="J119" s="111">
        <f t="shared" si="18"/>
        <v>2334.2901574053685</v>
      </c>
      <c r="K119" s="111">
        <f t="shared" si="19"/>
        <v>455.22388232639287</v>
      </c>
      <c r="M119" s="109">
        <v>69</v>
      </c>
      <c r="N119" s="111">
        <f t="shared" si="20"/>
        <v>2780.4424029044371</v>
      </c>
      <c r="O119" s="110">
        <f t="shared" si="21"/>
        <v>374227.14059365413</v>
      </c>
      <c r="P119" s="111">
        <f t="shared" si="22"/>
        <v>2323.0441409050513</v>
      </c>
      <c r="Q119" s="111">
        <f t="shared" si="23"/>
        <v>457.3982619993858</v>
      </c>
    </row>
    <row r="120" spans="1:17" x14ac:dyDescent="0.2">
      <c r="A120" s="1">
        <v>92</v>
      </c>
      <c r="B120" s="41">
        <f t="shared" si="12"/>
        <v>2783.1757777720322</v>
      </c>
      <c r="C120" s="39">
        <f t="shared" si="13"/>
        <v>362946.32566490775</v>
      </c>
      <c r="D120" s="41">
        <f t="shared" si="14"/>
        <v>2256.5611708542501</v>
      </c>
      <c r="E120" s="41">
        <f t="shared" si="15"/>
        <v>526.61460691778211</v>
      </c>
      <c r="G120" s="109">
        <v>70</v>
      </c>
      <c r="H120" s="111">
        <f t="shared" si="16"/>
        <v>2789.5140397317614</v>
      </c>
      <c r="I120" s="110">
        <f t="shared" si="17"/>
        <v>373913.82534220931</v>
      </c>
      <c r="J120" s="111">
        <f t="shared" si="18"/>
        <v>2331.4551846805261</v>
      </c>
      <c r="K120" s="111">
        <f t="shared" si="19"/>
        <v>458.05885505123524</v>
      </c>
      <c r="M120" s="109">
        <v>70</v>
      </c>
      <c r="N120" s="111">
        <f t="shared" si="20"/>
        <v>2780.4424029044371</v>
      </c>
      <c r="O120" s="110">
        <f t="shared" si="21"/>
        <v>373766.90646243037</v>
      </c>
      <c r="P120" s="111">
        <f t="shared" si="22"/>
        <v>2320.2082716806553</v>
      </c>
      <c r="Q120" s="111">
        <f t="shared" si="23"/>
        <v>460.23413122378179</v>
      </c>
    </row>
    <row r="121" spans="1:17" x14ac:dyDescent="0.2">
      <c r="A121" s="1">
        <v>93</v>
      </c>
      <c r="B121" s="41">
        <f t="shared" si="12"/>
        <v>2783.1757777720322</v>
      </c>
      <c r="C121" s="39">
        <f t="shared" si="13"/>
        <v>362416.44165897201</v>
      </c>
      <c r="D121" s="41">
        <f t="shared" si="14"/>
        <v>2253.2917718363024</v>
      </c>
      <c r="E121" s="41">
        <f t="shared" si="15"/>
        <v>529.88400593572987</v>
      </c>
      <c r="G121" s="109">
        <v>71</v>
      </c>
      <c r="H121" s="111">
        <f t="shared" si="16"/>
        <v>2789.5140397317614</v>
      </c>
      <c r="I121" s="110">
        <f t="shared" si="17"/>
        <v>373452.91385922959</v>
      </c>
      <c r="J121" s="111">
        <f t="shared" si="18"/>
        <v>2328.602556752041</v>
      </c>
      <c r="K121" s="111">
        <f t="shared" si="19"/>
        <v>460.9114829797204</v>
      </c>
      <c r="M121" s="109">
        <v>71</v>
      </c>
      <c r="N121" s="111">
        <f t="shared" si="20"/>
        <v>2780.4424029044371</v>
      </c>
      <c r="O121" s="110">
        <f t="shared" si="21"/>
        <v>373303.81887959299</v>
      </c>
      <c r="P121" s="111">
        <f t="shared" si="22"/>
        <v>2317.3548200670684</v>
      </c>
      <c r="Q121" s="111">
        <f t="shared" si="23"/>
        <v>463.0875828373687</v>
      </c>
    </row>
    <row r="122" spans="1:17" x14ac:dyDescent="0.2">
      <c r="A122" s="1">
        <v>94</v>
      </c>
      <c r="B122" s="41">
        <f t="shared" si="12"/>
        <v>2783.1757777720322</v>
      </c>
      <c r="C122" s="39">
        <f t="shared" si="13"/>
        <v>361883.26795649942</v>
      </c>
      <c r="D122" s="41">
        <f t="shared" si="14"/>
        <v>2250.002075299451</v>
      </c>
      <c r="E122" s="41">
        <f t="shared" si="15"/>
        <v>533.17370247258123</v>
      </c>
      <c r="G122" s="109">
        <v>72</v>
      </c>
      <c r="H122" s="111">
        <f t="shared" si="16"/>
        <v>2789.5140397317614</v>
      </c>
      <c r="I122" s="110">
        <f t="shared" si="17"/>
        <v>372989.13198316743</v>
      </c>
      <c r="J122" s="111">
        <f t="shared" si="18"/>
        <v>2325.7321636695997</v>
      </c>
      <c r="K122" s="111">
        <f t="shared" si="19"/>
        <v>463.7818760621617</v>
      </c>
      <c r="M122" s="109">
        <v>72</v>
      </c>
      <c r="N122" s="111">
        <f t="shared" si="20"/>
        <v>2780.4424029044371</v>
      </c>
      <c r="O122" s="110">
        <f t="shared" si="21"/>
        <v>372837.86015374202</v>
      </c>
      <c r="P122" s="111">
        <f t="shared" si="22"/>
        <v>2314.4836770534766</v>
      </c>
      <c r="Q122" s="111">
        <f t="shared" si="23"/>
        <v>465.95872585096049</v>
      </c>
    </row>
    <row r="123" spans="1:17" x14ac:dyDescent="0.2">
      <c r="A123" s="1">
        <v>95</v>
      </c>
      <c r="B123" s="41">
        <f t="shared" si="12"/>
        <v>2783.1757777720322</v>
      </c>
      <c r="C123" s="39">
        <f t="shared" si="13"/>
        <v>361346.78413395729</v>
      </c>
      <c r="D123" s="41">
        <f t="shared" si="14"/>
        <v>2246.6919552299337</v>
      </c>
      <c r="E123" s="41">
        <f t="shared" si="15"/>
        <v>536.48382254209855</v>
      </c>
      <c r="G123" s="109">
        <v>73</v>
      </c>
      <c r="H123" s="111">
        <f t="shared" si="16"/>
        <v>2789.5140397317614</v>
      </c>
      <c r="I123" s="110">
        <f t="shared" si="17"/>
        <v>372522.46183823375</v>
      </c>
      <c r="J123" s="111">
        <f t="shared" si="18"/>
        <v>2322.8438947980758</v>
      </c>
      <c r="K123" s="111">
        <f t="shared" si="19"/>
        <v>466.67014493368561</v>
      </c>
      <c r="M123" s="109">
        <v>73</v>
      </c>
      <c r="N123" s="111">
        <f t="shared" si="20"/>
        <v>2780.4424029044371</v>
      </c>
      <c r="O123" s="110">
        <f t="shared" si="21"/>
        <v>372369.01248379081</v>
      </c>
      <c r="P123" s="111">
        <f t="shared" si="22"/>
        <v>2311.5947329532005</v>
      </c>
      <c r="Q123" s="111">
        <f t="shared" si="23"/>
        <v>468.84766995123664</v>
      </c>
    </row>
    <row r="124" spans="1:17" x14ac:dyDescent="0.2">
      <c r="A124" s="1">
        <v>96</v>
      </c>
      <c r="B124" s="41">
        <f t="shared" si="12"/>
        <v>2783.1757777720322</v>
      </c>
      <c r="C124" s="39">
        <f t="shared" si="13"/>
        <v>360806.96964101691</v>
      </c>
      <c r="D124" s="41">
        <f t="shared" si="14"/>
        <v>2243.3612848316516</v>
      </c>
      <c r="E124" s="41">
        <f t="shared" si="15"/>
        <v>539.81449294038066</v>
      </c>
      <c r="G124" s="109">
        <v>74</v>
      </c>
      <c r="H124" s="111">
        <f t="shared" si="16"/>
        <v>2789.5140397317614</v>
      </c>
      <c r="I124" s="110">
        <f t="shared" si="17"/>
        <v>372052.88543731539</v>
      </c>
      <c r="J124" s="111">
        <f t="shared" si="18"/>
        <v>2319.9376388133969</v>
      </c>
      <c r="K124" s="111">
        <f t="shared" si="19"/>
        <v>469.57640091836447</v>
      </c>
      <c r="M124" s="109">
        <v>74</v>
      </c>
      <c r="N124" s="111">
        <f t="shared" si="20"/>
        <v>2780.4424029044371</v>
      </c>
      <c r="O124" s="110">
        <f t="shared" si="21"/>
        <v>371897.25795828586</v>
      </c>
      <c r="P124" s="111">
        <f t="shared" si="22"/>
        <v>2308.6878773995031</v>
      </c>
      <c r="Q124" s="111">
        <f t="shared" si="23"/>
        <v>471.75452550493401</v>
      </c>
    </row>
    <row r="125" spans="1:17" x14ac:dyDescent="0.2">
      <c r="A125" s="1">
        <v>97</v>
      </c>
      <c r="B125" s="41">
        <f t="shared" si="12"/>
        <v>2783.1757777720322</v>
      </c>
      <c r="C125" s="39">
        <f t="shared" si="13"/>
        <v>360263.80379976617</v>
      </c>
      <c r="D125" s="41">
        <f t="shared" si="14"/>
        <v>2240.0099365213132</v>
      </c>
      <c r="E125" s="41">
        <f t="shared" si="15"/>
        <v>543.16584125071904</v>
      </c>
      <c r="G125" s="109">
        <v>75</v>
      </c>
      <c r="H125" s="111">
        <f t="shared" si="16"/>
        <v>2789.5140397317614</v>
      </c>
      <c r="I125" s="110">
        <f t="shared" si="17"/>
        <v>371580.38468128187</v>
      </c>
      <c r="J125" s="111">
        <f t="shared" si="18"/>
        <v>2317.0132836982375</v>
      </c>
      <c r="K125" s="111">
        <f t="shared" si="19"/>
        <v>472.50075603352388</v>
      </c>
      <c r="M125" s="109">
        <v>75</v>
      </c>
      <c r="N125" s="111">
        <f t="shared" si="20"/>
        <v>2780.4424029044371</v>
      </c>
      <c r="O125" s="110">
        <f t="shared" si="21"/>
        <v>371422.57855472277</v>
      </c>
      <c r="P125" s="111">
        <f t="shared" si="22"/>
        <v>2305.7629993413721</v>
      </c>
      <c r="Q125" s="111">
        <f t="shared" si="23"/>
        <v>474.67940356306508</v>
      </c>
    </row>
    <row r="126" spans="1:17" x14ac:dyDescent="0.2">
      <c r="A126" s="1">
        <v>98</v>
      </c>
      <c r="B126" s="41">
        <f t="shared" si="12"/>
        <v>2783.1757777720322</v>
      </c>
      <c r="C126" s="39">
        <f t="shared" si="13"/>
        <v>359717.26580391772</v>
      </c>
      <c r="D126" s="41">
        <f t="shared" si="14"/>
        <v>2236.6377819235481</v>
      </c>
      <c r="E126" s="41">
        <f t="shared" si="15"/>
        <v>546.53799584848412</v>
      </c>
      <c r="G126" s="109">
        <v>76</v>
      </c>
      <c r="H126" s="111">
        <f t="shared" si="16"/>
        <v>2789.5140397317614</v>
      </c>
      <c r="I126" s="110">
        <f t="shared" si="17"/>
        <v>371104.9413582877</v>
      </c>
      <c r="J126" s="111">
        <f t="shared" si="18"/>
        <v>2314.0707167375949</v>
      </c>
      <c r="K126" s="111">
        <f t="shared" si="19"/>
        <v>475.44332299416646</v>
      </c>
      <c r="M126" s="109">
        <v>76</v>
      </c>
      <c r="N126" s="111">
        <f t="shared" si="20"/>
        <v>2780.4424029044371</v>
      </c>
      <c r="O126" s="110">
        <f t="shared" si="21"/>
        <v>370944.95613885764</v>
      </c>
      <c r="P126" s="111">
        <f t="shared" si="22"/>
        <v>2302.8199870392809</v>
      </c>
      <c r="Q126" s="111">
        <f t="shared" si="23"/>
        <v>477.6224158651562</v>
      </c>
    </row>
    <row r="127" spans="1:17" x14ac:dyDescent="0.2">
      <c r="A127" s="1">
        <v>99</v>
      </c>
      <c r="B127" s="41">
        <f t="shared" si="12"/>
        <v>2783.1757777720322</v>
      </c>
      <c r="C127" s="39">
        <f t="shared" si="13"/>
        <v>359167.33471801167</v>
      </c>
      <c r="D127" s="41">
        <f t="shared" si="14"/>
        <v>2233.2446918659889</v>
      </c>
      <c r="E127" s="41">
        <f t="shared" si="15"/>
        <v>549.93108590604334</v>
      </c>
      <c r="G127" s="109">
        <v>77</v>
      </c>
      <c r="H127" s="111">
        <f t="shared" si="16"/>
        <v>2789.5140397317614</v>
      </c>
      <c r="I127" s="110">
        <f t="shared" si="17"/>
        <v>370626.5371430706</v>
      </c>
      <c r="J127" s="111">
        <f t="shared" si="18"/>
        <v>2311.1098245146568</v>
      </c>
      <c r="K127" s="111">
        <f t="shared" si="19"/>
        <v>478.40421521710459</v>
      </c>
      <c r="M127" s="109">
        <v>77</v>
      </c>
      <c r="N127" s="111">
        <f t="shared" si="20"/>
        <v>2780.4424029044371</v>
      </c>
      <c r="O127" s="110">
        <f t="shared" si="21"/>
        <v>370464.3724640141</v>
      </c>
      <c r="P127" s="111">
        <f t="shared" si="22"/>
        <v>2299.8587280609172</v>
      </c>
      <c r="Q127" s="111">
        <f t="shared" si="23"/>
        <v>480.58367484351993</v>
      </c>
    </row>
    <row r="128" spans="1:17" x14ac:dyDescent="0.2">
      <c r="A128" s="1">
        <v>100</v>
      </c>
      <c r="B128" s="41">
        <f t="shared" si="12"/>
        <v>2783.1757777720322</v>
      </c>
      <c r="C128" s="39">
        <f t="shared" si="13"/>
        <v>358613.98947661393</v>
      </c>
      <c r="D128" s="41">
        <f t="shared" si="14"/>
        <v>2229.8305363743225</v>
      </c>
      <c r="E128" s="41">
        <f t="shared" si="15"/>
        <v>553.34524139770974</v>
      </c>
      <c r="G128" s="109">
        <v>78</v>
      </c>
      <c r="H128" s="111">
        <f t="shared" si="16"/>
        <v>2789.5140397317614</v>
      </c>
      <c r="I128" s="110">
        <f t="shared" si="17"/>
        <v>370145.15359624493</v>
      </c>
      <c r="J128" s="111">
        <f t="shared" si="18"/>
        <v>2308.1304929060861</v>
      </c>
      <c r="K128" s="111">
        <f t="shared" si="19"/>
        <v>481.38354682567524</v>
      </c>
      <c r="M128" s="109">
        <v>78</v>
      </c>
      <c r="N128" s="111">
        <f t="shared" si="20"/>
        <v>2780.4424029044371</v>
      </c>
      <c r="O128" s="110">
        <f t="shared" si="21"/>
        <v>369980.80917038658</v>
      </c>
      <c r="P128" s="111">
        <f t="shared" si="22"/>
        <v>2296.8791092768874</v>
      </c>
      <c r="Q128" s="111">
        <f t="shared" si="23"/>
        <v>483.56329362754968</v>
      </c>
    </row>
    <row r="129" spans="1:17" x14ac:dyDescent="0.2">
      <c r="A129" s="1">
        <v>101</v>
      </c>
      <c r="B129" s="41">
        <f t="shared" si="12"/>
        <v>2783.1757777720322</v>
      </c>
      <c r="C129" s="39">
        <f t="shared" si="13"/>
        <v>358057.20888350921</v>
      </c>
      <c r="D129" s="41">
        <f t="shared" si="14"/>
        <v>2226.3951846673112</v>
      </c>
      <c r="E129" s="41">
        <f t="shared" si="15"/>
        <v>556.78059310472099</v>
      </c>
      <c r="G129" s="109">
        <v>79</v>
      </c>
      <c r="H129" s="111">
        <f t="shared" si="16"/>
        <v>2789.5140397317614</v>
      </c>
      <c r="I129" s="110">
        <f t="shared" si="17"/>
        <v>369660.77216359117</v>
      </c>
      <c r="J129" s="111">
        <f t="shared" si="18"/>
        <v>2305.1326070780051</v>
      </c>
      <c r="K129" s="111">
        <f t="shared" si="19"/>
        <v>484.38143265375629</v>
      </c>
      <c r="M129" s="109">
        <v>79</v>
      </c>
      <c r="N129" s="111">
        <f t="shared" si="20"/>
        <v>2780.4424029044371</v>
      </c>
      <c r="O129" s="110">
        <f t="shared" si="21"/>
        <v>369494.24778433854</v>
      </c>
      <c r="P129" s="111">
        <f t="shared" si="22"/>
        <v>2293.8810168563969</v>
      </c>
      <c r="Q129" s="111">
        <f t="shared" si="23"/>
        <v>486.56138604804028</v>
      </c>
    </row>
    <row r="130" spans="1:17" x14ac:dyDescent="0.2">
      <c r="A130" s="1">
        <v>102</v>
      </c>
      <c r="B130" s="41">
        <f t="shared" si="12"/>
        <v>2783.1757777720322</v>
      </c>
      <c r="C130" s="39">
        <f t="shared" si="13"/>
        <v>357496.97161088896</v>
      </c>
      <c r="D130" s="41">
        <f t="shared" si="14"/>
        <v>2222.9385051517861</v>
      </c>
      <c r="E130" s="41">
        <f t="shared" si="15"/>
        <v>560.23727262024613</v>
      </c>
      <c r="G130" s="109">
        <v>80</v>
      </c>
      <c r="H130" s="111">
        <f t="shared" si="16"/>
        <v>2789.5140397317614</v>
      </c>
      <c r="I130" s="110">
        <f t="shared" si="17"/>
        <v>369173.37417534075</v>
      </c>
      <c r="J130" s="111">
        <f t="shared" si="18"/>
        <v>2302.1160514813382</v>
      </c>
      <c r="K130" s="111">
        <f t="shared" si="19"/>
        <v>487.39798825042317</v>
      </c>
      <c r="M130" s="109">
        <v>80</v>
      </c>
      <c r="N130" s="111">
        <f t="shared" si="20"/>
        <v>2780.4424029044371</v>
      </c>
      <c r="O130" s="110">
        <f t="shared" si="21"/>
        <v>369004.66971769702</v>
      </c>
      <c r="P130" s="111">
        <f t="shared" si="22"/>
        <v>2290.8643362628991</v>
      </c>
      <c r="Q130" s="111">
        <f t="shared" si="23"/>
        <v>489.57806664153804</v>
      </c>
    </row>
    <row r="131" spans="1:17" x14ac:dyDescent="0.2">
      <c r="A131" s="1">
        <v>103</v>
      </c>
      <c r="B131" s="41">
        <f t="shared" si="12"/>
        <v>2783.1757777720322</v>
      </c>
      <c r="C131" s="39">
        <f t="shared" si="13"/>
        <v>356933.25619853451</v>
      </c>
      <c r="D131" s="41">
        <f t="shared" si="14"/>
        <v>2219.4603654176021</v>
      </c>
      <c r="E131" s="41">
        <f t="shared" si="15"/>
        <v>563.7154123544301</v>
      </c>
      <c r="G131" s="109">
        <v>81</v>
      </c>
      <c r="H131" s="111">
        <f t="shared" si="16"/>
        <v>2789.5140397317614</v>
      </c>
      <c r="I131" s="110">
        <f t="shared" si="17"/>
        <v>368682.94084545627</v>
      </c>
      <c r="J131" s="111">
        <f t="shared" si="18"/>
        <v>2299.0807098472724</v>
      </c>
      <c r="K131" s="111">
        <f t="shared" si="19"/>
        <v>490.43332988448901</v>
      </c>
      <c r="M131" s="109">
        <v>81</v>
      </c>
      <c r="N131" s="111">
        <f t="shared" si="20"/>
        <v>2780.4424029044371</v>
      </c>
      <c r="O131" s="110">
        <f t="shared" si="21"/>
        <v>368512.0562670423</v>
      </c>
      <c r="P131" s="111">
        <f t="shared" si="22"/>
        <v>2287.8289522497216</v>
      </c>
      <c r="Q131" s="111">
        <f t="shared" si="23"/>
        <v>492.61345065471551</v>
      </c>
    </row>
    <row r="132" spans="1:17" x14ac:dyDescent="0.2">
      <c r="A132" s="1">
        <v>104</v>
      </c>
      <c r="B132" s="41">
        <f t="shared" si="12"/>
        <v>2783.1757777720322</v>
      </c>
      <c r="C132" s="39">
        <f t="shared" si="13"/>
        <v>356366.04105299502</v>
      </c>
      <c r="D132" s="41">
        <f t="shared" si="14"/>
        <v>2215.9606322325685</v>
      </c>
      <c r="E132" s="41">
        <f t="shared" si="15"/>
        <v>567.21514553946372</v>
      </c>
      <c r="G132" s="109">
        <v>82</v>
      </c>
      <c r="H132" s="111">
        <f t="shared" si="16"/>
        <v>2789.5140397317614</v>
      </c>
      <c r="I132" s="110">
        <f t="shared" si="17"/>
        <v>368189.45327090769</v>
      </c>
      <c r="J132" s="111">
        <f t="shared" si="18"/>
        <v>2296.0264651831822</v>
      </c>
      <c r="K132" s="111">
        <f t="shared" si="19"/>
        <v>493.48757454857923</v>
      </c>
      <c r="M132" s="109">
        <v>82</v>
      </c>
      <c r="N132" s="111">
        <f t="shared" si="20"/>
        <v>2780.4424029044371</v>
      </c>
      <c r="O132" s="110">
        <f t="shared" si="21"/>
        <v>368016.38861299353</v>
      </c>
      <c r="P132" s="111">
        <f t="shared" si="22"/>
        <v>2284.774748855662</v>
      </c>
      <c r="Q132" s="111">
        <f t="shared" si="23"/>
        <v>495.66765404877515</v>
      </c>
    </row>
    <row r="133" spans="1:17" x14ac:dyDescent="0.2">
      <c r="A133" s="1">
        <v>105</v>
      </c>
      <c r="B133" s="41">
        <f t="shared" si="12"/>
        <v>2783.1757777720322</v>
      </c>
      <c r="C133" s="39">
        <f t="shared" si="13"/>
        <v>355795.30444676033</v>
      </c>
      <c r="D133" s="41">
        <f t="shared" si="14"/>
        <v>2212.439171537344</v>
      </c>
      <c r="E133" s="41">
        <f t="shared" si="15"/>
        <v>570.73660623468822</v>
      </c>
      <c r="G133" s="109">
        <v>83</v>
      </c>
      <c r="H133" s="111">
        <f t="shared" si="16"/>
        <v>2789.5140397317614</v>
      </c>
      <c r="I133" s="110">
        <f t="shared" si="17"/>
        <v>367692.89243094355</v>
      </c>
      <c r="J133" s="111">
        <f t="shared" si="18"/>
        <v>2292.953199767624</v>
      </c>
      <c r="K133" s="111">
        <f t="shared" si="19"/>
        <v>496.56083996413736</v>
      </c>
      <c r="M133" s="109">
        <v>83</v>
      </c>
      <c r="N133" s="111">
        <f t="shared" si="20"/>
        <v>2780.4424029044371</v>
      </c>
      <c r="O133" s="110">
        <f t="shared" si="21"/>
        <v>367517.64781948965</v>
      </c>
      <c r="P133" s="111">
        <f t="shared" si="22"/>
        <v>2281.7016094005598</v>
      </c>
      <c r="Q133" s="111">
        <f t="shared" si="23"/>
        <v>498.74079350387728</v>
      </c>
    </row>
    <row r="134" spans="1:17" x14ac:dyDescent="0.2">
      <c r="A134" s="1">
        <v>106</v>
      </c>
      <c r="B134" s="41">
        <f t="shared" si="12"/>
        <v>2783.1757777720322</v>
      </c>
      <c r="C134" s="39">
        <f t="shared" si="13"/>
        <v>355221.0245174286</v>
      </c>
      <c r="D134" s="41">
        <f t="shared" si="14"/>
        <v>2208.8958484403038</v>
      </c>
      <c r="E134" s="41">
        <f>B134-D134</f>
        <v>574.27992933172845</v>
      </c>
      <c r="G134" s="109">
        <v>84</v>
      </c>
      <c r="H134" s="111">
        <f t="shared" si="16"/>
        <v>2789.5140397317614</v>
      </c>
      <c r="I134" s="110">
        <f t="shared" si="17"/>
        <v>367193.23918635794</v>
      </c>
      <c r="J134" s="111">
        <f t="shared" si="18"/>
        <v>2289.8607951461454</v>
      </c>
      <c r="K134" s="111">
        <f t="shared" si="19"/>
        <v>499.65324458561599</v>
      </c>
      <c r="M134" s="109">
        <v>84</v>
      </c>
      <c r="N134" s="111">
        <f t="shared" si="20"/>
        <v>2780.4424029044371</v>
      </c>
      <c r="O134" s="110">
        <f t="shared" si="21"/>
        <v>367015.81483306602</v>
      </c>
      <c r="P134" s="111">
        <f t="shared" si="22"/>
        <v>2278.6094164808355</v>
      </c>
      <c r="Q134" s="111">
        <f t="shared" si="23"/>
        <v>501.8329864236016</v>
      </c>
    </row>
    <row r="135" spans="1:17" x14ac:dyDescent="0.2">
      <c r="A135" s="1">
        <v>107</v>
      </c>
      <c r="B135" s="41">
        <f t="shared" si="12"/>
        <v>2783.1757777720322</v>
      </c>
      <c r="C135" s="39">
        <f>C134-E135</f>
        <v>354643.17926686892</v>
      </c>
      <c r="D135" s="41">
        <f t="shared" si="14"/>
        <v>2205.3305272123689</v>
      </c>
      <c r="E135" s="41">
        <f t="shared" si="15"/>
        <v>577.84525055966333</v>
      </c>
      <c r="G135" s="109">
        <v>85</v>
      </c>
      <c r="H135" s="111">
        <f t="shared" si="16"/>
        <v>2789.5140397317614</v>
      </c>
      <c r="I135" s="110">
        <f t="shared" si="17"/>
        <v>366690.47427875275</v>
      </c>
      <c r="J135" s="111">
        <f t="shared" si="18"/>
        <v>2286.7491321265697</v>
      </c>
      <c r="K135" s="111">
        <f t="shared" si="19"/>
        <v>502.76490760519164</v>
      </c>
      <c r="M135" s="109">
        <v>85</v>
      </c>
      <c r="N135" s="111">
        <f t="shared" si="20"/>
        <v>2780.4424029044371</v>
      </c>
      <c r="O135" s="110">
        <f t="shared" si="21"/>
        <v>366510.8704821266</v>
      </c>
      <c r="P135" s="111">
        <f t="shared" si="22"/>
        <v>2275.4980519650094</v>
      </c>
      <c r="Q135" s="111">
        <f t="shared" si="23"/>
        <v>504.94435093942775</v>
      </c>
    </row>
    <row r="136" spans="1:17" x14ac:dyDescent="0.2">
      <c r="A136" s="1">
        <v>108</v>
      </c>
      <c r="B136" s="41">
        <f t="shared" si="12"/>
        <v>2783.1757777720322</v>
      </c>
      <c r="C136" s="39">
        <f t="shared" si="13"/>
        <v>354061.7465603787</v>
      </c>
      <c r="D136" s="41">
        <f t="shared" si="14"/>
        <v>2201.7430712818109</v>
      </c>
      <c r="E136" s="41">
        <f t="shared" si="15"/>
        <v>581.43270649022134</v>
      </c>
      <c r="G136" s="109">
        <v>86</v>
      </c>
      <c r="H136" s="111">
        <f t="shared" si="16"/>
        <v>2789.5140397317614</v>
      </c>
      <c r="I136" s="110">
        <f t="shared" si="17"/>
        <v>366184.57832979539</v>
      </c>
      <c r="J136" s="111">
        <f t="shared" si="18"/>
        <v>2283.6180907743983</v>
      </c>
      <c r="K136" s="111">
        <f t="shared" si="19"/>
        <v>505.89594895736309</v>
      </c>
      <c r="M136" s="109">
        <v>86</v>
      </c>
      <c r="N136" s="111">
        <f t="shared" si="20"/>
        <v>2780.4424029044371</v>
      </c>
      <c r="O136" s="110">
        <f t="shared" si="21"/>
        <v>366002.79547621135</v>
      </c>
      <c r="P136" s="111">
        <f t="shared" si="22"/>
        <v>2272.3673969891847</v>
      </c>
      <c r="Q136" s="111">
        <f t="shared" si="23"/>
        <v>508.0750059152524</v>
      </c>
    </row>
    <row r="137" spans="1:17" x14ac:dyDescent="0.2">
      <c r="A137" s="1">
        <v>109</v>
      </c>
      <c r="B137" s="41">
        <f t="shared" si="12"/>
        <v>2783.1757777720322</v>
      </c>
      <c r="C137" s="39">
        <f t="shared" si="13"/>
        <v>353476.70412583568</v>
      </c>
      <c r="D137" s="41">
        <f t="shared" si="14"/>
        <v>2198.1333432290176</v>
      </c>
      <c r="E137" s="41">
        <f t="shared" si="15"/>
        <v>585.04243454301468</v>
      </c>
      <c r="G137" s="109">
        <v>87</v>
      </c>
      <c r="H137" s="111">
        <f t="shared" si="16"/>
        <v>2789.5140397317614</v>
      </c>
      <c r="I137" s="110">
        <f t="shared" si="17"/>
        <v>365675.5318404719</v>
      </c>
      <c r="J137" s="111">
        <f t="shared" si="18"/>
        <v>2280.4675504082697</v>
      </c>
      <c r="K137" s="111">
        <f t="shared" si="19"/>
        <v>509.04648932349164</v>
      </c>
      <c r="M137" s="109">
        <v>87</v>
      </c>
      <c r="N137" s="111">
        <f t="shared" si="20"/>
        <v>2780.4424029044371</v>
      </c>
      <c r="O137" s="110">
        <f t="shared" si="21"/>
        <v>365491.57040525944</v>
      </c>
      <c r="P137" s="111">
        <f t="shared" si="22"/>
        <v>2269.2173319525104</v>
      </c>
      <c r="Q137" s="111">
        <f t="shared" si="23"/>
        <v>511.22507095192668</v>
      </c>
    </row>
    <row r="138" spans="1:17" x14ac:dyDescent="0.2">
      <c r="A138" s="1">
        <v>110</v>
      </c>
      <c r="B138" s="41">
        <f t="shared" si="12"/>
        <v>2783.1757777720322</v>
      </c>
      <c r="C138" s="39">
        <f t="shared" si="13"/>
        <v>352888.02955284488</v>
      </c>
      <c r="D138" s="41">
        <f t="shared" si="14"/>
        <v>2194.5012047812297</v>
      </c>
      <c r="E138" s="41">
        <f t="shared" si="15"/>
        <v>588.67457299080252</v>
      </c>
      <c r="G138" s="109">
        <v>88</v>
      </c>
      <c r="H138" s="111">
        <f t="shared" si="16"/>
        <v>2789.5140397317614</v>
      </c>
      <c r="I138" s="110">
        <f t="shared" si="17"/>
        <v>365163.31519033539</v>
      </c>
      <c r="J138" s="111">
        <f t="shared" si="18"/>
        <v>2277.2973895952455</v>
      </c>
      <c r="K138" s="111">
        <f t="shared" si="19"/>
        <v>512.21665013651591</v>
      </c>
      <c r="M138" s="109">
        <v>88</v>
      </c>
      <c r="N138" s="111">
        <f t="shared" si="20"/>
        <v>2780.4424029044371</v>
      </c>
      <c r="O138" s="110">
        <f t="shared" si="21"/>
        <v>364977.17573886761</v>
      </c>
      <c r="P138" s="111">
        <f t="shared" si="22"/>
        <v>2266.0477365126085</v>
      </c>
      <c r="Q138" s="111">
        <f t="shared" si="23"/>
        <v>514.39466639182865</v>
      </c>
    </row>
    <row r="139" spans="1:17" x14ac:dyDescent="0.2">
      <c r="A139" s="1">
        <v>111</v>
      </c>
      <c r="B139" s="41">
        <f t="shared" si="12"/>
        <v>2783.1757777720322</v>
      </c>
      <c r="C139" s="39">
        <f t="shared" si="13"/>
        <v>352295.70029188012</v>
      </c>
      <c r="D139" s="41">
        <f t="shared" si="14"/>
        <v>2190.8465168072453</v>
      </c>
      <c r="E139" s="41">
        <f t="shared" si="15"/>
        <v>592.32926096478695</v>
      </c>
      <c r="G139" s="109">
        <v>89</v>
      </c>
      <c r="H139" s="111">
        <f t="shared" si="16"/>
        <v>2789.5140397317614</v>
      </c>
      <c r="I139" s="110">
        <f t="shared" si="17"/>
        <v>364647.90863674978</v>
      </c>
      <c r="J139" s="111">
        <f t="shared" si="18"/>
        <v>2274.107486146153</v>
      </c>
      <c r="K139" s="111">
        <f t="shared" si="19"/>
        <v>515.40655358560844</v>
      </c>
      <c r="M139" s="109">
        <v>89</v>
      </c>
      <c r="N139" s="111">
        <f t="shared" si="20"/>
        <v>2780.4424029044371</v>
      </c>
      <c r="O139" s="110">
        <f t="shared" si="21"/>
        <v>364459.59182554414</v>
      </c>
      <c r="P139" s="111">
        <f t="shared" si="22"/>
        <v>2262.858489580979</v>
      </c>
      <c r="Q139" s="111">
        <f t="shared" si="23"/>
        <v>517.58391332345809</v>
      </c>
    </row>
    <row r="140" spans="1:17" x14ac:dyDescent="0.2">
      <c r="A140" s="1">
        <v>112</v>
      </c>
      <c r="B140" s="41">
        <f t="shared" si="12"/>
        <v>2783.1757777720322</v>
      </c>
      <c r="C140" s="39">
        <f t="shared" si="13"/>
        <v>351699.6936534202</v>
      </c>
      <c r="D140" s="41">
        <f t="shared" si="14"/>
        <v>2187.1691393120891</v>
      </c>
      <c r="E140" s="41">
        <f t="shared" si="15"/>
        <v>596.00663845994313</v>
      </c>
      <c r="G140" s="109">
        <v>90</v>
      </c>
      <c r="H140" s="111">
        <f t="shared" si="16"/>
        <v>2789.5140397317614</v>
      </c>
      <c r="I140" s="110">
        <f t="shared" si="17"/>
        <v>364129.29231412895</v>
      </c>
      <c r="J140" s="111">
        <f t="shared" si="18"/>
        <v>2270.8977171109291</v>
      </c>
      <c r="K140" s="111">
        <f t="shared" si="19"/>
        <v>518.61632262083231</v>
      </c>
      <c r="M140" s="109">
        <v>90</v>
      </c>
      <c r="N140" s="111">
        <f t="shared" si="20"/>
        <v>2780.4424029044371</v>
      </c>
      <c r="O140" s="110">
        <f t="shared" si="21"/>
        <v>363938.79889195808</v>
      </c>
      <c r="P140" s="111">
        <f t="shared" si="22"/>
        <v>2259.6494693183736</v>
      </c>
      <c r="Q140" s="111">
        <f t="shared" si="23"/>
        <v>520.79293358606355</v>
      </c>
    </row>
    <row r="141" spans="1:17" x14ac:dyDescent="0.2">
      <c r="A141" s="1">
        <v>113</v>
      </c>
      <c r="B141" s="41">
        <f t="shared" si="12"/>
        <v>2783.1757777720322</v>
      </c>
      <c r="C141" s="39">
        <f t="shared" si="13"/>
        <v>351099.98680707981</v>
      </c>
      <c r="D141" s="41">
        <f t="shared" si="14"/>
        <v>2183.4689314316502</v>
      </c>
      <c r="E141" s="41">
        <f t="shared" si="15"/>
        <v>599.70684634038207</v>
      </c>
      <c r="G141" s="109">
        <v>91</v>
      </c>
      <c r="H141" s="111">
        <f t="shared" si="16"/>
        <v>2789.5140397317614</v>
      </c>
      <c r="I141" s="110">
        <f t="shared" si="17"/>
        <v>363607.44623317081</v>
      </c>
      <c r="J141" s="111">
        <f t="shared" si="18"/>
        <v>2267.6679587736144</v>
      </c>
      <c r="K141" s="111">
        <f t="shared" si="19"/>
        <v>521.84608095814701</v>
      </c>
      <c r="M141" s="109">
        <v>91</v>
      </c>
      <c r="N141" s="111">
        <f t="shared" si="20"/>
        <v>2780.4424029044371</v>
      </c>
      <c r="O141" s="110">
        <f t="shared" si="21"/>
        <v>363414.77704218379</v>
      </c>
      <c r="P141" s="111">
        <f t="shared" si="22"/>
        <v>2256.42055313014</v>
      </c>
      <c r="Q141" s="111">
        <f t="shared" si="23"/>
        <v>524.02184977429715</v>
      </c>
    </row>
    <row r="142" spans="1:17" x14ac:dyDescent="0.2">
      <c r="A142" s="1">
        <v>114</v>
      </c>
      <c r="B142" s="41">
        <f t="shared" si="12"/>
        <v>2783.1757777720322</v>
      </c>
      <c r="C142" s="39">
        <f t="shared" si="13"/>
        <v>350496.55678073509</v>
      </c>
      <c r="D142" s="41">
        <f t="shared" si="14"/>
        <v>2179.7457514272869</v>
      </c>
      <c r="E142" s="41">
        <f t="shared" si="15"/>
        <v>603.43002634474533</v>
      </c>
      <c r="G142" s="109">
        <v>92</v>
      </c>
      <c r="H142" s="111">
        <f t="shared" si="16"/>
        <v>2789.5140397317614</v>
      </c>
      <c r="I142" s="110">
        <f t="shared" si="17"/>
        <v>363082.35028008709</v>
      </c>
      <c r="J142" s="111">
        <f t="shared" si="18"/>
        <v>2264.4180866480456</v>
      </c>
      <c r="K142" s="111">
        <f t="shared" si="19"/>
        <v>525.09595308371581</v>
      </c>
      <c r="M142" s="109">
        <v>92</v>
      </c>
      <c r="N142" s="111">
        <f t="shared" si="20"/>
        <v>2780.4424029044371</v>
      </c>
      <c r="O142" s="110">
        <f t="shared" si="21"/>
        <v>362887.50625694089</v>
      </c>
      <c r="P142" s="111">
        <f t="shared" si="22"/>
        <v>2253.1716176615396</v>
      </c>
      <c r="Q142" s="111">
        <f t="shared" si="23"/>
        <v>527.27078524289755</v>
      </c>
    </row>
    <row r="143" spans="1:17" x14ac:dyDescent="0.2">
      <c r="A143" s="1">
        <v>115</v>
      </c>
      <c r="B143" s="41">
        <f t="shared" si="12"/>
        <v>2783.1757777720322</v>
      </c>
      <c r="C143" s="39">
        <f t="shared" si="13"/>
        <v>349889.38045964343</v>
      </c>
      <c r="D143" s="41">
        <f t="shared" si="14"/>
        <v>2175.9994566803971</v>
      </c>
      <c r="E143" s="41">
        <f t="shared" si="15"/>
        <v>607.17632109163515</v>
      </c>
      <c r="G143" s="109">
        <v>93</v>
      </c>
      <c r="H143" s="111">
        <f t="shared" si="16"/>
        <v>2789.5140397317614</v>
      </c>
      <c r="I143" s="110">
        <f t="shared" si="17"/>
        <v>362553.98421582795</v>
      </c>
      <c r="J143" s="111">
        <f t="shared" si="18"/>
        <v>2261.147975472617</v>
      </c>
      <c r="K143" s="111">
        <f t="shared" si="19"/>
        <v>528.36606425914442</v>
      </c>
      <c r="M143" s="109">
        <v>93</v>
      </c>
      <c r="N143" s="111">
        <f t="shared" si="20"/>
        <v>2780.4424029044371</v>
      </c>
      <c r="O143" s="110">
        <f t="shared" si="21"/>
        <v>362356.96639282949</v>
      </c>
      <c r="P143" s="111">
        <f t="shared" si="22"/>
        <v>2249.9025387930333</v>
      </c>
      <c r="Q143" s="111">
        <f t="shared" si="23"/>
        <v>530.53986411140386</v>
      </c>
    </row>
    <row r="144" spans="1:17" x14ac:dyDescent="0.2">
      <c r="A144" s="1">
        <v>116</v>
      </c>
      <c r="B144" s="41">
        <f t="shared" si="12"/>
        <v>2783.1757777720322</v>
      </c>
      <c r="C144" s="39">
        <f t="shared" si="13"/>
        <v>349278.43458555837</v>
      </c>
      <c r="D144" s="41">
        <f t="shared" si="14"/>
        <v>2172.2299036869531</v>
      </c>
      <c r="E144" s="41">
        <f t="shared" si="15"/>
        <v>610.94587408507914</v>
      </c>
      <c r="G144" s="109">
        <v>94</v>
      </c>
      <c r="H144" s="111">
        <f t="shared" si="16"/>
        <v>2789.5140397317614</v>
      </c>
      <c r="I144" s="110">
        <f t="shared" si="17"/>
        <v>362022.32767530193</v>
      </c>
      <c r="J144" s="111">
        <f t="shared" si="18"/>
        <v>2257.8574992057402</v>
      </c>
      <c r="K144" s="111">
        <f t="shared" si="19"/>
        <v>531.65654052602122</v>
      </c>
      <c r="M144" s="109">
        <v>94</v>
      </c>
      <c r="N144" s="111">
        <f t="shared" si="20"/>
        <v>2780.4424029044371</v>
      </c>
      <c r="O144" s="110">
        <f t="shared" si="21"/>
        <v>361823.13718156057</v>
      </c>
      <c r="P144" s="111">
        <f t="shared" si="22"/>
        <v>2246.6131916355425</v>
      </c>
      <c r="Q144" s="111">
        <f t="shared" si="23"/>
        <v>533.8292112688946</v>
      </c>
    </row>
    <row r="145" spans="1:17" x14ac:dyDescent="0.2">
      <c r="A145" s="1">
        <v>117</v>
      </c>
      <c r="B145" s="41">
        <f t="shared" si="12"/>
        <v>2783.1757777720322</v>
      </c>
      <c r="C145" s="39">
        <f t="shared" si="13"/>
        <v>348663.69575583836</v>
      </c>
      <c r="D145" s="41">
        <f t="shared" si="14"/>
        <v>2168.4369480520081</v>
      </c>
      <c r="E145" s="41">
        <f t="shared" si="15"/>
        <v>614.73882972002411</v>
      </c>
      <c r="G145" s="109">
        <v>95</v>
      </c>
      <c r="H145" s="111">
        <f t="shared" si="16"/>
        <v>2789.5140397317614</v>
      </c>
      <c r="I145" s="110">
        <f t="shared" si="17"/>
        <v>361487.36016659107</v>
      </c>
      <c r="J145" s="111">
        <f t="shared" si="18"/>
        <v>2254.5465310208965</v>
      </c>
      <c r="K145" s="111">
        <f t="shared" si="19"/>
        <v>534.96750871086488</v>
      </c>
      <c r="M145" s="109">
        <v>95</v>
      </c>
      <c r="N145" s="111">
        <f t="shared" si="20"/>
        <v>2780.4424029044371</v>
      </c>
      <c r="O145" s="110">
        <f t="shared" si="21"/>
        <v>361285.9982291818</v>
      </c>
      <c r="P145" s="111">
        <f t="shared" si="22"/>
        <v>2243.3034505256755</v>
      </c>
      <c r="Q145" s="111">
        <f t="shared" si="23"/>
        <v>537.13895237876159</v>
      </c>
    </row>
    <row r="146" spans="1:17" x14ac:dyDescent="0.2">
      <c r="A146" s="1">
        <v>118</v>
      </c>
      <c r="B146" s="41">
        <f t="shared" si="12"/>
        <v>2783.1757777720322</v>
      </c>
      <c r="C146" s="39">
        <f t="shared" si="13"/>
        <v>348045.1404225505</v>
      </c>
      <c r="D146" s="41">
        <f t="shared" si="14"/>
        <v>2164.6204444841633</v>
      </c>
      <c r="E146" s="41">
        <f t="shared" si="15"/>
        <v>618.55533328786896</v>
      </c>
      <c r="G146" s="109">
        <v>96</v>
      </c>
      <c r="H146" s="111">
        <f t="shared" si="16"/>
        <v>2789.5140397317614</v>
      </c>
      <c r="I146" s="110">
        <f t="shared" si="17"/>
        <v>360949.061070161</v>
      </c>
      <c r="J146" s="111">
        <f t="shared" si="18"/>
        <v>2251.2149433016893</v>
      </c>
      <c r="K146" s="111">
        <f t="shared" si="19"/>
        <v>538.29909643007204</v>
      </c>
      <c r="M146" s="109">
        <v>96</v>
      </c>
      <c r="N146" s="111">
        <f t="shared" si="20"/>
        <v>2780.4424029044371</v>
      </c>
      <c r="O146" s="110">
        <f t="shared" si="21"/>
        <v>360745.52901529829</v>
      </c>
      <c r="P146" s="111">
        <f t="shared" si="22"/>
        <v>2239.9731890209273</v>
      </c>
      <c r="Q146" s="111">
        <f t="shared" si="23"/>
        <v>540.46921388350984</v>
      </c>
    </row>
    <row r="147" spans="1:17" x14ac:dyDescent="0.2">
      <c r="A147" s="1">
        <v>119</v>
      </c>
      <c r="B147" s="41">
        <f t="shared" si="12"/>
        <v>2783.1757777720322</v>
      </c>
      <c r="C147" s="39">
        <f t="shared" si="13"/>
        <v>347422.74489156844</v>
      </c>
      <c r="D147" s="41">
        <f t="shared" si="14"/>
        <v>2160.780246790001</v>
      </c>
      <c r="E147" s="41">
        <f t="shared" si="15"/>
        <v>622.39553098203123</v>
      </c>
      <c r="G147" s="109">
        <v>97</v>
      </c>
      <c r="H147" s="111">
        <f t="shared" si="16"/>
        <v>2789.5140397317614</v>
      </c>
      <c r="I147" s="110">
        <f t="shared" si="17"/>
        <v>360407.40963806614</v>
      </c>
      <c r="J147" s="111">
        <f t="shared" si="18"/>
        <v>2247.8626076368964</v>
      </c>
      <c r="K147" s="111">
        <f t="shared" si="19"/>
        <v>541.65143209486496</v>
      </c>
      <c r="M147" s="109">
        <v>97</v>
      </c>
      <c r="N147" s="111">
        <f t="shared" si="20"/>
        <v>2780.4424029044371</v>
      </c>
      <c r="O147" s="110">
        <f t="shared" si="21"/>
        <v>360201.70889228868</v>
      </c>
      <c r="P147" s="111">
        <f t="shared" si="22"/>
        <v>2236.6222798948493</v>
      </c>
      <c r="Q147" s="111">
        <f t="shared" si="23"/>
        <v>543.82012300958786</v>
      </c>
    </row>
    <row r="148" spans="1:17" x14ac:dyDescent="0.2">
      <c r="A148" s="1">
        <v>120</v>
      </c>
      <c r="B148" s="41">
        <f t="shared" si="12"/>
        <v>2783.1757777720322</v>
      </c>
      <c r="C148" s="39">
        <f t="shared" si="13"/>
        <v>346796.48532166489</v>
      </c>
      <c r="D148" s="41">
        <f t="shared" si="14"/>
        <v>2156.9162078684872</v>
      </c>
      <c r="E148" s="41">
        <f t="shared" si="15"/>
        <v>626.25956990354507</v>
      </c>
      <c r="G148" s="109">
        <v>98</v>
      </c>
      <c r="H148" s="111">
        <f t="shared" si="16"/>
        <v>2789.5140397317614</v>
      </c>
      <c r="I148" s="110">
        <f t="shared" si="17"/>
        <v>359862.38499315013</v>
      </c>
      <c r="J148" s="111">
        <f t="shared" si="18"/>
        <v>2244.4893948157551</v>
      </c>
      <c r="K148" s="111">
        <f t="shared" si="19"/>
        <v>545.02464491600631</v>
      </c>
      <c r="M148" s="109">
        <v>98</v>
      </c>
      <c r="N148" s="111">
        <f t="shared" si="20"/>
        <v>2780.4424029044371</v>
      </c>
      <c r="O148" s="110">
        <f t="shared" si="21"/>
        <v>359654.51708451641</v>
      </c>
      <c r="P148" s="111">
        <f t="shared" si="22"/>
        <v>2233.2505951321896</v>
      </c>
      <c r="Q148" s="111">
        <f t="shared" si="23"/>
        <v>547.19180777224756</v>
      </c>
    </row>
    <row r="149" spans="1:17" x14ac:dyDescent="0.2">
      <c r="A149" s="1">
        <v>121</v>
      </c>
      <c r="B149" s="41">
        <f t="shared" si="12"/>
        <v>2783.1757777720322</v>
      </c>
      <c r="C149" s="39">
        <f t="shared" si="13"/>
        <v>346166.33772359818</v>
      </c>
      <c r="D149" s="41">
        <f t="shared" si="14"/>
        <v>2153.0281797053362</v>
      </c>
      <c r="E149" s="41">
        <f t="shared" si="15"/>
        <v>630.14759806669599</v>
      </c>
      <c r="G149" s="109">
        <v>99</v>
      </c>
      <c r="H149" s="111">
        <f t="shared" si="16"/>
        <v>2789.5140397317614</v>
      </c>
      <c r="I149" s="110">
        <f t="shared" si="17"/>
        <v>359313.96612824115</v>
      </c>
      <c r="J149" s="111">
        <f t="shared" si="18"/>
        <v>2241.0951748227817</v>
      </c>
      <c r="K149" s="111">
        <f t="shared" si="19"/>
        <v>548.41886490897969</v>
      </c>
      <c r="M149" s="109">
        <v>99</v>
      </c>
      <c r="N149" s="111">
        <f t="shared" si="20"/>
        <v>2780.4424029044371</v>
      </c>
      <c r="O149" s="110">
        <f t="shared" si="21"/>
        <v>359103.932687536</v>
      </c>
      <c r="P149" s="111">
        <f t="shared" si="22"/>
        <v>2229.8580059240016</v>
      </c>
      <c r="Q149" s="111">
        <f t="shared" si="23"/>
        <v>550.58439698043549</v>
      </c>
    </row>
    <row r="150" spans="1:17" x14ac:dyDescent="0.2">
      <c r="A150" s="1">
        <v>122</v>
      </c>
      <c r="B150" s="41">
        <f t="shared" si="12"/>
        <v>2783.1757777720322</v>
      </c>
      <c r="C150" s="39">
        <f t="shared" si="13"/>
        <v>345532.27795919345</v>
      </c>
      <c r="D150" s="41">
        <f t="shared" si="14"/>
        <v>2149.1160133673384</v>
      </c>
      <c r="E150" s="41">
        <f t="shared" si="15"/>
        <v>634.05976440469385</v>
      </c>
      <c r="G150" s="109">
        <v>100</v>
      </c>
      <c r="H150" s="111">
        <f t="shared" si="16"/>
        <v>2789.5140397317614</v>
      </c>
      <c r="I150" s="110">
        <f t="shared" si="17"/>
        <v>358762.13190534204</v>
      </c>
      <c r="J150" s="111">
        <f t="shared" si="18"/>
        <v>2237.6798168326495</v>
      </c>
      <c r="K150" s="111">
        <f t="shared" si="19"/>
        <v>551.83422289911186</v>
      </c>
      <c r="M150" s="109">
        <v>100</v>
      </c>
      <c r="N150" s="111">
        <f t="shared" si="20"/>
        <v>2780.4424029044371</v>
      </c>
      <c r="O150" s="110">
        <f t="shared" si="21"/>
        <v>358549.93466729426</v>
      </c>
      <c r="P150" s="111">
        <f t="shared" si="22"/>
        <v>2226.444382662723</v>
      </c>
      <c r="Q150" s="111">
        <f t="shared" si="23"/>
        <v>553.99802024171413</v>
      </c>
    </row>
    <row r="151" spans="1:17" x14ac:dyDescent="0.2">
      <c r="A151" s="1">
        <v>123</v>
      </c>
      <c r="B151" s="41">
        <f t="shared" si="12"/>
        <v>2783.1757777720322</v>
      </c>
      <c r="C151" s="39">
        <f t="shared" si="13"/>
        <v>344894.28174041805</v>
      </c>
      <c r="D151" s="41">
        <f t="shared" si="14"/>
        <v>2145.1795589966591</v>
      </c>
      <c r="E151" s="41">
        <f t="shared" si="15"/>
        <v>637.99621877537311</v>
      </c>
      <c r="G151" s="109">
        <v>101</v>
      </c>
      <c r="H151" s="111">
        <f t="shared" si="16"/>
        <v>2789.5140397317614</v>
      </c>
      <c r="I151" s="110">
        <f t="shared" si="17"/>
        <v>358206.86105481576</v>
      </c>
      <c r="J151" s="111">
        <f t="shared" si="18"/>
        <v>2234.2431892054738</v>
      </c>
      <c r="K151" s="111">
        <f t="shared" si="19"/>
        <v>555.27085052628763</v>
      </c>
      <c r="M151" s="109">
        <v>101</v>
      </c>
      <c r="N151" s="111">
        <f t="shared" si="20"/>
        <v>2780.4424029044371</v>
      </c>
      <c r="O151" s="110">
        <f t="shared" si="21"/>
        <v>357992.50185932702</v>
      </c>
      <c r="P151" s="111">
        <f t="shared" si="22"/>
        <v>2223.0095949372244</v>
      </c>
      <c r="Q151" s="111">
        <f t="shared" si="23"/>
        <v>557.43280796721274</v>
      </c>
    </row>
    <row r="152" spans="1:17" x14ac:dyDescent="0.2">
      <c r="A152" s="1">
        <v>124</v>
      </c>
      <c r="B152" s="41">
        <f t="shared" si="12"/>
        <v>2783.1757777720322</v>
      </c>
      <c r="C152" s="39">
        <f t="shared" si="13"/>
        <v>344252.32462845114</v>
      </c>
      <c r="D152" s="41">
        <f t="shared" si="14"/>
        <v>2141.2186658050955</v>
      </c>
      <c r="E152" s="41">
        <f t="shared" si="15"/>
        <v>641.95711196693674</v>
      </c>
      <c r="G152" s="109">
        <v>102</v>
      </c>
      <c r="H152" s="111">
        <f t="shared" si="16"/>
        <v>2789.5140397317614</v>
      </c>
      <c r="I152" s="110">
        <f t="shared" si="17"/>
        <v>357648.13217456552</v>
      </c>
      <c r="J152" s="111">
        <f t="shared" si="18"/>
        <v>2230.7851594815147</v>
      </c>
      <c r="K152" s="111">
        <f t="shared" si="19"/>
        <v>558.72888025024668</v>
      </c>
      <c r="M152" s="109">
        <v>102</v>
      </c>
      <c r="N152" s="111">
        <f t="shared" si="20"/>
        <v>2780.4424029044371</v>
      </c>
      <c r="O152" s="110">
        <f t="shared" si="21"/>
        <v>357431.61296795041</v>
      </c>
      <c r="P152" s="111">
        <f t="shared" si="22"/>
        <v>2219.5535115278276</v>
      </c>
      <c r="Q152" s="111">
        <f t="shared" si="23"/>
        <v>560.88889137660954</v>
      </c>
    </row>
    <row r="153" spans="1:17" x14ac:dyDescent="0.2">
      <c r="A153" s="1">
        <v>125</v>
      </c>
      <c r="B153" s="41">
        <f t="shared" si="12"/>
        <v>2783.1757777720322</v>
      </c>
      <c r="C153" s="39">
        <f t="shared" si="13"/>
        <v>343606.38203274738</v>
      </c>
      <c r="D153" s="41">
        <f t="shared" si="14"/>
        <v>2137.2331820683007</v>
      </c>
      <c r="E153" s="41">
        <f t="shared" si="15"/>
        <v>645.94259570373151</v>
      </c>
      <c r="G153" s="109">
        <v>103</v>
      </c>
      <c r="H153" s="111">
        <f t="shared" si="16"/>
        <v>2789.5140397317614</v>
      </c>
      <c r="I153" s="110">
        <f t="shared" si="17"/>
        <v>357085.92372920993</v>
      </c>
      <c r="J153" s="111">
        <f t="shared" si="18"/>
        <v>2227.3055943761719</v>
      </c>
      <c r="K153" s="111">
        <f t="shared" si="19"/>
        <v>562.20844535558945</v>
      </c>
      <c r="M153" s="109">
        <v>103</v>
      </c>
      <c r="N153" s="111">
        <f t="shared" si="20"/>
        <v>2780.4424029044371</v>
      </c>
      <c r="O153" s="110">
        <f t="shared" si="21"/>
        <v>356867.24656544725</v>
      </c>
      <c r="P153" s="111">
        <f t="shared" si="22"/>
        <v>2216.0760004012923</v>
      </c>
      <c r="Q153" s="111">
        <f t="shared" si="23"/>
        <v>564.36640250314485</v>
      </c>
    </row>
    <row r="154" spans="1:17" x14ac:dyDescent="0.2">
      <c r="A154" s="1">
        <v>126</v>
      </c>
      <c r="B154" s="41">
        <f t="shared" si="12"/>
        <v>2783.1757777720322</v>
      </c>
      <c r="C154" s="39">
        <f t="shared" si="13"/>
        <v>342956.42921009532</v>
      </c>
      <c r="D154" s="41">
        <f t="shared" si="14"/>
        <v>2133.2229551199734</v>
      </c>
      <c r="E154" s="41">
        <f t="shared" si="15"/>
        <v>649.95282265205879</v>
      </c>
      <c r="G154" s="109">
        <v>104</v>
      </c>
      <c r="H154" s="111">
        <f t="shared" si="16"/>
        <v>2789.5140397317614</v>
      </c>
      <c r="I154" s="110">
        <f t="shared" si="17"/>
        <v>356520.2140492528</v>
      </c>
      <c r="J154" s="111">
        <f t="shared" si="18"/>
        <v>2223.8043597746291</v>
      </c>
      <c r="K154" s="111">
        <f t="shared" si="19"/>
        <v>565.70967995713227</v>
      </c>
      <c r="M154" s="109">
        <v>104</v>
      </c>
      <c r="N154" s="111">
        <f t="shared" si="20"/>
        <v>2780.4424029044371</v>
      </c>
      <c r="O154" s="110">
        <f t="shared" si="21"/>
        <v>356299.38109124859</v>
      </c>
      <c r="P154" s="111">
        <f t="shared" si="22"/>
        <v>2212.5769287057728</v>
      </c>
      <c r="Q154" s="111">
        <f t="shared" si="23"/>
        <v>567.86547419866429</v>
      </c>
    </row>
    <row r="155" spans="1:17" x14ac:dyDescent="0.2">
      <c r="A155" s="1">
        <v>127</v>
      </c>
      <c r="B155" s="41">
        <f t="shared" si="12"/>
        <v>2783.1757777720322</v>
      </c>
      <c r="C155" s="39">
        <f t="shared" si="13"/>
        <v>342302.44126366929</v>
      </c>
      <c r="D155" s="41">
        <f t="shared" si="14"/>
        <v>2129.1878313460084</v>
      </c>
      <c r="E155" s="41">
        <f t="shared" si="15"/>
        <v>653.98794642602388</v>
      </c>
      <c r="G155" s="109">
        <v>105</v>
      </c>
      <c r="H155" s="111">
        <f t="shared" si="16"/>
        <v>2789.5140397317614</v>
      </c>
      <c r="I155" s="110">
        <f t="shared" si="17"/>
        <v>355950.981330248</v>
      </c>
      <c r="J155" s="111">
        <f t="shared" si="18"/>
        <v>2220.2813207269646</v>
      </c>
      <c r="K155" s="111">
        <f t="shared" si="19"/>
        <v>569.23271900479676</v>
      </c>
      <c r="M155" s="109">
        <v>105</v>
      </c>
      <c r="N155" s="111">
        <f t="shared" si="20"/>
        <v>2780.4424029044371</v>
      </c>
      <c r="O155" s="110">
        <f t="shared" si="21"/>
        <v>355727.99485110992</v>
      </c>
      <c r="P155" s="111">
        <f t="shared" si="22"/>
        <v>2209.0561627657412</v>
      </c>
      <c r="Q155" s="111">
        <f t="shared" si="23"/>
        <v>571.38624013869594</v>
      </c>
    </row>
    <row r="156" spans="1:17" x14ac:dyDescent="0.2">
      <c r="A156" s="1">
        <v>128</v>
      </c>
      <c r="B156" s="41">
        <f t="shared" si="12"/>
        <v>2783.1757777720322</v>
      </c>
      <c r="C156" s="39">
        <f t="shared" si="13"/>
        <v>341644.39314207586</v>
      </c>
      <c r="D156" s="41">
        <f t="shared" si="14"/>
        <v>2125.1276561786135</v>
      </c>
      <c r="E156" s="41">
        <f t="shared" si="15"/>
        <v>658.04812159341873</v>
      </c>
      <c r="G156" s="109">
        <v>106</v>
      </c>
      <c r="H156" s="111">
        <f t="shared" si="16"/>
        <v>2789.5140397317614</v>
      </c>
      <c r="I156" s="110">
        <f t="shared" si="17"/>
        <v>355378.20363195916</v>
      </c>
      <c r="J156" s="111">
        <f t="shared" si="18"/>
        <v>2216.7363414429128</v>
      </c>
      <c r="K156" s="111">
        <f t="shared" si="19"/>
        <v>572.77769828884857</v>
      </c>
      <c r="M156" s="109">
        <v>106</v>
      </c>
      <c r="N156" s="111">
        <f t="shared" si="20"/>
        <v>2780.4424029044371</v>
      </c>
      <c r="O156" s="110">
        <f t="shared" si="21"/>
        <v>355153.06601628236</v>
      </c>
      <c r="P156" s="111">
        <f t="shared" si="22"/>
        <v>2205.5135680768813</v>
      </c>
      <c r="Q156" s="111">
        <f t="shared" si="23"/>
        <v>574.92883482755587</v>
      </c>
    </row>
    <row r="157" spans="1:17" x14ac:dyDescent="0.2">
      <c r="A157" s="1">
        <v>129</v>
      </c>
      <c r="B157" s="41">
        <f t="shared" si="12"/>
        <v>2783.1757777720322</v>
      </c>
      <c r="C157" s="39">
        <f t="shared" si="13"/>
        <v>340982.25963839423</v>
      </c>
      <c r="D157" s="41">
        <f t="shared" si="14"/>
        <v>2121.0422740903878</v>
      </c>
      <c r="E157" s="41">
        <f t="shared" si="15"/>
        <v>662.13350368164447</v>
      </c>
      <c r="G157" s="109">
        <v>107</v>
      </c>
      <c r="H157" s="111">
        <f t="shared" si="16"/>
        <v>2789.5140397317614</v>
      </c>
      <c r="I157" s="110">
        <f t="shared" si="17"/>
        <v>354801.85887751385</v>
      </c>
      <c r="J157" s="111">
        <f t="shared" si="18"/>
        <v>2213.1692852864508</v>
      </c>
      <c r="K157" s="111">
        <f t="shared" si="19"/>
        <v>576.34475444531063</v>
      </c>
      <c r="M157" s="109">
        <v>107</v>
      </c>
      <c r="N157" s="111">
        <f t="shared" si="20"/>
        <v>2780.4424029044371</v>
      </c>
      <c r="O157" s="110">
        <f t="shared" si="21"/>
        <v>354574.57262267888</v>
      </c>
      <c r="P157" s="111">
        <f t="shared" si="22"/>
        <v>2201.9490093009504</v>
      </c>
      <c r="Q157" s="111">
        <f t="shared" si="23"/>
        <v>578.49339360348677</v>
      </c>
    </row>
    <row r="158" spans="1:17" x14ac:dyDescent="0.2">
      <c r="A158" s="1">
        <v>130</v>
      </c>
      <c r="B158" s="41">
        <f t="shared" ref="B158:B221" si="24">$C$23</f>
        <v>2783.1757777720322</v>
      </c>
      <c r="C158" s="39">
        <f t="shared" ref="C158:C221" si="25">C157-E158</f>
        <v>340316.01538921054</v>
      </c>
      <c r="D158" s="41">
        <f t="shared" ref="D158:D221" si="26">C157*$C$12</f>
        <v>2116.931528588364</v>
      </c>
      <c r="E158" s="41">
        <f t="shared" ref="E158:E221" si="27">B158-D158</f>
        <v>666.24424918366822</v>
      </c>
      <c r="G158" s="109">
        <v>108</v>
      </c>
      <c r="H158" s="111">
        <f t="shared" si="16"/>
        <v>2789.5140397317614</v>
      </c>
      <c r="I158" s="110">
        <f t="shared" si="17"/>
        <v>354221.92485255265</v>
      </c>
      <c r="J158" s="111">
        <f t="shared" si="18"/>
        <v>2209.5800147705595</v>
      </c>
      <c r="K158" s="111">
        <f t="shared" si="19"/>
        <v>579.93402496120189</v>
      </c>
      <c r="M158" s="109">
        <v>108</v>
      </c>
      <c r="N158" s="111">
        <f t="shared" si="20"/>
        <v>2780.4424029044371</v>
      </c>
      <c r="O158" s="110">
        <f t="shared" si="21"/>
        <v>353992.49257003504</v>
      </c>
      <c r="P158" s="111">
        <f t="shared" si="22"/>
        <v>2198.3623502606092</v>
      </c>
      <c r="Q158" s="111">
        <f t="shared" si="23"/>
        <v>582.08005264382791</v>
      </c>
    </row>
    <row r="159" spans="1:17" x14ac:dyDescent="0.2">
      <c r="A159" s="1">
        <v>131</v>
      </c>
      <c r="B159" s="41">
        <f t="shared" si="24"/>
        <v>2783.1757777720322</v>
      </c>
      <c r="C159" s="39">
        <f t="shared" si="25"/>
        <v>339645.63487364654</v>
      </c>
      <c r="D159" s="41">
        <f t="shared" si="26"/>
        <v>2112.7952622080152</v>
      </c>
      <c r="E159" s="41">
        <f t="shared" si="27"/>
        <v>670.38051556401706</v>
      </c>
      <c r="G159" s="109">
        <v>109</v>
      </c>
      <c r="H159" s="111">
        <f t="shared" si="16"/>
        <v>2789.5140397317614</v>
      </c>
      <c r="I159" s="110">
        <f t="shared" si="17"/>
        <v>353638.37920437311</v>
      </c>
      <c r="J159" s="111">
        <f t="shared" si="18"/>
        <v>2205.9683915522182</v>
      </c>
      <c r="K159" s="111">
        <f t="shared" si="19"/>
        <v>583.54564817954315</v>
      </c>
      <c r="M159" s="109">
        <v>109</v>
      </c>
      <c r="N159" s="111">
        <f t="shared" si="20"/>
        <v>2780.4424029044371</v>
      </c>
      <c r="O159" s="110">
        <f t="shared" si="21"/>
        <v>353406.80362106481</v>
      </c>
      <c r="P159" s="111">
        <f t="shared" si="22"/>
        <v>2194.7534539342173</v>
      </c>
      <c r="Q159" s="111">
        <f t="shared" si="23"/>
        <v>585.68894897021983</v>
      </c>
    </row>
    <row r="160" spans="1:17" x14ac:dyDescent="0.2">
      <c r="A160" s="1">
        <v>132</v>
      </c>
      <c r="B160" s="41">
        <f t="shared" si="24"/>
        <v>2783.1757777720322</v>
      </c>
      <c r="C160" s="39">
        <f t="shared" si="25"/>
        <v>338971.09241238172</v>
      </c>
      <c r="D160" s="41">
        <f t="shared" si="26"/>
        <v>2108.6333165072224</v>
      </c>
      <c r="E160" s="41">
        <f t="shared" si="27"/>
        <v>674.54246126480984</v>
      </c>
      <c r="G160" s="109">
        <v>110</v>
      </c>
      <c r="H160" s="111">
        <f t="shared" si="16"/>
        <v>2789.5140397317614</v>
      </c>
      <c r="I160" s="110">
        <f t="shared" si="17"/>
        <v>353051.19944106799</v>
      </c>
      <c r="J160" s="111">
        <f t="shared" si="18"/>
        <v>2202.3342764266417</v>
      </c>
      <c r="K160" s="111">
        <f t="shared" si="19"/>
        <v>587.17976330511965</v>
      </c>
      <c r="M160" s="109">
        <v>110</v>
      </c>
      <c r="N160" s="111">
        <f t="shared" si="20"/>
        <v>2780.4424029044371</v>
      </c>
      <c r="O160" s="110">
        <f t="shared" si="21"/>
        <v>352817.48340061097</v>
      </c>
      <c r="P160" s="111">
        <f t="shared" si="22"/>
        <v>2191.1221824506019</v>
      </c>
      <c r="Q160" s="111">
        <f t="shared" si="23"/>
        <v>589.32022045383519</v>
      </c>
    </row>
    <row r="161" spans="1:17" x14ac:dyDescent="0.2">
      <c r="A161" s="1">
        <v>133</v>
      </c>
      <c r="B161" s="41">
        <f t="shared" si="24"/>
        <v>2783.1757777720322</v>
      </c>
      <c r="C161" s="39">
        <f t="shared" si="25"/>
        <v>338292.36216666992</v>
      </c>
      <c r="D161" s="41">
        <f t="shared" si="26"/>
        <v>2104.4455320602033</v>
      </c>
      <c r="E161" s="41">
        <f t="shared" si="27"/>
        <v>678.73024571182896</v>
      </c>
      <c r="G161" s="109">
        <v>111</v>
      </c>
      <c r="H161" s="111">
        <f t="shared" si="16"/>
        <v>2789.5140397317614</v>
      </c>
      <c r="I161" s="110">
        <f t="shared" si="17"/>
        <v>352460.36293065851</v>
      </c>
      <c r="J161" s="111">
        <f t="shared" si="18"/>
        <v>2198.6775293222745</v>
      </c>
      <c r="K161" s="111">
        <f t="shared" si="19"/>
        <v>590.83651040948689</v>
      </c>
      <c r="M161" s="109">
        <v>111</v>
      </c>
      <c r="N161" s="111">
        <f t="shared" si="20"/>
        <v>2780.4424029044371</v>
      </c>
      <c r="O161" s="110">
        <f t="shared" si="21"/>
        <v>352224.50939479034</v>
      </c>
      <c r="P161" s="111">
        <f t="shared" si="22"/>
        <v>2187.4683970837877</v>
      </c>
      <c r="Q161" s="111">
        <f t="shared" si="23"/>
        <v>592.97400582064938</v>
      </c>
    </row>
    <row r="162" spans="1:17" x14ac:dyDescent="0.2">
      <c r="A162" s="1">
        <v>134</v>
      </c>
      <c r="B162" s="41">
        <f t="shared" si="24"/>
        <v>2783.1757777720322</v>
      </c>
      <c r="C162" s="39">
        <f t="shared" si="25"/>
        <v>337609.4181373493</v>
      </c>
      <c r="D162" s="41">
        <f t="shared" si="26"/>
        <v>2100.2317484514092</v>
      </c>
      <c r="E162" s="41">
        <f t="shared" si="27"/>
        <v>682.94402932062303</v>
      </c>
      <c r="G162" s="109">
        <v>112</v>
      </c>
      <c r="H162" s="111">
        <f t="shared" si="16"/>
        <v>2789.5140397317614</v>
      </c>
      <c r="I162" s="110">
        <f t="shared" si="17"/>
        <v>351865.84690022189</v>
      </c>
      <c r="J162" s="111">
        <f t="shared" si="18"/>
        <v>2194.9980092951446</v>
      </c>
      <c r="K162" s="111">
        <f t="shared" si="19"/>
        <v>594.5160304366168</v>
      </c>
      <c r="M162" s="109">
        <v>112</v>
      </c>
      <c r="N162" s="111">
        <f t="shared" si="20"/>
        <v>2780.4424029044371</v>
      </c>
      <c r="O162" s="110">
        <f t="shared" si="21"/>
        <v>351627.85895013361</v>
      </c>
      <c r="P162" s="111">
        <f t="shared" si="22"/>
        <v>2183.7919582477002</v>
      </c>
      <c r="Q162" s="111">
        <f t="shared" si="23"/>
        <v>596.65044465673691</v>
      </c>
    </row>
    <row r="163" spans="1:17" x14ac:dyDescent="0.2">
      <c r="A163" s="1">
        <v>135</v>
      </c>
      <c r="B163" s="41">
        <f t="shared" si="24"/>
        <v>2783.1757777720322</v>
      </c>
      <c r="C163" s="39">
        <f t="shared" si="25"/>
        <v>336922.23416384665</v>
      </c>
      <c r="D163" s="41">
        <f t="shared" si="26"/>
        <v>2095.9918042693766</v>
      </c>
      <c r="E163" s="41">
        <f t="shared" si="27"/>
        <v>687.18397350265559</v>
      </c>
      <c r="G163" s="109">
        <v>113</v>
      </c>
      <c r="H163" s="111">
        <f t="shared" si="16"/>
        <v>2789.5140397317614</v>
      </c>
      <c r="I163" s="110">
        <f t="shared" si="17"/>
        <v>351267.62843501376</v>
      </c>
      <c r="J163" s="111">
        <f t="shared" si="18"/>
        <v>2191.295574523625</v>
      </c>
      <c r="K163" s="111">
        <f t="shared" si="19"/>
        <v>598.21846520813642</v>
      </c>
      <c r="M163" s="109">
        <v>113</v>
      </c>
      <c r="N163" s="111">
        <f t="shared" si="20"/>
        <v>2780.4424029044371</v>
      </c>
      <c r="O163" s="110">
        <f t="shared" si="21"/>
        <v>351027.50927272002</v>
      </c>
      <c r="P163" s="111">
        <f t="shared" si="22"/>
        <v>2180.0927254908283</v>
      </c>
      <c r="Q163" s="111">
        <f t="shared" si="23"/>
        <v>600.34967741360879</v>
      </c>
    </row>
    <row r="164" spans="1:17" x14ac:dyDescent="0.2">
      <c r="A164" s="1">
        <v>136</v>
      </c>
      <c r="B164" s="41">
        <f t="shared" si="24"/>
        <v>2783.1757777720322</v>
      </c>
      <c r="C164" s="39">
        <f t="shared" si="25"/>
        <v>336230.78392317519</v>
      </c>
      <c r="D164" s="41">
        <f t="shared" si="26"/>
        <v>2091.7255371005476</v>
      </c>
      <c r="E164" s="41">
        <f t="shared" si="27"/>
        <v>691.45024067148461</v>
      </c>
      <c r="G164" s="109">
        <v>114</v>
      </c>
      <c r="H164" s="111">
        <f t="shared" si="16"/>
        <v>2789.5140397317614</v>
      </c>
      <c r="I164" s="110">
        <f t="shared" si="17"/>
        <v>350665.68447758479</v>
      </c>
      <c r="J164" s="111">
        <f t="shared" si="18"/>
        <v>2187.5700823027873</v>
      </c>
      <c r="K164" s="111">
        <f t="shared" si="19"/>
        <v>601.94395742897404</v>
      </c>
      <c r="M164" s="109">
        <v>114</v>
      </c>
      <c r="N164" s="111">
        <f t="shared" si="20"/>
        <v>2780.4424029044371</v>
      </c>
      <c r="O164" s="110">
        <f t="shared" si="21"/>
        <v>350423.43742730643</v>
      </c>
      <c r="P164" s="111">
        <f t="shared" si="22"/>
        <v>2176.370557490864</v>
      </c>
      <c r="Q164" s="111">
        <f t="shared" si="23"/>
        <v>604.0718454135731</v>
      </c>
    </row>
    <row r="165" spans="1:17" x14ac:dyDescent="0.2">
      <c r="A165" s="1">
        <v>137</v>
      </c>
      <c r="B165" s="41">
        <f t="shared" si="24"/>
        <v>2783.1757777720322</v>
      </c>
      <c r="C165" s="39">
        <f t="shared" si="25"/>
        <v>335535.0409289262</v>
      </c>
      <c r="D165" s="41">
        <f t="shared" si="26"/>
        <v>2087.4327835230461</v>
      </c>
      <c r="E165" s="41">
        <f t="shared" si="27"/>
        <v>695.74299424898618</v>
      </c>
      <c r="G165" s="109">
        <v>115</v>
      </c>
      <c r="H165" s="111">
        <f t="shared" si="16"/>
        <v>2789.5140397317614</v>
      </c>
      <c r="I165" s="110">
        <f t="shared" si="17"/>
        <v>350059.99182689202</v>
      </c>
      <c r="J165" s="111">
        <f t="shared" si="18"/>
        <v>2183.8213890389889</v>
      </c>
      <c r="K165" s="111">
        <f t="shared" si="19"/>
        <v>605.69265069277253</v>
      </c>
      <c r="M165" s="109">
        <v>115</v>
      </c>
      <c r="N165" s="111">
        <f t="shared" si="20"/>
        <v>2780.4424029044371</v>
      </c>
      <c r="O165" s="110">
        <f t="shared" si="21"/>
        <v>349815.62033645128</v>
      </c>
      <c r="P165" s="111">
        <f t="shared" si="22"/>
        <v>2172.6253120492997</v>
      </c>
      <c r="Q165" s="111">
        <f t="shared" si="23"/>
        <v>607.81709085513739</v>
      </c>
    </row>
    <row r="166" spans="1:17" x14ac:dyDescent="0.2">
      <c r="A166" s="1">
        <v>138</v>
      </c>
      <c r="B166" s="41">
        <f t="shared" si="24"/>
        <v>2783.1757777720322</v>
      </c>
      <c r="C166" s="39">
        <f t="shared" si="25"/>
        <v>334834.97853025456</v>
      </c>
      <c r="D166" s="41">
        <f t="shared" si="26"/>
        <v>2083.1133791004168</v>
      </c>
      <c r="E166" s="41">
        <f t="shared" si="27"/>
        <v>700.06239867161548</v>
      </c>
      <c r="G166" s="109">
        <v>116</v>
      </c>
      <c r="H166" s="111">
        <f t="shared" si="16"/>
        <v>2789.5140397317614</v>
      </c>
      <c r="I166" s="110">
        <f t="shared" si="17"/>
        <v>349450.52713740472</v>
      </c>
      <c r="J166" s="111">
        <f t="shared" si="18"/>
        <v>2180.0493502444588</v>
      </c>
      <c r="K166" s="111">
        <f t="shared" si="19"/>
        <v>609.46468948730262</v>
      </c>
      <c r="M166" s="109">
        <v>116</v>
      </c>
      <c r="N166" s="111">
        <f t="shared" si="20"/>
        <v>2780.4424029044371</v>
      </c>
      <c r="O166" s="110">
        <f t="shared" si="21"/>
        <v>349204.03477963281</v>
      </c>
      <c r="P166" s="111">
        <f t="shared" si="22"/>
        <v>2168.8568460859979</v>
      </c>
      <c r="Q166" s="111">
        <f t="shared" si="23"/>
        <v>611.58555681843927</v>
      </c>
    </row>
    <row r="167" spans="1:17" x14ac:dyDescent="0.2">
      <c r="A167" s="1">
        <v>139</v>
      </c>
      <c r="B167" s="41">
        <f t="shared" si="24"/>
        <v>2783.1757777720322</v>
      </c>
      <c r="C167" s="39">
        <f t="shared" si="25"/>
        <v>334130.56991085788</v>
      </c>
      <c r="D167" s="41">
        <f t="shared" si="26"/>
        <v>2078.7671583753304</v>
      </c>
      <c r="E167" s="41">
        <f t="shared" si="27"/>
        <v>704.40861939670185</v>
      </c>
      <c r="G167" s="109">
        <v>117</v>
      </c>
      <c r="H167" s="111">
        <f t="shared" si="16"/>
        <v>2789.5140397317614</v>
      </c>
      <c r="I167" s="110">
        <f t="shared" si="17"/>
        <v>348837.26691820443</v>
      </c>
      <c r="J167" s="111">
        <f t="shared" si="18"/>
        <v>2176.2538205314777</v>
      </c>
      <c r="K167" s="111">
        <f t="shared" si="19"/>
        <v>613.2602192002837</v>
      </c>
      <c r="M167" s="109">
        <v>117</v>
      </c>
      <c r="N167" s="111">
        <f t="shared" si="20"/>
        <v>2780.4424029044371</v>
      </c>
      <c r="O167" s="110">
        <f t="shared" si="21"/>
        <v>348588.65739236207</v>
      </c>
      <c r="P167" s="111">
        <f t="shared" si="22"/>
        <v>2165.0650156337233</v>
      </c>
      <c r="Q167" s="111">
        <f t="shared" si="23"/>
        <v>615.37738727071383</v>
      </c>
    </row>
    <row r="168" spans="1:17" x14ac:dyDescent="0.2">
      <c r="A168" s="1">
        <v>140</v>
      </c>
      <c r="B168" s="41">
        <f t="shared" si="24"/>
        <v>2783.1757777720322</v>
      </c>
      <c r="C168" s="39">
        <f t="shared" si="25"/>
        <v>333421.7880879491</v>
      </c>
      <c r="D168" s="41">
        <f t="shared" si="26"/>
        <v>2074.3939548632425</v>
      </c>
      <c r="E168" s="41">
        <f t="shared" si="27"/>
        <v>708.78182290878976</v>
      </c>
      <c r="G168" s="109">
        <v>118</v>
      </c>
      <c r="H168" s="111">
        <f t="shared" si="16"/>
        <v>2789.5140397317614</v>
      </c>
      <c r="I168" s="110">
        <f t="shared" si="17"/>
        <v>348220.18753207958</v>
      </c>
      <c r="J168" s="111">
        <f t="shared" si="18"/>
        <v>2172.4346536069061</v>
      </c>
      <c r="K168" s="111">
        <f t="shared" si="19"/>
        <v>617.07938612485532</v>
      </c>
      <c r="M168" s="109">
        <v>118</v>
      </c>
      <c r="N168" s="111">
        <f t="shared" si="20"/>
        <v>2780.4424029044371</v>
      </c>
      <c r="O168" s="110">
        <f t="shared" si="21"/>
        <v>347969.46466529026</v>
      </c>
      <c r="P168" s="111">
        <f t="shared" si="22"/>
        <v>2161.2496758326447</v>
      </c>
      <c r="Q168" s="111">
        <f t="shared" si="23"/>
        <v>619.19272707179243</v>
      </c>
    </row>
    <row r="169" spans="1:17" x14ac:dyDescent="0.2">
      <c r="A169" s="1">
        <v>141</v>
      </c>
      <c r="B169" s="41">
        <f t="shared" si="24"/>
        <v>2783.1757777720322</v>
      </c>
      <c r="C169" s="39">
        <f t="shared" si="25"/>
        <v>332708.6059112231</v>
      </c>
      <c r="D169" s="41">
        <f t="shared" si="26"/>
        <v>2069.9936010460174</v>
      </c>
      <c r="E169" s="41">
        <f t="shared" si="27"/>
        <v>713.18217672601486</v>
      </c>
      <c r="G169" s="109">
        <v>119</v>
      </c>
      <c r="H169" s="111">
        <f t="shared" si="16"/>
        <v>2789.5140397317614</v>
      </c>
      <c r="I169" s="110">
        <f t="shared" si="17"/>
        <v>347599.26519461442</v>
      </c>
      <c r="J169" s="111">
        <f t="shared" si="18"/>
        <v>2168.5917022665963</v>
      </c>
      <c r="K169" s="111">
        <f t="shared" si="19"/>
        <v>620.92233746516513</v>
      </c>
      <c r="M169" s="109">
        <v>119</v>
      </c>
      <c r="N169" s="111">
        <f t="shared" si="20"/>
        <v>2780.4424029044371</v>
      </c>
      <c r="O169" s="110">
        <f t="shared" si="21"/>
        <v>347346.43294331065</v>
      </c>
      <c r="P169" s="111">
        <f t="shared" si="22"/>
        <v>2157.4106809247996</v>
      </c>
      <c r="Q169" s="111">
        <f t="shared" si="23"/>
        <v>623.0317219796375</v>
      </c>
    </row>
    <row r="170" spans="1:17" x14ac:dyDescent="0.2">
      <c r="A170" s="1">
        <v>142</v>
      </c>
      <c r="B170" s="41">
        <f t="shared" si="24"/>
        <v>2783.1757777720322</v>
      </c>
      <c r="C170" s="39">
        <f t="shared" si="25"/>
        <v>331990.99606181658</v>
      </c>
      <c r="D170" s="41">
        <f t="shared" si="26"/>
        <v>2065.56592836551</v>
      </c>
      <c r="E170" s="41">
        <f t="shared" si="27"/>
        <v>717.60984940652224</v>
      </c>
      <c r="G170" s="109">
        <v>120</v>
      </c>
      <c r="H170" s="111">
        <f t="shared" si="16"/>
        <v>2789.5140397317614</v>
      </c>
      <c r="I170" s="110">
        <f t="shared" si="17"/>
        <v>346974.47597327235</v>
      </c>
      <c r="J170" s="111">
        <f t="shared" si="18"/>
        <v>2164.7248183896882</v>
      </c>
      <c r="K170" s="111">
        <f t="shared" si="19"/>
        <v>624.78922134207323</v>
      </c>
      <c r="M170" s="109">
        <v>120</v>
      </c>
      <c r="N170" s="111">
        <f t="shared" si="20"/>
        <v>2780.4424029044371</v>
      </c>
      <c r="O170" s="110">
        <f t="shared" si="21"/>
        <v>346719.53842465475</v>
      </c>
      <c r="P170" s="111">
        <f t="shared" si="22"/>
        <v>2153.5478842485259</v>
      </c>
      <c r="Q170" s="111">
        <f t="shared" si="23"/>
        <v>626.89451865591127</v>
      </c>
    </row>
    <row r="171" spans="1:17" x14ac:dyDescent="0.2">
      <c r="A171" s="1">
        <v>143</v>
      </c>
      <c r="B171" s="41">
        <f t="shared" si="24"/>
        <v>2783.1757777720322</v>
      </c>
      <c r="C171" s="39">
        <f t="shared" si="25"/>
        <v>331268.93105126166</v>
      </c>
      <c r="D171" s="41">
        <f t="shared" si="26"/>
        <v>2061.1107672171111</v>
      </c>
      <c r="E171" s="41">
        <f t="shared" si="27"/>
        <v>722.06501055492117</v>
      </c>
      <c r="G171" s="109">
        <v>121</v>
      </c>
      <c r="H171" s="111">
        <f t="shared" si="16"/>
        <v>2789.5140397317614</v>
      </c>
      <c r="I171" s="110">
        <f t="shared" si="17"/>
        <v>346345.79578647343</v>
      </c>
      <c r="J171" s="111">
        <f t="shared" si="18"/>
        <v>2160.8338529328466</v>
      </c>
      <c r="K171" s="111">
        <f t="shared" si="19"/>
        <v>628.68018679891475</v>
      </c>
      <c r="M171" s="109">
        <v>121</v>
      </c>
      <c r="N171" s="111">
        <f t="shared" si="20"/>
        <v>2780.4424029044371</v>
      </c>
      <c r="O171" s="110">
        <f t="shared" si="21"/>
        <v>346088.75715998316</v>
      </c>
      <c r="P171" s="111">
        <f t="shared" si="22"/>
        <v>2149.6611382328592</v>
      </c>
      <c r="Q171" s="111">
        <f t="shared" si="23"/>
        <v>630.7812646715779</v>
      </c>
    </row>
    <row r="172" spans="1:17" x14ac:dyDescent="0.2">
      <c r="A172" s="1">
        <v>144</v>
      </c>
      <c r="B172" s="41">
        <f t="shared" si="24"/>
        <v>2783.1757777720322</v>
      </c>
      <c r="C172" s="39">
        <f t="shared" si="25"/>
        <v>330542.38322043291</v>
      </c>
      <c r="D172" s="41">
        <f t="shared" si="26"/>
        <v>2056.6279469432493</v>
      </c>
      <c r="E172" s="41">
        <f t="shared" si="27"/>
        <v>726.54783082878293</v>
      </c>
      <c r="G172" s="109">
        <v>122</v>
      </c>
      <c r="H172" s="111">
        <f t="shared" si="16"/>
        <v>2789.5140397317614</v>
      </c>
      <c r="I172" s="110">
        <f t="shared" si="17"/>
        <v>345713.20040266617</v>
      </c>
      <c r="J172" s="111">
        <f t="shared" si="18"/>
        <v>2156.918655924499</v>
      </c>
      <c r="K172" s="111">
        <f t="shared" si="19"/>
        <v>632.59538380726235</v>
      </c>
      <c r="M172" s="109">
        <v>122</v>
      </c>
      <c r="N172" s="111">
        <f t="shared" si="20"/>
        <v>2780.4424029044371</v>
      </c>
      <c r="O172" s="110">
        <f t="shared" si="21"/>
        <v>345454.06505147059</v>
      </c>
      <c r="P172" s="111">
        <f t="shared" si="22"/>
        <v>2145.7502943918953</v>
      </c>
      <c r="Q172" s="111">
        <f t="shared" si="23"/>
        <v>634.69210851254184</v>
      </c>
    </row>
    <row r="173" spans="1:17" x14ac:dyDescent="0.2">
      <c r="A173" s="1">
        <v>145</v>
      </c>
      <c r="B173" s="41">
        <f t="shared" si="24"/>
        <v>2783.1757777720322</v>
      </c>
      <c r="C173" s="39">
        <f t="shared" si="25"/>
        <v>329811.32473848772</v>
      </c>
      <c r="D173" s="41">
        <f t="shared" si="26"/>
        <v>2052.1172958268544</v>
      </c>
      <c r="E173" s="41">
        <f t="shared" si="27"/>
        <v>731.05848194517785</v>
      </c>
      <c r="G173" s="109">
        <v>123</v>
      </c>
      <c r="H173" s="111">
        <f t="shared" si="16"/>
        <v>2789.5140397317614</v>
      </c>
      <c r="I173" s="110">
        <f t="shared" si="17"/>
        <v>345076.6654393936</v>
      </c>
      <c r="J173" s="111">
        <f t="shared" si="18"/>
        <v>2152.9790764591889</v>
      </c>
      <c r="K173" s="111">
        <f t="shared" si="19"/>
        <v>636.53496327257244</v>
      </c>
      <c r="M173" s="109">
        <v>123</v>
      </c>
      <c r="N173" s="111">
        <f t="shared" si="20"/>
        <v>2780.4424029044371</v>
      </c>
      <c r="O173" s="110">
        <f t="shared" si="21"/>
        <v>344815.43785188528</v>
      </c>
      <c r="P173" s="111">
        <f t="shared" si="22"/>
        <v>2141.8152033191177</v>
      </c>
      <c r="Q173" s="111">
        <f t="shared" si="23"/>
        <v>638.62719958531943</v>
      </c>
    </row>
    <row r="174" spans="1:17" x14ac:dyDescent="0.2">
      <c r="A174" s="1">
        <v>146</v>
      </c>
      <c r="B174" s="41">
        <f t="shared" si="24"/>
        <v>2783.1757777720322</v>
      </c>
      <c r="C174" s="39">
        <f t="shared" si="25"/>
        <v>329075.72760180046</v>
      </c>
      <c r="D174" s="41">
        <f t="shared" si="26"/>
        <v>2047.5786410847779</v>
      </c>
      <c r="E174" s="41">
        <f t="shared" si="27"/>
        <v>735.59713668725431</v>
      </c>
      <c r="G174" s="109">
        <v>124</v>
      </c>
      <c r="H174" s="111">
        <f t="shared" si="16"/>
        <v>2789.5140397317614</v>
      </c>
      <c r="I174" s="110">
        <f t="shared" si="17"/>
        <v>344436.16636235343</v>
      </c>
      <c r="J174" s="111">
        <f t="shared" si="18"/>
        <v>2149.0149626915809</v>
      </c>
      <c r="K174" s="111">
        <f t="shared" si="19"/>
        <v>640.49907704018051</v>
      </c>
      <c r="M174" s="109">
        <v>124</v>
      </c>
      <c r="N174" s="111">
        <f t="shared" si="20"/>
        <v>2780.4424029044371</v>
      </c>
      <c r="O174" s="110">
        <f t="shared" si="21"/>
        <v>344172.8511636625</v>
      </c>
      <c r="P174" s="111">
        <f t="shared" si="22"/>
        <v>2137.8557146816888</v>
      </c>
      <c r="Q174" s="111">
        <f t="shared" si="23"/>
        <v>642.58668822274831</v>
      </c>
    </row>
    <row r="175" spans="1:17" x14ac:dyDescent="0.2">
      <c r="A175" s="1">
        <v>147</v>
      </c>
      <c r="B175" s="41">
        <f t="shared" si="24"/>
        <v>2783.1757777720322</v>
      </c>
      <c r="C175" s="39">
        <f t="shared" si="25"/>
        <v>328335.56363288959</v>
      </c>
      <c r="D175" s="41">
        <f t="shared" si="26"/>
        <v>2043.0118088611778</v>
      </c>
      <c r="E175" s="41">
        <f t="shared" si="27"/>
        <v>740.16396891085446</v>
      </c>
      <c r="G175" s="109">
        <v>125</v>
      </c>
      <c r="H175" s="111">
        <f t="shared" si="16"/>
        <v>2789.5140397317614</v>
      </c>
      <c r="I175" s="110">
        <f t="shared" si="17"/>
        <v>343791.67848445242</v>
      </c>
      <c r="J175" s="111">
        <f t="shared" si="18"/>
        <v>2145.0261618307559</v>
      </c>
      <c r="K175" s="111">
        <f t="shared" si="19"/>
        <v>644.4878779010055</v>
      </c>
      <c r="M175" s="109">
        <v>125</v>
      </c>
      <c r="N175" s="111">
        <f t="shared" si="20"/>
        <v>2780.4424029044371</v>
      </c>
      <c r="O175" s="110">
        <f t="shared" si="21"/>
        <v>343526.28043797275</v>
      </c>
      <c r="P175" s="111">
        <f t="shared" si="22"/>
        <v>2133.8716772147072</v>
      </c>
      <c r="Q175" s="111">
        <f t="shared" si="23"/>
        <v>646.5707256897299</v>
      </c>
    </row>
    <row r="176" spans="1:17" x14ac:dyDescent="0.2">
      <c r="A176" s="1">
        <v>148</v>
      </c>
      <c r="B176" s="41">
        <f t="shared" si="24"/>
        <v>2783.1757777720322</v>
      </c>
      <c r="C176" s="39">
        <f t="shared" si="25"/>
        <v>327590.8044793384</v>
      </c>
      <c r="D176" s="41">
        <f t="shared" si="26"/>
        <v>2038.4166242208562</v>
      </c>
      <c r="E176" s="41">
        <f t="shared" si="27"/>
        <v>744.75915355117604</v>
      </c>
      <c r="G176" s="109">
        <v>126</v>
      </c>
      <c r="H176" s="111">
        <f t="shared" si="16"/>
        <v>2789.5140397317614</v>
      </c>
      <c r="I176" s="110">
        <f t="shared" si="17"/>
        <v>343143.17696485494</v>
      </c>
      <c r="J176" s="111">
        <f t="shared" si="18"/>
        <v>2141.0125201342744</v>
      </c>
      <c r="K176" s="111">
        <f t="shared" si="19"/>
        <v>648.501519597487</v>
      </c>
      <c r="M176" s="109">
        <v>126</v>
      </c>
      <c r="N176" s="111">
        <f t="shared" si="20"/>
        <v>2780.4424029044371</v>
      </c>
      <c r="O176" s="110">
        <f t="shared" si="21"/>
        <v>342875.70097378374</v>
      </c>
      <c r="P176" s="111">
        <f t="shared" si="22"/>
        <v>2129.862938715431</v>
      </c>
      <c r="Q176" s="111">
        <f t="shared" si="23"/>
        <v>650.5794641890061</v>
      </c>
    </row>
    <row r="177" spans="1:17" x14ac:dyDescent="0.2">
      <c r="A177" s="1">
        <v>149</v>
      </c>
      <c r="B177" s="41">
        <f t="shared" si="24"/>
        <v>2783.1757777720322</v>
      </c>
      <c r="C177" s="39">
        <f t="shared" si="25"/>
        <v>326841.42161270895</v>
      </c>
      <c r="D177" s="41">
        <f t="shared" si="26"/>
        <v>2033.7929111425592</v>
      </c>
      <c r="E177" s="41">
        <f t="shared" si="27"/>
        <v>749.38286662947303</v>
      </c>
      <c r="G177" s="109">
        <v>127</v>
      </c>
      <c r="H177" s="111">
        <f t="shared" si="16"/>
        <v>2789.5140397317614</v>
      </c>
      <c r="I177" s="110">
        <f t="shared" si="17"/>
        <v>342490.63680802548</v>
      </c>
      <c r="J177" s="111">
        <f t="shared" si="18"/>
        <v>2136.9738829022972</v>
      </c>
      <c r="K177" s="111">
        <f t="shared" si="19"/>
        <v>652.54015682946419</v>
      </c>
      <c r="M177" s="109">
        <v>127</v>
      </c>
      <c r="N177" s="111">
        <f t="shared" si="20"/>
        <v>2780.4424029044371</v>
      </c>
      <c r="O177" s="110">
        <f t="shared" si="21"/>
        <v>342221.08791691676</v>
      </c>
      <c r="P177" s="111">
        <f t="shared" si="22"/>
        <v>2125.8293460374589</v>
      </c>
      <c r="Q177" s="111">
        <f t="shared" si="23"/>
        <v>654.61305686697824</v>
      </c>
    </row>
    <row r="178" spans="1:17" x14ac:dyDescent="0.2">
      <c r="A178" s="1">
        <v>150</v>
      </c>
      <c r="B178" s="41">
        <f t="shared" si="24"/>
        <v>2783.1757777720322</v>
      </c>
      <c r="C178" s="39">
        <f t="shared" si="25"/>
        <v>326087.38632744917</v>
      </c>
      <c r="D178" s="41">
        <f t="shared" si="26"/>
        <v>2029.1404925122347</v>
      </c>
      <c r="E178" s="41">
        <f t="shared" si="27"/>
        <v>754.03528525979755</v>
      </c>
      <c r="G178" s="109">
        <v>128</v>
      </c>
      <c r="H178" s="111">
        <f t="shared" si="16"/>
        <v>2789.5140397317614</v>
      </c>
      <c r="I178" s="110">
        <f t="shared" si="17"/>
        <v>341834.03286276513</v>
      </c>
      <c r="J178" s="111">
        <f t="shared" si="18"/>
        <v>2132.9100944714155</v>
      </c>
      <c r="K178" s="111">
        <f t="shared" si="19"/>
        <v>656.60394526034588</v>
      </c>
      <c r="M178" s="109">
        <v>128</v>
      </c>
      <c r="N178" s="111">
        <f t="shared" si="20"/>
        <v>2780.4424029044371</v>
      </c>
      <c r="O178" s="110">
        <f t="shared" si="21"/>
        <v>341562.41625909723</v>
      </c>
      <c r="P178" s="111">
        <f t="shared" si="22"/>
        <v>2121.7707450848839</v>
      </c>
      <c r="Q178" s="111">
        <f t="shared" si="23"/>
        <v>658.67165781955327</v>
      </c>
    </row>
    <row r="179" spans="1:17" x14ac:dyDescent="0.2">
      <c r="A179" s="1">
        <v>151</v>
      </c>
      <c r="B179" s="41">
        <f t="shared" si="24"/>
        <v>2783.1757777720322</v>
      </c>
      <c r="C179" s="39">
        <f t="shared" si="25"/>
        <v>325328.6697397934</v>
      </c>
      <c r="D179" s="41">
        <f t="shared" si="26"/>
        <v>2024.4591901162469</v>
      </c>
      <c r="E179" s="41">
        <f t="shared" si="27"/>
        <v>758.71658765578536</v>
      </c>
      <c r="G179" s="109">
        <v>129</v>
      </c>
      <c r="H179" s="111">
        <f t="shared" si="16"/>
        <v>2789.5140397317614</v>
      </c>
      <c r="I179" s="110">
        <f t="shared" si="17"/>
        <v>341173.33982124226</v>
      </c>
      <c r="J179" s="111">
        <f t="shared" si="18"/>
        <v>2128.8209982088883</v>
      </c>
      <c r="K179" s="111">
        <f t="shared" si="19"/>
        <v>660.69304152287305</v>
      </c>
      <c r="M179" s="109">
        <v>129</v>
      </c>
      <c r="N179" s="111">
        <f t="shared" si="20"/>
        <v>2780.4424029044371</v>
      </c>
      <c r="O179" s="110">
        <f t="shared" si="21"/>
        <v>340899.66083699919</v>
      </c>
      <c r="P179" s="111">
        <f t="shared" si="22"/>
        <v>2117.6869808064025</v>
      </c>
      <c r="Q179" s="111">
        <f t="shared" si="23"/>
        <v>662.75542209803461</v>
      </c>
    </row>
    <row r="180" spans="1:17" x14ac:dyDescent="0.2">
      <c r="A180" s="1">
        <v>152</v>
      </c>
      <c r="B180" s="41">
        <f t="shared" si="24"/>
        <v>2783.1757777720322</v>
      </c>
      <c r="C180" s="39">
        <f t="shared" si="25"/>
        <v>324565.2427866559</v>
      </c>
      <c r="D180" s="41">
        <f t="shared" si="26"/>
        <v>2019.7488246345506</v>
      </c>
      <c r="E180" s="41">
        <f t="shared" si="27"/>
        <v>763.42695313748163</v>
      </c>
      <c r="G180" s="109">
        <v>130</v>
      </c>
      <c r="H180" s="111">
        <f t="shared" ref="H180:H243" si="28">$J$47</f>
        <v>2789.5140397317614</v>
      </c>
      <c r="I180" s="110">
        <f t="shared" ref="I180:I243" si="29">I179-K180</f>
        <v>340508.53221801709</v>
      </c>
      <c r="J180" s="111">
        <f t="shared" ref="J180:J243" si="30">I179*EXP($J$46) - I179</f>
        <v>2124.7064365065889</v>
      </c>
      <c r="K180" s="111">
        <f t="shared" ref="K180:K243" si="31">H180-J180</f>
        <v>664.80760322517244</v>
      </c>
      <c r="M180" s="109">
        <v>130</v>
      </c>
      <c r="N180" s="111">
        <f t="shared" ref="N180:N243" si="32">$P$47</f>
        <v>2780.4424029044371</v>
      </c>
      <c r="O180" s="110">
        <f t="shared" ref="O180:O243" si="33">O179-Q180</f>
        <v>340232.79633128416</v>
      </c>
      <c r="P180" s="111">
        <f t="shared" ref="P180:P243" si="34">O179*$P$46</f>
        <v>2113.5778971893951</v>
      </c>
      <c r="Q180" s="111">
        <f t="shared" ref="Q180:Q243" si="35">N180-P180</f>
        <v>666.86450571504201</v>
      </c>
    </row>
    <row r="181" spans="1:17" x14ac:dyDescent="0.2">
      <c r="A181" s="1">
        <v>153</v>
      </c>
      <c r="B181" s="41">
        <f t="shared" si="24"/>
        <v>2783.1757777720322</v>
      </c>
      <c r="C181" s="39">
        <f t="shared" si="25"/>
        <v>323797.07622451772</v>
      </c>
      <c r="D181" s="41">
        <f t="shared" si="26"/>
        <v>2015.0092156338219</v>
      </c>
      <c r="E181" s="41">
        <f t="shared" si="27"/>
        <v>768.16656213821034</v>
      </c>
      <c r="G181" s="109">
        <v>131</v>
      </c>
      <c r="H181" s="111">
        <f t="shared" si="28"/>
        <v>2789.5140397317614</v>
      </c>
      <c r="I181" s="110">
        <f t="shared" si="29"/>
        <v>339839.58442906005</v>
      </c>
      <c r="J181" s="111">
        <f t="shared" si="30"/>
        <v>2120.5662507747184</v>
      </c>
      <c r="K181" s="111">
        <f t="shared" si="31"/>
        <v>668.94778895704303</v>
      </c>
      <c r="M181" s="109">
        <v>131</v>
      </c>
      <c r="N181" s="111">
        <f t="shared" si="32"/>
        <v>2780.4424029044371</v>
      </c>
      <c r="O181" s="110">
        <f t="shared" si="33"/>
        <v>339561.79726563371</v>
      </c>
      <c r="P181" s="111">
        <f t="shared" si="34"/>
        <v>2109.4433372539615</v>
      </c>
      <c r="Q181" s="111">
        <f t="shared" si="35"/>
        <v>670.99906565047559</v>
      </c>
    </row>
    <row r="182" spans="1:17" x14ac:dyDescent="0.2">
      <c r="A182" s="1">
        <v>154</v>
      </c>
      <c r="B182" s="41">
        <f t="shared" si="24"/>
        <v>2783.1757777720322</v>
      </c>
      <c r="C182" s="39">
        <f t="shared" si="25"/>
        <v>323024.14062830625</v>
      </c>
      <c r="D182" s="41">
        <f t="shared" si="26"/>
        <v>2010.2401815605474</v>
      </c>
      <c r="E182" s="41">
        <f t="shared" si="27"/>
        <v>772.93559621148484</v>
      </c>
      <c r="G182" s="109">
        <v>132</v>
      </c>
      <c r="H182" s="111">
        <f t="shared" si="28"/>
        <v>2789.5140397317614</v>
      </c>
      <c r="I182" s="110">
        <f t="shared" si="29"/>
        <v>339166.47067076428</v>
      </c>
      <c r="J182" s="111">
        <f t="shared" si="30"/>
        <v>2116.4002814359847</v>
      </c>
      <c r="K182" s="111">
        <f t="shared" si="31"/>
        <v>673.11375829577673</v>
      </c>
      <c r="M182" s="109">
        <v>132</v>
      </c>
      <c r="N182" s="111">
        <f t="shared" si="32"/>
        <v>2780.4424029044371</v>
      </c>
      <c r="O182" s="110">
        <f t="shared" si="33"/>
        <v>338886.63800577621</v>
      </c>
      <c r="P182" s="111">
        <f t="shared" si="34"/>
        <v>2105.2831430469291</v>
      </c>
      <c r="Q182" s="111">
        <f t="shared" si="35"/>
        <v>675.159259857508</v>
      </c>
    </row>
    <row r="183" spans="1:17" x14ac:dyDescent="0.2">
      <c r="A183" s="1">
        <v>155</v>
      </c>
      <c r="B183" s="41">
        <f t="shared" si="24"/>
        <v>2783.1757777720322</v>
      </c>
      <c r="C183" s="39">
        <f t="shared" si="25"/>
        <v>322246.4063902683</v>
      </c>
      <c r="D183" s="41">
        <f t="shared" si="26"/>
        <v>2005.4415397340679</v>
      </c>
      <c r="E183" s="41">
        <f t="shared" si="27"/>
        <v>777.73423803796436</v>
      </c>
      <c r="G183" s="109">
        <v>133</v>
      </c>
      <c r="H183" s="111">
        <f t="shared" si="28"/>
        <v>2789.5140397317614</v>
      </c>
      <c r="I183" s="110">
        <f t="shared" si="29"/>
        <v>338489.16499895178</v>
      </c>
      <c r="J183" s="111">
        <f t="shared" si="30"/>
        <v>2112.2083679192583</v>
      </c>
      <c r="K183" s="111">
        <f t="shared" si="31"/>
        <v>677.30567181250308</v>
      </c>
      <c r="M183" s="109">
        <v>133</v>
      </c>
      <c r="N183" s="111">
        <f t="shared" si="32"/>
        <v>2780.4424029044371</v>
      </c>
      <c r="O183" s="110">
        <f t="shared" si="33"/>
        <v>338207.2927585076</v>
      </c>
      <c r="P183" s="111">
        <f t="shared" si="34"/>
        <v>2101.0971556358127</v>
      </c>
      <c r="Q183" s="111">
        <f t="shared" si="35"/>
        <v>679.34524726862446</v>
      </c>
    </row>
    <row r="184" spans="1:17" x14ac:dyDescent="0.2">
      <c r="A184" s="1">
        <v>156</v>
      </c>
      <c r="B184" s="41">
        <f t="shared" si="24"/>
        <v>2783.1757777720322</v>
      </c>
      <c r="C184" s="39">
        <f t="shared" si="25"/>
        <v>321463.84371883585</v>
      </c>
      <c r="D184" s="41">
        <f t="shared" si="26"/>
        <v>2000.6131063395824</v>
      </c>
      <c r="E184" s="41">
        <f t="shared" si="27"/>
        <v>782.56267143244986</v>
      </c>
      <c r="G184" s="109">
        <v>134</v>
      </c>
      <c r="H184" s="111">
        <f t="shared" si="28"/>
        <v>2789.5140397317614</v>
      </c>
      <c r="I184" s="110">
        <f t="shared" si="29"/>
        <v>337807.64130787336</v>
      </c>
      <c r="J184" s="111">
        <f t="shared" si="30"/>
        <v>2107.990348653344</v>
      </c>
      <c r="K184" s="111">
        <f t="shared" si="31"/>
        <v>681.52369107841741</v>
      </c>
      <c r="M184" s="109">
        <v>134</v>
      </c>
      <c r="N184" s="111">
        <f t="shared" si="32"/>
        <v>2780.4424029044371</v>
      </c>
      <c r="O184" s="110">
        <f t="shared" si="33"/>
        <v>337523.7355707059</v>
      </c>
      <c r="P184" s="111">
        <f t="shared" si="34"/>
        <v>2096.8852151027472</v>
      </c>
      <c r="Q184" s="111">
        <f t="shared" si="35"/>
        <v>683.55718780168991</v>
      </c>
    </row>
    <row r="185" spans="1:17" x14ac:dyDescent="0.2">
      <c r="A185" s="1">
        <v>157</v>
      </c>
      <c r="B185" s="41">
        <f t="shared" si="24"/>
        <v>2783.1757777720322</v>
      </c>
      <c r="C185" s="39">
        <f t="shared" si="25"/>
        <v>320676.42263748491</v>
      </c>
      <c r="D185" s="41">
        <f t="shared" si="26"/>
        <v>1995.7546964211058</v>
      </c>
      <c r="E185" s="41">
        <f t="shared" si="27"/>
        <v>787.42108135092644</v>
      </c>
      <c r="G185" s="109">
        <v>135</v>
      </c>
      <c r="H185" s="111">
        <f t="shared" si="28"/>
        <v>2789.5140397317614</v>
      </c>
      <c r="I185" s="110">
        <f t="shared" si="29"/>
        <v>337121.87332920253</v>
      </c>
      <c r="J185" s="111">
        <f t="shared" si="30"/>
        <v>2103.7460610609269</v>
      </c>
      <c r="K185" s="111">
        <f t="shared" si="31"/>
        <v>685.76797867083451</v>
      </c>
      <c r="M185" s="109">
        <v>135</v>
      </c>
      <c r="N185" s="111">
        <f t="shared" si="32"/>
        <v>2780.4424029044371</v>
      </c>
      <c r="O185" s="110">
        <f t="shared" si="33"/>
        <v>336835.94032833987</v>
      </c>
      <c r="P185" s="111">
        <f t="shared" si="34"/>
        <v>2092.6471605383767</v>
      </c>
      <c r="Q185" s="111">
        <f t="shared" si="35"/>
        <v>687.79524236606039</v>
      </c>
    </row>
    <row r="186" spans="1:17" x14ac:dyDescent="0.2">
      <c r="A186" s="1">
        <v>158</v>
      </c>
      <c r="B186" s="41">
        <f t="shared" si="24"/>
        <v>2783.1757777720322</v>
      </c>
      <c r="C186" s="39">
        <f t="shared" si="25"/>
        <v>319884.11298358726</v>
      </c>
      <c r="D186" s="41">
        <f t="shared" si="26"/>
        <v>1990.8661238743855</v>
      </c>
      <c r="E186" s="41">
        <f t="shared" si="27"/>
        <v>792.30965389764674</v>
      </c>
      <c r="G186" s="109">
        <v>136</v>
      </c>
      <c r="H186" s="111">
        <f t="shared" si="28"/>
        <v>2789.5140397317614</v>
      </c>
      <c r="I186" s="110">
        <f t="shared" si="29"/>
        <v>336431.834631023</v>
      </c>
      <c r="J186" s="111">
        <f t="shared" si="30"/>
        <v>2099.4753415522282</v>
      </c>
      <c r="K186" s="111">
        <f t="shared" si="31"/>
        <v>690.03869817953318</v>
      </c>
      <c r="M186" s="109">
        <v>136</v>
      </c>
      <c r="N186" s="111">
        <f t="shared" si="32"/>
        <v>2780.4424029044371</v>
      </c>
      <c r="O186" s="110">
        <f t="shared" si="33"/>
        <v>336143.88075547112</v>
      </c>
      <c r="P186" s="111">
        <f t="shared" si="34"/>
        <v>2088.3828300357072</v>
      </c>
      <c r="Q186" s="111">
        <f t="shared" si="35"/>
        <v>692.0595728687299</v>
      </c>
    </row>
    <row r="187" spans="1:17" x14ac:dyDescent="0.2">
      <c r="A187" s="1">
        <v>159</v>
      </c>
      <c r="B187" s="41">
        <f t="shared" si="24"/>
        <v>2783.1757777720322</v>
      </c>
      <c r="C187" s="39">
        <f t="shared" si="25"/>
        <v>319086.88440725498</v>
      </c>
      <c r="D187" s="41">
        <f t="shared" si="26"/>
        <v>1985.9472014397709</v>
      </c>
      <c r="E187" s="41">
        <f t="shared" si="27"/>
        <v>797.22857633226135</v>
      </c>
      <c r="G187" s="109">
        <v>137</v>
      </c>
      <c r="H187" s="111">
        <f t="shared" si="28"/>
        <v>2789.5140397317614</v>
      </c>
      <c r="I187" s="110">
        <f t="shared" si="29"/>
        <v>335737.49861680978</v>
      </c>
      <c r="J187" s="111">
        <f t="shared" si="30"/>
        <v>2095.178025518544</v>
      </c>
      <c r="K187" s="111">
        <f t="shared" si="31"/>
        <v>694.33601421321737</v>
      </c>
      <c r="M187" s="109">
        <v>137</v>
      </c>
      <c r="N187" s="111">
        <f t="shared" si="32"/>
        <v>2780.4424029044371</v>
      </c>
      <c r="O187" s="110">
        <f t="shared" si="33"/>
        <v>335447.53041325061</v>
      </c>
      <c r="P187" s="111">
        <f t="shared" si="34"/>
        <v>2084.0920606839209</v>
      </c>
      <c r="Q187" s="111">
        <f t="shared" si="35"/>
        <v>696.35034222051627</v>
      </c>
    </row>
    <row r="188" spans="1:17" x14ac:dyDescent="0.2">
      <c r="A188" s="1">
        <v>160</v>
      </c>
      <c r="B188" s="41">
        <f t="shared" si="24"/>
        <v>2783.1757777720322</v>
      </c>
      <c r="C188" s="39">
        <f t="shared" si="25"/>
        <v>318284.70637017797</v>
      </c>
      <c r="D188" s="41">
        <f t="shared" si="26"/>
        <v>1980.9977406950413</v>
      </c>
      <c r="E188" s="41">
        <f t="shared" si="27"/>
        <v>802.1780370769909</v>
      </c>
      <c r="G188" s="109">
        <v>138</v>
      </c>
      <c r="H188" s="111">
        <f t="shared" si="28"/>
        <v>2789.5140397317614</v>
      </c>
      <c r="I188" s="110">
        <f t="shared" si="29"/>
        <v>335038.83852440433</v>
      </c>
      <c r="J188" s="111">
        <f t="shared" si="30"/>
        <v>2090.8539473263081</v>
      </c>
      <c r="K188" s="111">
        <f t="shared" si="31"/>
        <v>698.66009240545327</v>
      </c>
      <c r="M188" s="109">
        <v>138</v>
      </c>
      <c r="N188" s="111">
        <f t="shared" si="32"/>
        <v>2780.4424029044371</v>
      </c>
      <c r="O188" s="110">
        <f t="shared" si="33"/>
        <v>334746.86269890831</v>
      </c>
      <c r="P188" s="111">
        <f t="shared" si="34"/>
        <v>2079.7746885621536</v>
      </c>
      <c r="Q188" s="111">
        <f t="shared" si="35"/>
        <v>700.66771434228349</v>
      </c>
    </row>
    <row r="189" spans="1:17" x14ac:dyDescent="0.2">
      <c r="A189" s="1">
        <v>161</v>
      </c>
      <c r="B189" s="41">
        <f t="shared" si="24"/>
        <v>2783.1757777720322</v>
      </c>
      <c r="C189" s="39">
        <f t="shared" si="25"/>
        <v>317477.54814445414</v>
      </c>
      <c r="D189" s="41">
        <f t="shared" si="26"/>
        <v>1976.0175520481882</v>
      </c>
      <c r="E189" s="41">
        <f t="shared" si="27"/>
        <v>807.158225723844</v>
      </c>
      <c r="G189" s="109">
        <v>139</v>
      </c>
      <c r="H189" s="111">
        <f t="shared" si="28"/>
        <v>2789.5140397317614</v>
      </c>
      <c r="I189" s="110">
        <f t="shared" si="29"/>
        <v>334335.8274249828</v>
      </c>
      <c r="J189" s="111">
        <f t="shared" si="30"/>
        <v>2086.5029403102235</v>
      </c>
      <c r="K189" s="111">
        <f t="shared" si="31"/>
        <v>703.01109942153789</v>
      </c>
      <c r="M189" s="109">
        <v>139</v>
      </c>
      <c r="N189" s="111">
        <f t="shared" si="32"/>
        <v>2780.4424029044371</v>
      </c>
      <c r="O189" s="110">
        <f t="shared" si="33"/>
        <v>334041.85084473708</v>
      </c>
      <c r="P189" s="111">
        <f t="shared" si="34"/>
        <v>2075.4305487332313</v>
      </c>
      <c r="Q189" s="111">
        <f t="shared" si="35"/>
        <v>705.01185417120587</v>
      </c>
    </row>
    <row r="190" spans="1:17" x14ac:dyDescent="0.2">
      <c r="A190" s="1">
        <v>162</v>
      </c>
      <c r="B190" s="41">
        <f t="shared" si="24"/>
        <v>2783.1757777720322</v>
      </c>
      <c r="C190" s="39">
        <f t="shared" si="25"/>
        <v>316665.37881141226</v>
      </c>
      <c r="D190" s="41">
        <f t="shared" si="26"/>
        <v>1971.0064447301527</v>
      </c>
      <c r="E190" s="41">
        <f t="shared" si="27"/>
        <v>812.16933304187955</v>
      </c>
      <c r="G190" s="109">
        <v>140</v>
      </c>
      <c r="H190" s="111">
        <f t="shared" si="28"/>
        <v>2789.5140397317614</v>
      </c>
      <c r="I190" s="110">
        <f t="shared" si="29"/>
        <v>333628.43822201819</v>
      </c>
      <c r="J190" s="111">
        <f t="shared" si="30"/>
        <v>2082.1248367671506</v>
      </c>
      <c r="K190" s="111">
        <f t="shared" si="31"/>
        <v>707.38920296461083</v>
      </c>
      <c r="M190" s="109">
        <v>140</v>
      </c>
      <c r="N190" s="111">
        <f t="shared" si="32"/>
        <v>2780.4424029044371</v>
      </c>
      <c r="O190" s="110">
        <f t="shared" si="33"/>
        <v>333332.46791707003</v>
      </c>
      <c r="P190" s="111">
        <f t="shared" si="34"/>
        <v>2071.05947523737</v>
      </c>
      <c r="Q190" s="111">
        <f t="shared" si="35"/>
        <v>709.38292766706718</v>
      </c>
    </row>
    <row r="191" spans="1:17" x14ac:dyDescent="0.2">
      <c r="A191" s="1">
        <v>163</v>
      </c>
      <c r="B191" s="41">
        <f t="shared" si="24"/>
        <v>2783.1757777720322</v>
      </c>
      <c r="C191" s="39">
        <f t="shared" si="25"/>
        <v>315848.16726042773</v>
      </c>
      <c r="D191" s="41">
        <f t="shared" si="26"/>
        <v>1965.9642267875176</v>
      </c>
      <c r="E191" s="41">
        <f t="shared" si="27"/>
        <v>817.21155098451459</v>
      </c>
      <c r="G191" s="109">
        <v>141</v>
      </c>
      <c r="H191" s="111">
        <f t="shared" si="28"/>
        <v>2789.5140397317614</v>
      </c>
      <c r="I191" s="110">
        <f t="shared" si="29"/>
        <v>332916.64365023596</v>
      </c>
      <c r="J191" s="111">
        <f t="shared" si="30"/>
        <v>2077.7194679495296</v>
      </c>
      <c r="K191" s="111">
        <f t="shared" si="31"/>
        <v>711.79457178223174</v>
      </c>
      <c r="M191" s="109">
        <v>141</v>
      </c>
      <c r="N191" s="111">
        <f t="shared" si="32"/>
        <v>2780.4424029044371</v>
      </c>
      <c r="O191" s="110">
        <f t="shared" si="33"/>
        <v>332618.68681525142</v>
      </c>
      <c r="P191" s="111">
        <f t="shared" si="34"/>
        <v>2066.6613010858341</v>
      </c>
      <c r="Q191" s="111">
        <f t="shared" si="35"/>
        <v>713.78110181860302</v>
      </c>
    </row>
    <row r="192" spans="1:17" x14ac:dyDescent="0.2">
      <c r="A192" s="1">
        <v>164</v>
      </c>
      <c r="B192" s="41">
        <f t="shared" si="24"/>
        <v>2783.1757777720322</v>
      </c>
      <c r="C192" s="39">
        <f t="shared" si="25"/>
        <v>315025.88218773087</v>
      </c>
      <c r="D192" s="41">
        <f t="shared" si="26"/>
        <v>1960.8907050751554</v>
      </c>
      <c r="E192" s="41">
        <f t="shared" si="27"/>
        <v>822.2850726968768</v>
      </c>
      <c r="G192" s="109">
        <v>142</v>
      </c>
      <c r="H192" s="111">
        <f t="shared" si="28"/>
        <v>2789.5140397317614</v>
      </c>
      <c r="I192" s="110">
        <f t="shared" si="29"/>
        <v>332200.41627456312</v>
      </c>
      <c r="J192" s="111">
        <f t="shared" si="30"/>
        <v>2073.28666405892</v>
      </c>
      <c r="K192" s="111">
        <f t="shared" si="31"/>
        <v>716.22737567284139</v>
      </c>
      <c r="M192" s="109">
        <v>142</v>
      </c>
      <c r="N192" s="111">
        <f t="shared" si="32"/>
        <v>2780.4424029044371</v>
      </c>
      <c r="O192" s="110">
        <f t="shared" si="33"/>
        <v>331900.48027060152</v>
      </c>
      <c r="P192" s="111">
        <f t="shared" si="34"/>
        <v>2062.2358582545589</v>
      </c>
      <c r="Q192" s="111">
        <f t="shared" si="35"/>
        <v>718.2065446498782</v>
      </c>
    </row>
    <row r="193" spans="1:17" x14ac:dyDescent="0.2">
      <c r="A193" s="1">
        <v>165</v>
      </c>
      <c r="B193" s="41">
        <f t="shared" si="24"/>
        <v>2783.1757777720322</v>
      </c>
      <c r="C193" s="39">
        <f t="shared" si="25"/>
        <v>314198.49209520768</v>
      </c>
      <c r="D193" s="41">
        <f t="shared" si="26"/>
        <v>1955.7856852488289</v>
      </c>
      <c r="E193" s="41">
        <f t="shared" si="27"/>
        <v>827.39009252320329</v>
      </c>
      <c r="G193" s="109">
        <v>143</v>
      </c>
      <c r="H193" s="111">
        <f t="shared" si="28"/>
        <v>2789.5140397317614</v>
      </c>
      <c r="I193" s="110">
        <f t="shared" si="29"/>
        <v>331479.72848907078</v>
      </c>
      <c r="J193" s="111">
        <f t="shared" si="30"/>
        <v>2068.8262542394223</v>
      </c>
      <c r="K193" s="111">
        <f t="shared" si="31"/>
        <v>720.68778549233912</v>
      </c>
      <c r="M193" s="109">
        <v>143</v>
      </c>
      <c r="N193" s="111">
        <f t="shared" si="32"/>
        <v>2780.4424029044371</v>
      </c>
      <c r="O193" s="110">
        <f t="shared" si="33"/>
        <v>331177.82084537484</v>
      </c>
      <c r="P193" s="111">
        <f t="shared" si="34"/>
        <v>2057.7829776777294</v>
      </c>
      <c r="Q193" s="111">
        <f t="shared" si="35"/>
        <v>722.65942522670775</v>
      </c>
    </row>
    <row r="194" spans="1:17" x14ac:dyDescent="0.2">
      <c r="A194" s="1">
        <v>166</v>
      </c>
      <c r="B194" s="41">
        <f t="shared" si="24"/>
        <v>2783.1757777720322</v>
      </c>
      <c r="C194" s="39">
        <f t="shared" si="25"/>
        <v>313365.96528919338</v>
      </c>
      <c r="D194" s="41">
        <f t="shared" si="26"/>
        <v>1950.6489717577476</v>
      </c>
      <c r="E194" s="41">
        <f t="shared" si="27"/>
        <v>832.5268060142846</v>
      </c>
      <c r="G194" s="109">
        <v>144</v>
      </c>
      <c r="H194" s="111">
        <f t="shared" si="28"/>
        <v>2789.5140397317614</v>
      </c>
      <c r="I194" s="110">
        <f t="shared" si="29"/>
        <v>330754.55251591007</v>
      </c>
      <c r="J194" s="111">
        <f t="shared" si="30"/>
        <v>2064.3380665710429</v>
      </c>
      <c r="K194" s="111">
        <f t="shared" si="31"/>
        <v>725.17597316071851</v>
      </c>
      <c r="M194" s="109">
        <v>144</v>
      </c>
      <c r="N194" s="111">
        <f t="shared" si="32"/>
        <v>2780.4424029044371</v>
      </c>
      <c r="O194" s="110">
        <f t="shared" si="33"/>
        <v>330450.68093171174</v>
      </c>
      <c r="P194" s="111">
        <f t="shared" si="34"/>
        <v>2053.3024892413241</v>
      </c>
      <c r="Q194" s="111">
        <f t="shared" si="35"/>
        <v>727.13991366311302</v>
      </c>
    </row>
    <row r="195" spans="1:17" x14ac:dyDescent="0.2">
      <c r="A195" s="1">
        <v>167</v>
      </c>
      <c r="B195" s="41">
        <f t="shared" si="24"/>
        <v>2783.1757777720322</v>
      </c>
      <c r="C195" s="39">
        <f t="shared" si="25"/>
        <v>312528.26987925841</v>
      </c>
      <c r="D195" s="41">
        <f t="shared" si="26"/>
        <v>1945.4803678370754</v>
      </c>
      <c r="E195" s="41">
        <f t="shared" si="27"/>
        <v>837.69540993495684</v>
      </c>
      <c r="G195" s="109">
        <v>145</v>
      </c>
      <c r="H195" s="111">
        <f t="shared" si="28"/>
        <v>2789.5140397317614</v>
      </c>
      <c r="I195" s="110">
        <f t="shared" si="29"/>
        <v>330024.86040424166</v>
      </c>
      <c r="J195" s="111">
        <f t="shared" si="30"/>
        <v>2059.8219280633493</v>
      </c>
      <c r="K195" s="111">
        <f t="shared" si="31"/>
        <v>729.69211166841205</v>
      </c>
      <c r="M195" s="109">
        <v>145</v>
      </c>
      <c r="N195" s="111">
        <f t="shared" si="32"/>
        <v>2780.4424029044371</v>
      </c>
      <c r="O195" s="110">
        <f t="shared" si="33"/>
        <v>329719.03275058389</v>
      </c>
      <c r="P195" s="111">
        <f t="shared" si="34"/>
        <v>2048.7942217766126</v>
      </c>
      <c r="Q195" s="111">
        <f t="shared" si="35"/>
        <v>731.6481811278245</v>
      </c>
    </row>
    <row r="196" spans="1:17" x14ac:dyDescent="0.2">
      <c r="A196" s="1">
        <v>168</v>
      </c>
      <c r="B196" s="41">
        <f t="shared" si="24"/>
        <v>2783.1757777720322</v>
      </c>
      <c r="C196" s="39">
        <f t="shared" si="25"/>
        <v>311685.37377698679</v>
      </c>
      <c r="D196" s="41">
        <f t="shared" si="26"/>
        <v>1940.2796755003958</v>
      </c>
      <c r="E196" s="41">
        <f t="shared" si="27"/>
        <v>842.89610227163644</v>
      </c>
      <c r="G196" s="109">
        <v>146</v>
      </c>
      <c r="H196" s="111">
        <f t="shared" si="28"/>
        <v>2789.5140397317614</v>
      </c>
      <c r="I196" s="110">
        <f t="shared" si="29"/>
        <v>329290.62402915821</v>
      </c>
      <c r="J196" s="111">
        <f t="shared" si="30"/>
        <v>2055.2776646483107</v>
      </c>
      <c r="K196" s="111">
        <f t="shared" si="31"/>
        <v>734.23637508345064</v>
      </c>
      <c r="M196" s="109">
        <v>146</v>
      </c>
      <c r="N196" s="111">
        <f t="shared" si="32"/>
        <v>2780.4424029044371</v>
      </c>
      <c r="O196" s="110">
        <f t="shared" si="33"/>
        <v>328982.84835073305</v>
      </c>
      <c r="P196" s="111">
        <f t="shared" si="34"/>
        <v>2044.2580030536201</v>
      </c>
      <c r="Q196" s="111">
        <f t="shared" si="35"/>
        <v>736.18439985081704</v>
      </c>
    </row>
    <row r="197" spans="1:17" x14ac:dyDescent="0.2">
      <c r="A197" s="1">
        <v>169</v>
      </c>
      <c r="B197" s="41">
        <f t="shared" si="24"/>
        <v>2783.1757777720322</v>
      </c>
      <c r="C197" s="39">
        <f t="shared" si="25"/>
        <v>310837.24469474686</v>
      </c>
      <c r="D197" s="41">
        <f t="shared" si="26"/>
        <v>1935.0466955321263</v>
      </c>
      <c r="E197" s="41">
        <f t="shared" si="27"/>
        <v>848.12908223990598</v>
      </c>
      <c r="G197" s="109">
        <v>147</v>
      </c>
      <c r="H197" s="111">
        <f t="shared" si="28"/>
        <v>2789.5140397317614</v>
      </c>
      <c r="I197" s="110">
        <f t="shared" si="29"/>
        <v>328551.81509060052</v>
      </c>
      <c r="J197" s="111">
        <f t="shared" si="30"/>
        <v>2050.7051011740696</v>
      </c>
      <c r="K197" s="111">
        <f t="shared" si="31"/>
        <v>738.80893855769182</v>
      </c>
      <c r="M197" s="109">
        <v>147</v>
      </c>
      <c r="N197" s="111">
        <f t="shared" si="32"/>
        <v>2780.4424029044371</v>
      </c>
      <c r="O197" s="110">
        <f t="shared" si="33"/>
        <v>328242.09960760316</v>
      </c>
      <c r="P197" s="111">
        <f t="shared" si="34"/>
        <v>2039.6936597745448</v>
      </c>
      <c r="Q197" s="111">
        <f t="shared" si="35"/>
        <v>740.74874312989232</v>
      </c>
    </row>
    <row r="198" spans="1:17" x14ac:dyDescent="0.2">
      <c r="A198" s="1">
        <v>170</v>
      </c>
      <c r="B198" s="41">
        <f t="shared" si="24"/>
        <v>2783.1757777720322</v>
      </c>
      <c r="C198" s="39">
        <f t="shared" si="25"/>
        <v>309983.85014445469</v>
      </c>
      <c r="D198" s="41">
        <f t="shared" si="26"/>
        <v>1929.7812274798866</v>
      </c>
      <c r="E198" s="41">
        <f t="shared" si="27"/>
        <v>853.3945502921456</v>
      </c>
      <c r="G198" s="109">
        <v>148</v>
      </c>
      <c r="H198" s="111">
        <f t="shared" si="28"/>
        <v>2789.5140397317614</v>
      </c>
      <c r="I198" s="110">
        <f t="shared" si="29"/>
        <v>327808.4051122666</v>
      </c>
      <c r="J198" s="111">
        <f t="shared" si="30"/>
        <v>2046.1040613978403</v>
      </c>
      <c r="K198" s="111">
        <f t="shared" si="31"/>
        <v>743.40997833392112</v>
      </c>
      <c r="M198" s="109">
        <v>148</v>
      </c>
      <c r="N198" s="111">
        <f t="shared" si="32"/>
        <v>2780.4424029044371</v>
      </c>
      <c r="O198" s="110">
        <f t="shared" si="33"/>
        <v>327496.75822226587</v>
      </c>
      <c r="P198" s="111">
        <f t="shared" si="34"/>
        <v>2035.1010175671395</v>
      </c>
      <c r="Q198" s="111">
        <f t="shared" si="35"/>
        <v>745.34138533729765</v>
      </c>
    </row>
    <row r="199" spans="1:17" x14ac:dyDescent="0.2">
      <c r="A199" s="1">
        <v>171</v>
      </c>
      <c r="B199" s="41">
        <f t="shared" si="24"/>
        <v>2783.1757777720322</v>
      </c>
      <c r="C199" s="39">
        <f t="shared" si="25"/>
        <v>309125.15743632946</v>
      </c>
      <c r="D199" s="41">
        <f t="shared" si="26"/>
        <v>1924.4830696468227</v>
      </c>
      <c r="E199" s="41">
        <f t="shared" si="27"/>
        <v>858.69270812520949</v>
      </c>
      <c r="G199" s="109">
        <v>149</v>
      </c>
      <c r="H199" s="111">
        <f t="shared" si="28"/>
        <v>2789.5140397317614</v>
      </c>
      <c r="I199" s="110">
        <f t="shared" si="29"/>
        <v>327060.36544051423</v>
      </c>
      <c r="J199" s="111">
        <f t="shared" si="30"/>
        <v>2041.4743679793901</v>
      </c>
      <c r="K199" s="111">
        <f t="shared" si="31"/>
        <v>748.03967175237131</v>
      </c>
      <c r="M199" s="109">
        <v>149</v>
      </c>
      <c r="N199" s="111">
        <f t="shared" si="32"/>
        <v>2780.4424029044371</v>
      </c>
      <c r="O199" s="110">
        <f t="shared" si="33"/>
        <v>326746.79572033946</v>
      </c>
      <c r="P199" s="111">
        <f t="shared" si="34"/>
        <v>2030.4799009780484</v>
      </c>
      <c r="Q199" s="111">
        <f t="shared" si="35"/>
        <v>749.96250192638877</v>
      </c>
    </row>
    <row r="200" spans="1:17" x14ac:dyDescent="0.2">
      <c r="A200" s="1">
        <v>172</v>
      </c>
      <c r="B200" s="41">
        <f t="shared" si="24"/>
        <v>2783.1757777720322</v>
      </c>
      <c r="C200" s="39">
        <f t="shared" si="25"/>
        <v>308261.13367764134</v>
      </c>
      <c r="D200" s="41">
        <f t="shared" si="26"/>
        <v>1919.1520190838787</v>
      </c>
      <c r="E200" s="41">
        <f t="shared" si="27"/>
        <v>864.02375868815352</v>
      </c>
      <c r="G200" s="109">
        <v>150</v>
      </c>
      <c r="H200" s="111">
        <f t="shared" si="28"/>
        <v>2789.5140397317614</v>
      </c>
      <c r="I200" s="110">
        <f t="shared" si="29"/>
        <v>326307.66724325641</v>
      </c>
      <c r="J200" s="111">
        <f t="shared" si="30"/>
        <v>2036.8158424739377</v>
      </c>
      <c r="K200" s="111">
        <f t="shared" si="31"/>
        <v>752.69819725782372</v>
      </c>
      <c r="M200" s="109">
        <v>150</v>
      </c>
      <c r="N200" s="111">
        <f t="shared" si="32"/>
        <v>2780.4424029044371</v>
      </c>
      <c r="O200" s="110">
        <f t="shared" si="33"/>
        <v>325992.18345090112</v>
      </c>
      <c r="P200" s="111">
        <f t="shared" si="34"/>
        <v>2025.8301334661046</v>
      </c>
      <c r="Q200" s="111">
        <f t="shared" si="35"/>
        <v>754.61226943833253</v>
      </c>
    </row>
    <row r="201" spans="1:17" x14ac:dyDescent="0.2">
      <c r="A201" s="1">
        <v>173</v>
      </c>
      <c r="B201" s="41">
        <f t="shared" si="24"/>
        <v>2783.1757777720322</v>
      </c>
      <c r="C201" s="39">
        <f t="shared" si="25"/>
        <v>307391.74577145133</v>
      </c>
      <c r="D201" s="41">
        <f t="shared" si="26"/>
        <v>1913.7878715820232</v>
      </c>
      <c r="E201" s="41">
        <f t="shared" si="27"/>
        <v>869.38790619000906</v>
      </c>
      <c r="G201" s="109">
        <v>151</v>
      </c>
      <c r="H201" s="111">
        <f t="shared" si="28"/>
        <v>2789.5140397317614</v>
      </c>
      <c r="I201" s="110">
        <f t="shared" si="29"/>
        <v>325550.28150885017</v>
      </c>
      <c r="J201" s="111">
        <f t="shared" si="30"/>
        <v>2032.1283053255174</v>
      </c>
      <c r="K201" s="111">
        <f t="shared" si="31"/>
        <v>757.38573440624396</v>
      </c>
      <c r="M201" s="109">
        <v>151</v>
      </c>
      <c r="N201" s="111">
        <f t="shared" si="32"/>
        <v>2780.4424029044371</v>
      </c>
      <c r="O201" s="110">
        <f t="shared" si="33"/>
        <v>325232.89258539228</v>
      </c>
      <c r="P201" s="111">
        <f t="shared" si="34"/>
        <v>2021.151537395587</v>
      </c>
      <c r="Q201" s="111">
        <f t="shared" si="35"/>
        <v>759.29086550885017</v>
      </c>
    </row>
    <row r="202" spans="1:17" x14ac:dyDescent="0.2">
      <c r="A202" s="1">
        <v>174</v>
      </c>
      <c r="B202" s="41">
        <f t="shared" si="24"/>
        <v>2783.1757777720322</v>
      </c>
      <c r="C202" s="39">
        <f t="shared" si="25"/>
        <v>306516.9604153437</v>
      </c>
      <c r="D202" s="41">
        <f t="shared" si="26"/>
        <v>1908.3904216644269</v>
      </c>
      <c r="E202" s="41">
        <f t="shared" si="27"/>
        <v>874.78535610760537</v>
      </c>
      <c r="G202" s="109">
        <v>152</v>
      </c>
      <c r="H202" s="111">
        <f t="shared" si="28"/>
        <v>2789.5140397317614</v>
      </c>
      <c r="I202" s="110">
        <f t="shared" si="29"/>
        <v>324788.17904497834</v>
      </c>
      <c r="J202" s="111">
        <f t="shared" si="30"/>
        <v>2027.4115758599364</v>
      </c>
      <c r="K202" s="111">
        <f t="shared" si="31"/>
        <v>762.10246387182497</v>
      </c>
      <c r="M202" s="109">
        <v>152</v>
      </c>
      <c r="N202" s="111">
        <f t="shared" si="32"/>
        <v>2780.4424029044371</v>
      </c>
      <c r="O202" s="110">
        <f t="shared" si="33"/>
        <v>324468.89411651727</v>
      </c>
      <c r="P202" s="111">
        <f t="shared" si="34"/>
        <v>2016.4439340294321</v>
      </c>
      <c r="Q202" s="111">
        <f t="shared" si="35"/>
        <v>763.99846887500507</v>
      </c>
    </row>
    <row r="203" spans="1:17" x14ac:dyDescent="0.2">
      <c r="A203" s="1">
        <v>175</v>
      </c>
      <c r="B203" s="41">
        <f t="shared" si="24"/>
        <v>2783.1757777720322</v>
      </c>
      <c r="C203" s="39">
        <f t="shared" si="25"/>
        <v>305636.74410015024</v>
      </c>
      <c r="D203" s="41">
        <f t="shared" si="26"/>
        <v>1902.9594625785921</v>
      </c>
      <c r="E203" s="41">
        <f t="shared" si="27"/>
        <v>880.2163151934401</v>
      </c>
      <c r="G203" s="109">
        <v>153</v>
      </c>
      <c r="H203" s="111">
        <f t="shared" si="28"/>
        <v>2789.5140397317614</v>
      </c>
      <c r="I203" s="110">
        <f t="shared" si="29"/>
        <v>324021.33047752432</v>
      </c>
      <c r="J203" s="111">
        <f t="shared" si="30"/>
        <v>2022.6654722777312</v>
      </c>
      <c r="K203" s="111">
        <f t="shared" si="31"/>
        <v>766.84856745403022</v>
      </c>
      <c r="M203" s="109">
        <v>153</v>
      </c>
      <c r="N203" s="111">
        <f t="shared" si="32"/>
        <v>2780.4424029044371</v>
      </c>
      <c r="O203" s="110">
        <f t="shared" si="33"/>
        <v>323700.15885713522</v>
      </c>
      <c r="P203" s="111">
        <f t="shared" si="34"/>
        <v>2011.707143522407</v>
      </c>
      <c r="Q203" s="111">
        <f t="shared" si="35"/>
        <v>768.73525938203011</v>
      </c>
    </row>
    <row r="204" spans="1:17" x14ac:dyDescent="0.2">
      <c r="A204" s="1">
        <v>176</v>
      </c>
      <c r="B204" s="41">
        <f t="shared" si="24"/>
        <v>2783.1757777720322</v>
      </c>
      <c r="C204" s="39">
        <f t="shared" si="25"/>
        <v>304751.06310866663</v>
      </c>
      <c r="D204" s="41">
        <f t="shared" si="26"/>
        <v>1897.4947862884326</v>
      </c>
      <c r="E204" s="41">
        <f t="shared" si="27"/>
        <v>885.68099148359966</v>
      </c>
      <c r="G204" s="109">
        <v>154</v>
      </c>
      <c r="H204" s="111">
        <f t="shared" si="28"/>
        <v>2789.5140397317614</v>
      </c>
      <c r="I204" s="110">
        <f t="shared" si="29"/>
        <v>323249.70624944003</v>
      </c>
      <c r="J204" s="111">
        <f t="shared" si="30"/>
        <v>2017.8898116474738</v>
      </c>
      <c r="K204" s="111">
        <f t="shared" si="31"/>
        <v>771.62422808428755</v>
      </c>
      <c r="M204" s="109">
        <v>154</v>
      </c>
      <c r="N204" s="111">
        <f t="shared" si="32"/>
        <v>2780.4424029044371</v>
      </c>
      <c r="O204" s="110">
        <f t="shared" si="33"/>
        <v>322926.65743914503</v>
      </c>
      <c r="P204" s="111">
        <f t="shared" si="34"/>
        <v>2006.9409849142382</v>
      </c>
      <c r="Q204" s="111">
        <f t="shared" si="35"/>
        <v>773.50141799019889</v>
      </c>
    </row>
    <row r="205" spans="1:17" x14ac:dyDescent="0.2">
      <c r="A205" s="1">
        <v>177</v>
      </c>
      <c r="B205" s="41">
        <f t="shared" si="24"/>
        <v>2783.1757777720322</v>
      </c>
      <c r="C205" s="39">
        <f t="shared" si="25"/>
        <v>303859.88351436087</v>
      </c>
      <c r="D205" s="41">
        <f t="shared" si="26"/>
        <v>1891.9961834663052</v>
      </c>
      <c r="E205" s="41">
        <f t="shared" si="27"/>
        <v>891.17959430572705</v>
      </c>
      <c r="G205" s="109">
        <v>155</v>
      </c>
      <c r="H205" s="111">
        <f t="shared" si="28"/>
        <v>2789.5140397317614</v>
      </c>
      <c r="I205" s="110">
        <f t="shared" si="29"/>
        <v>322473.27661960648</v>
      </c>
      <c r="J205" s="111">
        <f t="shared" si="30"/>
        <v>2013.0844098982052</v>
      </c>
      <c r="K205" s="111">
        <f t="shared" si="31"/>
        <v>776.42962983355619</v>
      </c>
      <c r="M205" s="109">
        <v>155</v>
      </c>
      <c r="N205" s="111">
        <f t="shared" si="32"/>
        <v>2780.4424029044371</v>
      </c>
      <c r="O205" s="110">
        <f t="shared" si="33"/>
        <v>322148.36031236331</v>
      </c>
      <c r="P205" s="111">
        <f t="shared" si="34"/>
        <v>2002.145276122699</v>
      </c>
      <c r="Q205" s="111">
        <f t="shared" si="35"/>
        <v>778.29712678173814</v>
      </c>
    </row>
    <row r="206" spans="1:17" x14ac:dyDescent="0.2">
      <c r="A206" s="1">
        <v>178</v>
      </c>
      <c r="B206" s="41">
        <f t="shared" si="24"/>
        <v>2783.1757777720322</v>
      </c>
      <c r="C206" s="39">
        <f t="shared" si="25"/>
        <v>302963.17118007381</v>
      </c>
      <c r="D206" s="41">
        <f t="shared" si="26"/>
        <v>1886.4634434849904</v>
      </c>
      <c r="E206" s="41">
        <f t="shared" si="27"/>
        <v>896.71233428704181</v>
      </c>
      <c r="G206" s="109">
        <v>156</v>
      </c>
      <c r="H206" s="111">
        <f t="shared" si="28"/>
        <v>2789.5140397317614</v>
      </c>
      <c r="I206" s="110">
        <f t="shared" si="29"/>
        <v>321692.01166168757</v>
      </c>
      <c r="J206" s="111">
        <f t="shared" si="30"/>
        <v>2008.2490818128572</v>
      </c>
      <c r="K206" s="111">
        <f t="shared" si="31"/>
        <v>781.2649579189042</v>
      </c>
      <c r="M206" s="109">
        <v>156</v>
      </c>
      <c r="N206" s="111">
        <f t="shared" si="32"/>
        <v>2780.4424029044371</v>
      </c>
      <c r="O206" s="110">
        <f t="shared" si="33"/>
        <v>321365.2377433955</v>
      </c>
      <c r="P206" s="111">
        <f t="shared" si="34"/>
        <v>1997.3198339366525</v>
      </c>
      <c r="Q206" s="111">
        <f t="shared" si="35"/>
        <v>783.12256896778467</v>
      </c>
    </row>
    <row r="207" spans="1:17" x14ac:dyDescent="0.2">
      <c r="A207" s="1">
        <v>179</v>
      </c>
      <c r="B207" s="41">
        <f t="shared" si="24"/>
        <v>2783.1757777720322</v>
      </c>
      <c r="C207" s="39">
        <f t="shared" si="25"/>
        <v>302060.89175671141</v>
      </c>
      <c r="D207" s="41">
        <f t="shared" si="26"/>
        <v>1880.8963544096248</v>
      </c>
      <c r="E207" s="41">
        <f t="shared" si="27"/>
        <v>902.27942336240744</v>
      </c>
      <c r="G207" s="109">
        <v>157</v>
      </c>
      <c r="H207" s="111">
        <f t="shared" si="28"/>
        <v>2789.5140397317614</v>
      </c>
      <c r="I207" s="110">
        <f t="shared" si="29"/>
        <v>320905.88126297668</v>
      </c>
      <c r="J207" s="111">
        <f t="shared" si="30"/>
        <v>2003.3836410208605</v>
      </c>
      <c r="K207" s="111">
        <f t="shared" si="31"/>
        <v>786.13039871090086</v>
      </c>
      <c r="M207" s="109">
        <v>157</v>
      </c>
      <c r="N207" s="111">
        <f t="shared" si="32"/>
        <v>2780.4424029044371</v>
      </c>
      <c r="O207" s="110">
        <f t="shared" si="33"/>
        <v>320577.25981450011</v>
      </c>
      <c r="P207" s="111">
        <f t="shared" si="34"/>
        <v>1992.4644740090521</v>
      </c>
      <c r="Q207" s="111">
        <f t="shared" si="35"/>
        <v>787.97792889538505</v>
      </c>
    </row>
    <row r="208" spans="1:17" x14ac:dyDescent="0.2">
      <c r="A208" s="1">
        <v>180</v>
      </c>
      <c r="B208" s="41">
        <f t="shared" si="24"/>
        <v>2783.1757777720322</v>
      </c>
      <c r="C208" s="39">
        <f t="shared" si="25"/>
        <v>301153.01068192895</v>
      </c>
      <c r="D208" s="41">
        <f t="shared" si="26"/>
        <v>1875.2947029895834</v>
      </c>
      <c r="E208" s="41">
        <f t="shared" si="27"/>
        <v>907.88107478244888</v>
      </c>
      <c r="G208" s="109">
        <v>158</v>
      </c>
      <c r="H208" s="111">
        <f t="shared" si="28"/>
        <v>2789.5140397317614</v>
      </c>
      <c r="I208" s="110">
        <f t="shared" si="29"/>
        <v>320114.8551232359</v>
      </c>
      <c r="J208" s="111">
        <f t="shared" si="30"/>
        <v>1998.4878999909852</v>
      </c>
      <c r="K208" s="111">
        <f t="shared" si="31"/>
        <v>791.02613974077622</v>
      </c>
      <c r="M208" s="109">
        <v>158</v>
      </c>
      <c r="N208" s="111">
        <f t="shared" si="32"/>
        <v>2780.4424029044371</v>
      </c>
      <c r="O208" s="110">
        <f t="shared" si="33"/>
        <v>319784.3964224456</v>
      </c>
      <c r="P208" s="111">
        <f t="shared" si="34"/>
        <v>1987.5790108499007</v>
      </c>
      <c r="Q208" s="111">
        <f t="shared" si="35"/>
        <v>792.86339205453646</v>
      </c>
    </row>
    <row r="209" spans="1:17" x14ac:dyDescent="0.2">
      <c r="A209" s="1">
        <v>181</v>
      </c>
      <c r="B209" s="41">
        <f t="shared" si="24"/>
        <v>2783.1757777720322</v>
      </c>
      <c r="C209" s="39">
        <f t="shared" si="25"/>
        <v>300239.4931788072</v>
      </c>
      <c r="D209" s="41">
        <f t="shared" si="26"/>
        <v>1869.6582746503088</v>
      </c>
      <c r="E209" s="41">
        <f t="shared" si="27"/>
        <v>913.51750312172339</v>
      </c>
      <c r="G209" s="109">
        <v>159</v>
      </c>
      <c r="H209" s="111">
        <f t="shared" si="28"/>
        <v>2789.5140397317614</v>
      </c>
      <c r="I209" s="110">
        <f t="shared" si="29"/>
        <v>319318.90275352815</v>
      </c>
      <c r="J209" s="111">
        <f t="shared" si="30"/>
        <v>1993.5616700240062</v>
      </c>
      <c r="K209" s="111">
        <f t="shared" si="31"/>
        <v>795.95236970775522</v>
      </c>
      <c r="M209" s="109">
        <v>159</v>
      </c>
      <c r="N209" s="111">
        <f t="shared" si="32"/>
        <v>2780.4424029044371</v>
      </c>
      <c r="O209" s="110">
        <f t="shared" si="33"/>
        <v>318986.61727736035</v>
      </c>
      <c r="P209" s="111">
        <f t="shared" si="34"/>
        <v>1982.6632578191627</v>
      </c>
      <c r="Q209" s="111">
        <f t="shared" si="35"/>
        <v>797.77914508527442</v>
      </c>
    </row>
    <row r="210" spans="1:17" x14ac:dyDescent="0.2">
      <c r="A210" s="1">
        <v>182</v>
      </c>
      <c r="B210" s="41">
        <f t="shared" si="24"/>
        <v>2783.1757777720322</v>
      </c>
      <c r="C210" s="39">
        <f t="shared" si="25"/>
        <v>299320.30425452028</v>
      </c>
      <c r="D210" s="41">
        <f t="shared" si="26"/>
        <v>1863.9868534850946</v>
      </c>
      <c r="E210" s="41">
        <f t="shared" si="27"/>
        <v>919.18892428693766</v>
      </c>
      <c r="G210" s="109">
        <v>160</v>
      </c>
      <c r="H210" s="111">
        <f t="shared" si="28"/>
        <v>2789.5140397317614</v>
      </c>
      <c r="I210" s="110">
        <f t="shared" si="29"/>
        <v>318517.99347504211</v>
      </c>
      <c r="J210" s="111">
        <f t="shared" si="30"/>
        <v>1988.6047612457187</v>
      </c>
      <c r="K210" s="111">
        <f t="shared" si="31"/>
        <v>800.90927848604269</v>
      </c>
      <c r="M210" s="109">
        <v>160</v>
      </c>
      <c r="N210" s="111">
        <f t="shared" si="32"/>
        <v>2780.4424029044371</v>
      </c>
      <c r="O210" s="110">
        <f t="shared" si="33"/>
        <v>318183.89190157555</v>
      </c>
      <c r="P210" s="111">
        <f t="shared" si="34"/>
        <v>1977.7170271196342</v>
      </c>
      <c r="Q210" s="111">
        <f t="shared" si="35"/>
        <v>802.72537578480296</v>
      </c>
    </row>
    <row r="211" spans="1:17" x14ac:dyDescent="0.2">
      <c r="A211" s="1">
        <v>183</v>
      </c>
      <c r="B211" s="41">
        <f t="shared" si="24"/>
        <v>2783.1757777720322</v>
      </c>
      <c r="C211" s="39">
        <f t="shared" si="25"/>
        <v>298395.40869899507</v>
      </c>
      <c r="D211" s="41">
        <f t="shared" si="26"/>
        <v>1858.2802222468133</v>
      </c>
      <c r="E211" s="41">
        <f t="shared" si="27"/>
        <v>924.89555552521892</v>
      </c>
      <c r="G211" s="109">
        <v>161</v>
      </c>
      <c r="H211" s="111">
        <f t="shared" si="28"/>
        <v>2789.5140397317614</v>
      </c>
      <c r="I211" s="110">
        <f t="shared" si="29"/>
        <v>317712.09641790978</v>
      </c>
      <c r="J211" s="111">
        <f t="shared" si="30"/>
        <v>1983.6169825994293</v>
      </c>
      <c r="K211" s="111">
        <f t="shared" si="31"/>
        <v>805.89705713233207</v>
      </c>
      <c r="M211" s="109">
        <v>161</v>
      </c>
      <c r="N211" s="111">
        <f t="shared" si="32"/>
        <v>2780.4424029044371</v>
      </c>
      <c r="O211" s="110">
        <f t="shared" si="33"/>
        <v>317376.18962846091</v>
      </c>
      <c r="P211" s="111">
        <f t="shared" si="34"/>
        <v>1972.7401297897684</v>
      </c>
      <c r="Q211" s="111">
        <f t="shared" si="35"/>
        <v>807.70227311466874</v>
      </c>
    </row>
    <row r="212" spans="1:17" x14ac:dyDescent="0.2">
      <c r="A212" s="1">
        <v>184</v>
      </c>
      <c r="B212" s="41">
        <f t="shared" si="24"/>
        <v>2783.1757777720322</v>
      </c>
      <c r="C212" s="39">
        <f t="shared" si="25"/>
        <v>297464.77108356263</v>
      </c>
      <c r="D212" s="41">
        <f t="shared" si="26"/>
        <v>1852.5381623395942</v>
      </c>
      <c r="E212" s="41">
        <f t="shared" si="27"/>
        <v>930.637615432438</v>
      </c>
      <c r="G212" s="109">
        <v>162</v>
      </c>
      <c r="H212" s="111">
        <f t="shared" si="28"/>
        <v>2789.5140397317614</v>
      </c>
      <c r="I212" s="110">
        <f t="shared" si="29"/>
        <v>316901.18052001647</v>
      </c>
      <c r="J212" s="111">
        <f t="shared" si="30"/>
        <v>1978.5981418384472</v>
      </c>
      <c r="K212" s="111">
        <f t="shared" si="31"/>
        <v>810.9158978933142</v>
      </c>
      <c r="M212" s="109">
        <v>162</v>
      </c>
      <c r="N212" s="111">
        <f t="shared" si="32"/>
        <v>2780.4424029044371</v>
      </c>
      <c r="O212" s="110">
        <f t="shared" si="33"/>
        <v>316563.47960125294</v>
      </c>
      <c r="P212" s="111">
        <f t="shared" si="34"/>
        <v>1967.7323756964577</v>
      </c>
      <c r="Q212" s="111">
        <f t="shared" si="35"/>
        <v>812.71002720797946</v>
      </c>
    </row>
    <row r="213" spans="1:17" x14ac:dyDescent="0.2">
      <c r="A213" s="1">
        <v>185</v>
      </c>
      <c r="B213" s="41">
        <f t="shared" si="24"/>
        <v>2783.1757777720322</v>
      </c>
      <c r="C213" s="39">
        <f t="shared" si="25"/>
        <v>296528.35575960105</v>
      </c>
      <c r="D213" s="41">
        <f t="shared" si="26"/>
        <v>1846.7604538104513</v>
      </c>
      <c r="E213" s="41">
        <f t="shared" si="27"/>
        <v>936.41532396158095</v>
      </c>
      <c r="G213" s="109">
        <v>163</v>
      </c>
      <c r="H213" s="111">
        <f t="shared" si="28"/>
        <v>2789.5140397317614</v>
      </c>
      <c r="I213" s="110">
        <f t="shared" si="29"/>
        <v>316085.21452580375</v>
      </c>
      <c r="J213" s="111">
        <f t="shared" si="30"/>
        <v>1973.5480455190409</v>
      </c>
      <c r="K213" s="111">
        <f t="shared" si="31"/>
        <v>815.96599421272049</v>
      </c>
      <c r="M213" s="109">
        <v>163</v>
      </c>
      <c r="N213" s="111">
        <f t="shared" si="32"/>
        <v>2780.4424029044371</v>
      </c>
      <c r="O213" s="110">
        <f t="shared" si="33"/>
        <v>315745.73077187629</v>
      </c>
      <c r="P213" s="111">
        <f t="shared" si="34"/>
        <v>1962.6935735277682</v>
      </c>
      <c r="Q213" s="111">
        <f t="shared" si="35"/>
        <v>817.74882937666894</v>
      </c>
    </row>
    <row r="214" spans="1:17" x14ac:dyDescent="0.2">
      <c r="A214" s="1">
        <v>186</v>
      </c>
      <c r="B214" s="41">
        <f t="shared" si="24"/>
        <v>2783.1757777720322</v>
      </c>
      <c r="C214" s="39">
        <f t="shared" si="25"/>
        <v>295586.1268571699</v>
      </c>
      <c r="D214" s="41">
        <f t="shared" si="26"/>
        <v>1840.9468753408564</v>
      </c>
      <c r="E214" s="41">
        <f t="shared" si="27"/>
        <v>942.22890243117581</v>
      </c>
      <c r="G214" s="109">
        <v>164</v>
      </c>
      <c r="H214" s="111">
        <f t="shared" si="28"/>
        <v>2789.5140397317614</v>
      </c>
      <c r="I214" s="110">
        <f t="shared" si="29"/>
        <v>315264.16698506457</v>
      </c>
      <c r="J214" s="111">
        <f t="shared" si="30"/>
        <v>1968.4664989925805</v>
      </c>
      <c r="K214" s="111">
        <f t="shared" si="31"/>
        <v>821.04754073918093</v>
      </c>
      <c r="M214" s="109">
        <v>164</v>
      </c>
      <c r="N214" s="111">
        <f t="shared" si="32"/>
        <v>2780.4424029044371</v>
      </c>
      <c r="O214" s="110">
        <f t="shared" si="33"/>
        <v>314922.91189975751</v>
      </c>
      <c r="P214" s="111">
        <f t="shared" si="34"/>
        <v>1957.623530785633</v>
      </c>
      <c r="Q214" s="111">
        <f t="shared" si="35"/>
        <v>822.81887211880417</v>
      </c>
    </row>
    <row r="215" spans="1:17" x14ac:dyDescent="0.2">
      <c r="A215" s="1">
        <v>187</v>
      </c>
      <c r="B215" s="41">
        <f t="shared" si="24"/>
        <v>2783.1757777720322</v>
      </c>
      <c r="C215" s="39">
        <f t="shared" si="25"/>
        <v>294638.04828363616</v>
      </c>
      <c r="D215" s="41">
        <f t="shared" si="26"/>
        <v>1835.097204238263</v>
      </c>
      <c r="E215" s="41">
        <f t="shared" si="27"/>
        <v>948.07857353376926</v>
      </c>
      <c r="G215" s="109">
        <v>165</v>
      </c>
      <c r="H215" s="111">
        <f t="shared" si="28"/>
        <v>2789.5140397317614</v>
      </c>
      <c r="I215" s="110">
        <f t="shared" si="29"/>
        <v>314438.00625173131</v>
      </c>
      <c r="J215" s="111">
        <f t="shared" si="30"/>
        <v>1963.3533063984942</v>
      </c>
      <c r="K215" s="111">
        <f t="shared" si="31"/>
        <v>826.16073333326722</v>
      </c>
      <c r="M215" s="109">
        <v>165</v>
      </c>
      <c r="N215" s="111">
        <f t="shared" si="32"/>
        <v>2780.4424029044371</v>
      </c>
      <c r="O215" s="110">
        <f t="shared" si="33"/>
        <v>314094.99155063159</v>
      </c>
      <c r="P215" s="111">
        <f t="shared" si="34"/>
        <v>1952.5220537784965</v>
      </c>
      <c r="Q215" s="111">
        <f t="shared" si="35"/>
        <v>827.92034912594067</v>
      </c>
    </row>
    <row r="216" spans="1:17" x14ac:dyDescent="0.2">
      <c r="A216" s="1">
        <v>188</v>
      </c>
      <c r="B216" s="41">
        <f t="shared" si="24"/>
        <v>2783.1757777720322</v>
      </c>
      <c r="C216" s="39">
        <f t="shared" si="25"/>
        <v>293684.08372229169</v>
      </c>
      <c r="D216" s="41">
        <f t="shared" si="26"/>
        <v>1829.2112164275745</v>
      </c>
      <c r="E216" s="41">
        <f t="shared" si="27"/>
        <v>953.96456134445771</v>
      </c>
      <c r="G216" s="109">
        <v>166</v>
      </c>
      <c r="H216" s="111">
        <f t="shared" si="28"/>
        <v>2789.5140397317614</v>
      </c>
      <c r="I216" s="110">
        <f t="shared" si="29"/>
        <v>313606.70048265572</v>
      </c>
      <c r="J216" s="111">
        <f t="shared" si="30"/>
        <v>1958.2082706561778</v>
      </c>
      <c r="K216" s="111">
        <f t="shared" si="31"/>
        <v>831.30576907558361</v>
      </c>
      <c r="M216" s="109">
        <v>166</v>
      </c>
      <c r="N216" s="111">
        <f t="shared" si="32"/>
        <v>2780.4424029044371</v>
      </c>
      <c r="O216" s="110">
        <f t="shared" si="33"/>
        <v>313261.93809534109</v>
      </c>
      <c r="P216" s="111">
        <f t="shared" si="34"/>
        <v>1947.3889476139159</v>
      </c>
      <c r="Q216" s="111">
        <f t="shared" si="35"/>
        <v>833.05345529052124</v>
      </c>
    </row>
    <row r="217" spans="1:17" x14ac:dyDescent="0.2">
      <c r="A217" s="1">
        <v>189</v>
      </c>
      <c r="B217" s="41">
        <f t="shared" si="24"/>
        <v>2783.1757777720322</v>
      </c>
      <c r="C217" s="39">
        <f t="shared" si="25"/>
        <v>292724.19663096219</v>
      </c>
      <c r="D217" s="41">
        <f t="shared" si="26"/>
        <v>1823.2886864425609</v>
      </c>
      <c r="E217" s="41">
        <f t="shared" si="27"/>
        <v>959.88709132947133</v>
      </c>
      <c r="G217" s="109">
        <v>167</v>
      </c>
      <c r="H217" s="111">
        <f t="shared" si="28"/>
        <v>2789.5140397317614</v>
      </c>
      <c r="I217" s="110">
        <f t="shared" si="29"/>
        <v>312770.2176363818</v>
      </c>
      <c r="J217" s="111">
        <f t="shared" si="30"/>
        <v>1953.0311934578349</v>
      </c>
      <c r="K217" s="111">
        <f t="shared" si="31"/>
        <v>836.4828462739265</v>
      </c>
      <c r="M217" s="109">
        <v>167</v>
      </c>
      <c r="N217" s="111">
        <f t="shared" si="32"/>
        <v>2780.4424029044371</v>
      </c>
      <c r="O217" s="110">
        <f t="shared" si="33"/>
        <v>312423.71970862779</v>
      </c>
      <c r="P217" s="111">
        <f t="shared" si="34"/>
        <v>1942.2240161911147</v>
      </c>
      <c r="Q217" s="111">
        <f t="shared" si="35"/>
        <v>838.21838671332239</v>
      </c>
    </row>
    <row r="218" spans="1:17" x14ac:dyDescent="0.2">
      <c r="A218" s="1">
        <v>190</v>
      </c>
      <c r="B218" s="41">
        <f t="shared" si="24"/>
        <v>2783.1757777720322</v>
      </c>
      <c r="C218" s="39">
        <f t="shared" si="25"/>
        <v>291758.3502406074</v>
      </c>
      <c r="D218" s="41">
        <f t="shared" si="26"/>
        <v>1817.3293874172236</v>
      </c>
      <c r="E218" s="41">
        <f t="shared" si="27"/>
        <v>965.84639035480859</v>
      </c>
      <c r="G218" s="109">
        <v>168</v>
      </c>
      <c r="H218" s="111">
        <f t="shared" si="28"/>
        <v>2789.5140397317614</v>
      </c>
      <c r="I218" s="110">
        <f t="shared" si="29"/>
        <v>311928.52547191078</v>
      </c>
      <c r="J218" s="111">
        <f t="shared" si="30"/>
        <v>1947.8218752607354</v>
      </c>
      <c r="K218" s="111">
        <f t="shared" si="31"/>
        <v>841.69216447102599</v>
      </c>
      <c r="M218" s="109">
        <v>168</v>
      </c>
      <c r="N218" s="111">
        <f t="shared" si="32"/>
        <v>2780.4424029044371</v>
      </c>
      <c r="O218" s="110">
        <f t="shared" si="33"/>
        <v>311580.30436791683</v>
      </c>
      <c r="P218" s="111">
        <f t="shared" si="34"/>
        <v>1937.0270621934922</v>
      </c>
      <c r="Q218" s="111">
        <f t="shared" si="35"/>
        <v>843.41534071094497</v>
      </c>
    </row>
    <row r="219" spans="1:17" x14ac:dyDescent="0.2">
      <c r="A219" s="1">
        <v>191</v>
      </c>
      <c r="B219" s="41">
        <f t="shared" si="24"/>
        <v>2783.1757777720322</v>
      </c>
      <c r="C219" s="39">
        <f t="shared" si="25"/>
        <v>290786.50755391247</v>
      </c>
      <c r="D219" s="41">
        <f t="shared" si="26"/>
        <v>1811.3330910771042</v>
      </c>
      <c r="E219" s="41">
        <f t="shared" si="27"/>
        <v>971.84268669492803</v>
      </c>
      <c r="G219" s="109">
        <v>169</v>
      </c>
      <c r="H219" s="111">
        <f t="shared" si="28"/>
        <v>2789.5140397317614</v>
      </c>
      <c r="I219" s="110">
        <f t="shared" si="29"/>
        <v>311081.59154745832</v>
      </c>
      <c r="J219" s="111">
        <f t="shared" si="30"/>
        <v>1942.5801152792992</v>
      </c>
      <c r="K219" s="111">
        <f t="shared" si="31"/>
        <v>846.93392445246218</v>
      </c>
      <c r="M219" s="109">
        <v>169</v>
      </c>
      <c r="N219" s="111">
        <f t="shared" si="32"/>
        <v>2780.4424029044371</v>
      </c>
      <c r="O219" s="110">
        <f t="shared" si="33"/>
        <v>310731.65985209349</v>
      </c>
      <c r="P219" s="111">
        <f t="shared" si="34"/>
        <v>1931.7978870810844</v>
      </c>
      <c r="Q219" s="111">
        <f t="shared" si="35"/>
        <v>848.64451582335278</v>
      </c>
    </row>
    <row r="220" spans="1:17" x14ac:dyDescent="0.2">
      <c r="A220" s="1">
        <v>192</v>
      </c>
      <c r="B220" s="41">
        <f t="shared" si="24"/>
        <v>2783.1757777720322</v>
      </c>
      <c r="C220" s="39">
        <f t="shared" si="25"/>
        <v>289808.63134387095</v>
      </c>
      <c r="D220" s="41">
        <f t="shared" si="26"/>
        <v>1805.2995677305398</v>
      </c>
      <c r="E220" s="41">
        <f t="shared" si="27"/>
        <v>977.87621004149241</v>
      </c>
      <c r="G220" s="109">
        <v>170</v>
      </c>
      <c r="H220" s="111">
        <f t="shared" si="28"/>
        <v>2789.5140397317614</v>
      </c>
      <c r="I220" s="110">
        <f t="shared" si="29"/>
        <v>310229.3832192042</v>
      </c>
      <c r="J220" s="111">
        <f t="shared" si="30"/>
        <v>1937.3057114776457</v>
      </c>
      <c r="K220" s="111">
        <f t="shared" si="31"/>
        <v>852.20832825411571</v>
      </c>
      <c r="M220" s="109">
        <v>170</v>
      </c>
      <c r="N220" s="111">
        <f t="shared" si="32"/>
        <v>2780.4424029044371</v>
      </c>
      <c r="O220" s="110">
        <f t="shared" si="33"/>
        <v>309877.75374027202</v>
      </c>
      <c r="P220" s="111">
        <f t="shared" si="34"/>
        <v>1926.5362910829797</v>
      </c>
      <c r="Q220" s="111">
        <f t="shared" si="35"/>
        <v>853.90611182145744</v>
      </c>
    </row>
    <row r="221" spans="1:17" x14ac:dyDescent="0.2">
      <c r="A221" s="1">
        <v>193</v>
      </c>
      <c r="B221" s="41">
        <f t="shared" si="24"/>
        <v>2783.1757777720322</v>
      </c>
      <c r="C221" s="39">
        <f t="shared" si="25"/>
        <v>288824.68415235879</v>
      </c>
      <c r="D221" s="41">
        <f t="shared" si="26"/>
        <v>1799.2285862598653</v>
      </c>
      <c r="E221" s="41">
        <f t="shared" si="27"/>
        <v>983.94719151216691</v>
      </c>
      <c r="G221" s="109">
        <v>171</v>
      </c>
      <c r="H221" s="111">
        <f t="shared" si="28"/>
        <v>2789.5140397317614</v>
      </c>
      <c r="I221" s="110">
        <f t="shared" si="29"/>
        <v>309371.86764003406</v>
      </c>
      <c r="J221" s="111">
        <f t="shared" si="30"/>
        <v>1931.9984605616191</v>
      </c>
      <c r="K221" s="111">
        <f t="shared" si="31"/>
        <v>857.51557917014225</v>
      </c>
      <c r="M221" s="109">
        <v>171</v>
      </c>
      <c r="N221" s="111">
        <f t="shared" si="32"/>
        <v>2780.4424029044371</v>
      </c>
      <c r="O221" s="110">
        <f t="shared" si="33"/>
        <v>309018.55341055727</v>
      </c>
      <c r="P221" s="111">
        <f t="shared" si="34"/>
        <v>1921.2420731896864</v>
      </c>
      <c r="Q221" s="111">
        <f t="shared" si="35"/>
        <v>859.20032971475075</v>
      </c>
    </row>
    <row r="222" spans="1:17" x14ac:dyDescent="0.2">
      <c r="A222" s="1">
        <v>194</v>
      </c>
      <c r="B222" s="41">
        <f t="shared" ref="B222:B285" si="36">$C$23</f>
        <v>2783.1757777720322</v>
      </c>
      <c r="C222" s="39">
        <f t="shared" ref="C222:C285" si="37">C221-E222</f>
        <v>287834.62828869931</v>
      </c>
      <c r="D222" s="41">
        <f t="shared" ref="D222:D285" si="38">C221*$C$12</f>
        <v>1793.1199141125608</v>
      </c>
      <c r="E222" s="41">
        <f t="shared" ref="E222:E285" si="39">B222-D222</f>
        <v>990.05586365947147</v>
      </c>
      <c r="G222" s="109">
        <v>172</v>
      </c>
      <c r="H222" s="111">
        <f t="shared" si="28"/>
        <v>2789.5140397317614</v>
      </c>
      <c r="I222" s="110">
        <f t="shared" si="29"/>
        <v>308509.01175827341</v>
      </c>
      <c r="J222" s="111">
        <f t="shared" si="30"/>
        <v>1926.6581579711055</v>
      </c>
      <c r="K222" s="111">
        <f t="shared" si="31"/>
        <v>862.85588176065585</v>
      </c>
      <c r="M222" s="109">
        <v>172</v>
      </c>
      <c r="N222" s="111">
        <f t="shared" si="32"/>
        <v>2780.4424029044371</v>
      </c>
      <c r="O222" s="110">
        <f t="shared" si="33"/>
        <v>308154.02603879827</v>
      </c>
      <c r="P222" s="111">
        <f t="shared" si="34"/>
        <v>1915.915031145455</v>
      </c>
      <c r="Q222" s="111">
        <f t="shared" si="35"/>
        <v>864.5273717589821</v>
      </c>
    </row>
    <row r="223" spans="1:17" x14ac:dyDescent="0.2">
      <c r="A223" s="1">
        <v>195</v>
      </c>
      <c r="B223" s="41">
        <f t="shared" si="36"/>
        <v>2783.1757777720322</v>
      </c>
      <c r="C223" s="39">
        <f t="shared" si="37"/>
        <v>286838.42582821962</v>
      </c>
      <c r="D223" s="41">
        <f t="shared" si="38"/>
        <v>1786.9733172923416</v>
      </c>
      <c r="E223" s="41">
        <f t="shared" si="39"/>
        <v>996.20246047969067</v>
      </c>
      <c r="G223" s="109">
        <v>173</v>
      </c>
      <c r="H223" s="111">
        <f t="shared" si="28"/>
        <v>2789.5140397317614</v>
      </c>
      <c r="I223" s="110">
        <f t="shared" si="29"/>
        <v>307640.78231641359</v>
      </c>
      <c r="J223" s="111">
        <f t="shared" si="30"/>
        <v>1921.2845978719415</v>
      </c>
      <c r="K223" s="111">
        <f t="shared" si="31"/>
        <v>868.22944185981987</v>
      </c>
      <c r="M223" s="109">
        <v>173</v>
      </c>
      <c r="N223" s="111">
        <f t="shared" si="32"/>
        <v>2780.4424029044371</v>
      </c>
      <c r="O223" s="110">
        <f t="shared" si="33"/>
        <v>307284.13859733439</v>
      </c>
      <c r="P223" s="111">
        <f t="shared" si="34"/>
        <v>1910.5549614405493</v>
      </c>
      <c r="Q223" s="111">
        <f t="shared" si="35"/>
        <v>869.88744146388785</v>
      </c>
    </row>
    <row r="224" spans="1:17" x14ac:dyDescent="0.2">
      <c r="A224" s="1">
        <v>196</v>
      </c>
      <c r="B224" s="41">
        <f t="shared" si="36"/>
        <v>2783.1757777720322</v>
      </c>
      <c r="C224" s="39">
        <f t="shared" si="37"/>
        <v>285836.03861079778</v>
      </c>
      <c r="D224" s="41">
        <f t="shared" si="38"/>
        <v>1780.7885603501968</v>
      </c>
      <c r="E224" s="41">
        <f t="shared" si="39"/>
        <v>1002.3872174218354</v>
      </c>
      <c r="G224" s="109">
        <v>174</v>
      </c>
      <c r="H224" s="111">
        <f t="shared" si="28"/>
        <v>2789.5140397317614</v>
      </c>
      <c r="I224" s="110">
        <f t="shared" si="29"/>
        <v>306767.14584983006</v>
      </c>
      <c r="J224" s="111">
        <f t="shared" si="30"/>
        <v>1915.877573148231</v>
      </c>
      <c r="K224" s="111">
        <f t="shared" si="31"/>
        <v>873.63646658353036</v>
      </c>
      <c r="M224" s="109">
        <v>174</v>
      </c>
      <c r="N224" s="111">
        <f t="shared" si="32"/>
        <v>2780.4424029044371</v>
      </c>
      <c r="O224" s="110">
        <f t="shared" si="33"/>
        <v>306408.85785373341</v>
      </c>
      <c r="P224" s="111">
        <f t="shared" si="34"/>
        <v>1905.161659303473</v>
      </c>
      <c r="Q224" s="111">
        <f t="shared" si="35"/>
        <v>875.28074360096412</v>
      </c>
    </row>
    <row r="225" spans="1:17" x14ac:dyDescent="0.2">
      <c r="A225" s="1">
        <v>197</v>
      </c>
      <c r="B225" s="41">
        <f t="shared" si="36"/>
        <v>2783.1757777720322</v>
      </c>
      <c r="C225" s="39">
        <f t="shared" si="37"/>
        <v>284827.42823940114</v>
      </c>
      <c r="D225" s="41">
        <f t="shared" si="38"/>
        <v>1774.5654063753695</v>
      </c>
      <c r="E225" s="41">
        <f t="shared" si="39"/>
        <v>1008.6103713966627</v>
      </c>
      <c r="G225" s="109">
        <v>175</v>
      </c>
      <c r="H225" s="111">
        <f t="shared" si="28"/>
        <v>2789.5140397317614</v>
      </c>
      <c r="I225" s="110">
        <f t="shared" si="29"/>
        <v>305888.06868549244</v>
      </c>
      <c r="J225" s="111">
        <f t="shared" si="30"/>
        <v>1910.436875394138</v>
      </c>
      <c r="K225" s="111">
        <f t="shared" si="31"/>
        <v>879.07716433762334</v>
      </c>
      <c r="M225" s="109">
        <v>175</v>
      </c>
      <c r="N225" s="111">
        <f t="shared" si="32"/>
        <v>2780.4424029044371</v>
      </c>
      <c r="O225" s="110">
        <f t="shared" si="33"/>
        <v>305528.1503695221</v>
      </c>
      <c r="P225" s="111">
        <f t="shared" si="34"/>
        <v>1899.7349186931472</v>
      </c>
      <c r="Q225" s="111">
        <f t="shared" si="35"/>
        <v>880.70748421128997</v>
      </c>
    </row>
    <row r="226" spans="1:17" x14ac:dyDescent="0.2">
      <c r="A226" s="1">
        <v>198</v>
      </c>
      <c r="B226" s="41">
        <f t="shared" si="36"/>
        <v>2783.1757777720322</v>
      </c>
      <c r="C226" s="39">
        <f t="shared" si="37"/>
        <v>283812.55607861537</v>
      </c>
      <c r="D226" s="41">
        <f t="shared" si="38"/>
        <v>1768.3036169862819</v>
      </c>
      <c r="E226" s="41">
        <f t="shared" si="39"/>
        <v>1014.8721607857503</v>
      </c>
      <c r="G226" s="109">
        <v>176</v>
      </c>
      <c r="H226" s="111">
        <f t="shared" si="28"/>
        <v>2789.5140397317614</v>
      </c>
      <c r="I226" s="110">
        <f t="shared" si="29"/>
        <v>305003.51694066671</v>
      </c>
      <c r="J226" s="111">
        <f t="shared" si="30"/>
        <v>1904.9622949060285</v>
      </c>
      <c r="K226" s="111">
        <f t="shared" si="31"/>
        <v>884.55174482573284</v>
      </c>
      <c r="M226" s="109">
        <v>176</v>
      </c>
      <c r="N226" s="111">
        <f t="shared" si="32"/>
        <v>2780.4424029044371</v>
      </c>
      <c r="O226" s="110">
        <f t="shared" si="33"/>
        <v>304641.98249890871</v>
      </c>
      <c r="P226" s="111">
        <f t="shared" si="34"/>
        <v>1894.2745322910371</v>
      </c>
      <c r="Q226" s="111">
        <f t="shared" si="35"/>
        <v>886.16787061340005</v>
      </c>
    </row>
    <row r="227" spans="1:17" x14ac:dyDescent="0.2">
      <c r="A227" s="1">
        <v>199</v>
      </c>
      <c r="B227" s="41">
        <f t="shared" si="36"/>
        <v>2783.1757777720322</v>
      </c>
      <c r="C227" s="39">
        <f t="shared" si="37"/>
        <v>282791.38325316476</v>
      </c>
      <c r="D227" s="41">
        <f t="shared" si="38"/>
        <v>1762.0029523214037</v>
      </c>
      <c r="E227" s="41">
        <f t="shared" si="39"/>
        <v>1021.1728254506286</v>
      </c>
      <c r="G227" s="109">
        <v>177</v>
      </c>
      <c r="H227" s="111">
        <f t="shared" si="28"/>
        <v>2789.5140397317614</v>
      </c>
      <c r="I227" s="110">
        <f t="shared" si="29"/>
        <v>304113.45652160916</v>
      </c>
      <c r="J227" s="111">
        <f t="shared" si="30"/>
        <v>1899.453620674205</v>
      </c>
      <c r="K227" s="111">
        <f t="shared" si="31"/>
        <v>890.06041905755637</v>
      </c>
      <c r="M227" s="109">
        <v>177</v>
      </c>
      <c r="N227" s="111">
        <f t="shared" si="32"/>
        <v>2780.4424029044371</v>
      </c>
      <c r="O227" s="110">
        <f t="shared" si="33"/>
        <v>303750.32038749749</v>
      </c>
      <c r="P227" s="111">
        <f t="shared" si="34"/>
        <v>1888.780291493234</v>
      </c>
      <c r="Q227" s="111">
        <f t="shared" si="35"/>
        <v>891.66211141120311</v>
      </c>
    </row>
    <row r="228" spans="1:17" x14ac:dyDescent="0.2">
      <c r="A228" s="1">
        <v>200</v>
      </c>
      <c r="B228" s="41">
        <f t="shared" si="36"/>
        <v>2783.1757777720322</v>
      </c>
      <c r="C228" s="39">
        <f t="shared" si="37"/>
        <v>281763.87064642279</v>
      </c>
      <c r="D228" s="41">
        <f t="shared" si="38"/>
        <v>1755.6631710300644</v>
      </c>
      <c r="E228" s="41">
        <f t="shared" si="39"/>
        <v>1027.5126067419678</v>
      </c>
      <c r="G228" s="109">
        <v>178</v>
      </c>
      <c r="H228" s="111">
        <f t="shared" si="28"/>
        <v>2789.5140397317614</v>
      </c>
      <c r="I228" s="110">
        <f t="shared" si="29"/>
        <v>303217.85312225239</v>
      </c>
      <c r="J228" s="111">
        <f t="shared" si="30"/>
        <v>1893.9106403749902</v>
      </c>
      <c r="K228" s="111">
        <f t="shared" si="31"/>
        <v>895.60339935677121</v>
      </c>
      <c r="M228" s="109">
        <v>178</v>
      </c>
      <c r="N228" s="111">
        <f t="shared" si="32"/>
        <v>2780.4424029044371</v>
      </c>
      <c r="O228" s="110">
        <f t="shared" si="33"/>
        <v>302853.12997099553</v>
      </c>
      <c r="P228" s="111">
        <f t="shared" si="34"/>
        <v>1883.2519864024844</v>
      </c>
      <c r="Q228" s="111">
        <f t="shared" si="35"/>
        <v>897.19041650195277</v>
      </c>
    </row>
    <row r="229" spans="1:17" x14ac:dyDescent="0.2">
      <c r="A229" s="1">
        <v>201</v>
      </c>
      <c r="B229" s="41">
        <f t="shared" si="36"/>
        <v>2783.1757777720322</v>
      </c>
      <c r="C229" s="39">
        <f t="shared" si="37"/>
        <v>280729.97889891395</v>
      </c>
      <c r="D229" s="41">
        <f t="shared" si="38"/>
        <v>1749.284030263208</v>
      </c>
      <c r="E229" s="41">
        <f t="shared" si="39"/>
        <v>1033.8917475088242</v>
      </c>
      <c r="G229" s="109">
        <v>179</v>
      </c>
      <c r="H229" s="111">
        <f t="shared" si="28"/>
        <v>2789.5140397317614</v>
      </c>
      <c r="I229" s="110">
        <f t="shared" si="29"/>
        <v>302316.67222288297</v>
      </c>
      <c r="J229" s="111">
        <f t="shared" si="30"/>
        <v>1888.3331403623451</v>
      </c>
      <c r="K229" s="111">
        <f t="shared" si="31"/>
        <v>901.18089936941624</v>
      </c>
      <c r="M229" s="109">
        <v>179</v>
      </c>
      <c r="N229" s="111">
        <f t="shared" si="32"/>
        <v>2780.4424029044371</v>
      </c>
      <c r="O229" s="110">
        <f t="shared" si="33"/>
        <v>301950.37697391125</v>
      </c>
      <c r="P229" s="111">
        <f t="shared" si="34"/>
        <v>1877.6894058201722</v>
      </c>
      <c r="Q229" s="111">
        <f t="shared" si="35"/>
        <v>902.75299708426496</v>
      </c>
    </row>
    <row r="230" spans="1:17" x14ac:dyDescent="0.2">
      <c r="A230" s="1">
        <v>202</v>
      </c>
      <c r="B230" s="41">
        <f t="shared" si="36"/>
        <v>2783.1757777720322</v>
      </c>
      <c r="C230" s="39">
        <f t="shared" si="37"/>
        <v>279689.66840680601</v>
      </c>
      <c r="D230" s="41">
        <f t="shared" si="38"/>
        <v>1742.8652856640906</v>
      </c>
      <c r="E230" s="41">
        <f t="shared" si="39"/>
        <v>1040.3104921079416</v>
      </c>
      <c r="G230" s="109">
        <v>180</v>
      </c>
      <c r="H230" s="111">
        <f t="shared" si="28"/>
        <v>2789.5140397317614</v>
      </c>
      <c r="I230" s="110">
        <f t="shared" si="29"/>
        <v>301409.87908881094</v>
      </c>
      <c r="J230" s="111">
        <f t="shared" si="30"/>
        <v>1882.7209056597203</v>
      </c>
      <c r="K230" s="111">
        <f t="shared" si="31"/>
        <v>906.79313407204108</v>
      </c>
      <c r="M230" s="109">
        <v>180</v>
      </c>
      <c r="N230" s="111">
        <f t="shared" si="32"/>
        <v>2780.4424029044371</v>
      </c>
      <c r="O230" s="110">
        <f t="shared" si="33"/>
        <v>301042.02690824505</v>
      </c>
      <c r="P230" s="111">
        <f t="shared" si="34"/>
        <v>1872.0923372382497</v>
      </c>
      <c r="Q230" s="111">
        <f t="shared" si="35"/>
        <v>908.35006566618745</v>
      </c>
    </row>
    <row r="231" spans="1:17" x14ac:dyDescent="0.2">
      <c r="A231" s="1">
        <v>203</v>
      </c>
      <c r="B231" s="41">
        <f t="shared" si="36"/>
        <v>2783.1757777720322</v>
      </c>
      <c r="C231" s="39">
        <f t="shared" si="37"/>
        <v>278642.89932039293</v>
      </c>
      <c r="D231" s="41">
        <f t="shared" si="38"/>
        <v>1736.4066913589206</v>
      </c>
      <c r="E231" s="41">
        <f t="shared" si="39"/>
        <v>1046.7690864131116</v>
      </c>
      <c r="G231" s="109">
        <v>181</v>
      </c>
      <c r="H231" s="111">
        <f t="shared" si="28"/>
        <v>2789.5140397317614</v>
      </c>
      <c r="I231" s="110">
        <f t="shared" si="29"/>
        <v>300497.43876903103</v>
      </c>
      <c r="J231" s="111">
        <f t="shared" si="30"/>
        <v>1877.073719951848</v>
      </c>
      <c r="K231" s="111">
        <f t="shared" si="31"/>
        <v>912.44031977991335</v>
      </c>
      <c r="M231" s="109">
        <v>181</v>
      </c>
      <c r="N231" s="111">
        <f t="shared" si="32"/>
        <v>2780.4424029044371</v>
      </c>
      <c r="O231" s="110">
        <f t="shared" si="33"/>
        <v>300128.04507217172</v>
      </c>
      <c r="P231" s="111">
        <f t="shared" si="34"/>
        <v>1866.4605668311192</v>
      </c>
      <c r="Q231" s="111">
        <f t="shared" si="35"/>
        <v>913.98183607331794</v>
      </c>
    </row>
    <row r="232" spans="1:17" x14ac:dyDescent="0.2">
      <c r="A232" s="1">
        <v>204</v>
      </c>
      <c r="B232" s="41">
        <f t="shared" si="36"/>
        <v>2783.1757777720322</v>
      </c>
      <c r="C232" s="39">
        <f t="shared" si="37"/>
        <v>277589.63154256833</v>
      </c>
      <c r="D232" s="41">
        <f t="shared" si="38"/>
        <v>1729.9079999474393</v>
      </c>
      <c r="E232" s="41">
        <f t="shared" si="39"/>
        <v>1053.2677778245929</v>
      </c>
      <c r="G232" s="109">
        <v>182</v>
      </c>
      <c r="H232" s="111">
        <f t="shared" si="28"/>
        <v>2789.5140397317614</v>
      </c>
      <c r="I232" s="110">
        <f t="shared" si="29"/>
        <v>299579.31609487557</v>
      </c>
      <c r="J232" s="111">
        <f t="shared" si="30"/>
        <v>1871.3913655763026</v>
      </c>
      <c r="K232" s="111">
        <f t="shared" si="31"/>
        <v>918.12267415545875</v>
      </c>
      <c r="M232" s="109">
        <v>182</v>
      </c>
      <c r="N232" s="111">
        <f t="shared" si="32"/>
        <v>2780.4424029044371</v>
      </c>
      <c r="O232" s="110">
        <f t="shared" si="33"/>
        <v>299208.39654871472</v>
      </c>
      <c r="P232" s="111">
        <f t="shared" si="34"/>
        <v>1860.7938794474646</v>
      </c>
      <c r="Q232" s="111">
        <f t="shared" si="35"/>
        <v>919.6485234569725</v>
      </c>
    </row>
    <row r="233" spans="1:17" x14ac:dyDescent="0.2">
      <c r="A233" s="1">
        <v>205</v>
      </c>
      <c r="B233" s="41">
        <f t="shared" si="36"/>
        <v>2783.1757777720322</v>
      </c>
      <c r="C233" s="39">
        <f t="shared" si="37"/>
        <v>276529.82472728973</v>
      </c>
      <c r="D233" s="41">
        <f t="shared" si="38"/>
        <v>1723.368962493445</v>
      </c>
      <c r="E233" s="41">
        <f t="shared" si="39"/>
        <v>1059.8068152785872</v>
      </c>
      <c r="G233" s="109">
        <v>183</v>
      </c>
      <c r="H233" s="111">
        <f t="shared" si="28"/>
        <v>2789.5140397317614</v>
      </c>
      <c r="I233" s="110">
        <f t="shared" si="29"/>
        <v>298655.47567865881</v>
      </c>
      <c r="J233" s="111">
        <f t="shared" si="30"/>
        <v>1865.673623515002</v>
      </c>
      <c r="K233" s="111">
        <f t="shared" si="31"/>
        <v>923.84041621675942</v>
      </c>
      <c r="M233" s="109">
        <v>183</v>
      </c>
      <c r="N233" s="111">
        <f t="shared" si="32"/>
        <v>2780.4424029044371</v>
      </c>
      <c r="O233" s="110">
        <f t="shared" si="33"/>
        <v>298283.0462044123</v>
      </c>
      <c r="P233" s="111">
        <f t="shared" si="34"/>
        <v>1855.0920586020311</v>
      </c>
      <c r="Q233" s="111">
        <f t="shared" si="35"/>
        <v>925.35034430240603</v>
      </c>
    </row>
    <row r="234" spans="1:17" x14ac:dyDescent="0.2">
      <c r="A234" s="1">
        <v>206</v>
      </c>
      <c r="B234" s="41">
        <f t="shared" si="36"/>
        <v>2783.1757777720322</v>
      </c>
      <c r="C234" s="39">
        <f t="shared" si="37"/>
        <v>275463.43827803293</v>
      </c>
      <c r="D234" s="41">
        <f t="shared" si="38"/>
        <v>1716.789328515257</v>
      </c>
      <c r="E234" s="41">
        <f t="shared" si="39"/>
        <v>1066.3864492567752</v>
      </c>
      <c r="G234" s="109">
        <v>184</v>
      </c>
      <c r="H234" s="111">
        <f t="shared" si="28"/>
        <v>2789.5140397317614</v>
      </c>
      <c r="I234" s="110">
        <f t="shared" si="29"/>
        <v>297725.88191231317</v>
      </c>
      <c r="J234" s="111">
        <f t="shared" si="30"/>
        <v>1859.9202733861166</v>
      </c>
      <c r="K234" s="111">
        <f t="shared" si="31"/>
        <v>929.59376634564478</v>
      </c>
      <c r="M234" s="109">
        <v>184</v>
      </c>
      <c r="N234" s="111">
        <f t="shared" si="32"/>
        <v>2780.4424029044371</v>
      </c>
      <c r="O234" s="110">
        <f t="shared" si="33"/>
        <v>297351.95868797519</v>
      </c>
      <c r="P234" s="111">
        <f t="shared" si="34"/>
        <v>1849.3548864673562</v>
      </c>
      <c r="Q234" s="111">
        <f t="shared" si="35"/>
        <v>931.08751643708092</v>
      </c>
    </row>
    <row r="235" spans="1:17" x14ac:dyDescent="0.2">
      <c r="A235" s="1">
        <v>207</v>
      </c>
      <c r="B235" s="41">
        <f t="shared" si="36"/>
        <v>2783.1757777720322</v>
      </c>
      <c r="C235" s="39">
        <f t="shared" si="37"/>
        <v>274390.43134623702</v>
      </c>
      <c r="D235" s="41">
        <f t="shared" si="38"/>
        <v>1710.168845976121</v>
      </c>
      <c r="E235" s="41">
        <f t="shared" si="39"/>
        <v>1073.0069317959112</v>
      </c>
      <c r="G235" s="109">
        <v>185</v>
      </c>
      <c r="H235" s="111">
        <f t="shared" si="28"/>
        <v>2789.5140397317614</v>
      </c>
      <c r="I235" s="110">
        <f t="shared" si="29"/>
        <v>296790.49896601657</v>
      </c>
      <c r="J235" s="111">
        <f t="shared" si="30"/>
        <v>1854.1310934351641</v>
      </c>
      <c r="K235" s="111">
        <f t="shared" si="31"/>
        <v>935.38294629659731</v>
      </c>
      <c r="M235" s="109">
        <v>185</v>
      </c>
      <c r="N235" s="111">
        <f t="shared" si="32"/>
        <v>2780.4424029044371</v>
      </c>
      <c r="O235" s="110">
        <f t="shared" si="33"/>
        <v>296415.09842893621</v>
      </c>
      <c r="P235" s="111">
        <f t="shared" si="34"/>
        <v>1843.5821438654461</v>
      </c>
      <c r="Q235" s="111">
        <f t="shared" si="35"/>
        <v>936.86025903899099</v>
      </c>
    </row>
    <row r="236" spans="1:17" x14ac:dyDescent="0.2">
      <c r="A236" s="1">
        <v>208</v>
      </c>
      <c r="B236" s="41">
        <f t="shared" si="36"/>
        <v>2783.1757777720322</v>
      </c>
      <c r="C236" s="39">
        <f t="shared" si="37"/>
        <v>273310.76282973954</v>
      </c>
      <c r="D236" s="41">
        <f t="shared" si="38"/>
        <v>1703.5072612745548</v>
      </c>
      <c r="E236" s="41">
        <f t="shared" si="39"/>
        <v>1079.6685164974774</v>
      </c>
      <c r="G236" s="109">
        <v>186</v>
      </c>
      <c r="H236" s="111">
        <f t="shared" si="28"/>
        <v>2789.5140397317614</v>
      </c>
      <c r="I236" s="110">
        <f t="shared" si="29"/>
        <v>295849.29078681156</v>
      </c>
      <c r="J236" s="111">
        <f t="shared" si="30"/>
        <v>1848.3058605267433</v>
      </c>
      <c r="K236" s="111">
        <f t="shared" si="31"/>
        <v>941.20817920501804</v>
      </c>
      <c r="M236" s="109">
        <v>186</v>
      </c>
      <c r="N236" s="111">
        <f t="shared" si="32"/>
        <v>2780.4424029044371</v>
      </c>
      <c r="O236" s="110">
        <f t="shared" si="33"/>
        <v>295472.42963629117</v>
      </c>
      <c r="P236" s="111">
        <f t="shared" si="34"/>
        <v>1837.7736102594044</v>
      </c>
      <c r="Q236" s="111">
        <f t="shared" si="35"/>
        <v>942.66879264503268</v>
      </c>
    </row>
    <row r="237" spans="1:17" x14ac:dyDescent="0.2">
      <c r="A237" s="1">
        <v>209</v>
      </c>
      <c r="B237" s="41">
        <f t="shared" si="36"/>
        <v>2783.1757777720322</v>
      </c>
      <c r="C237" s="39">
        <f t="shared" si="37"/>
        <v>272224.39137120213</v>
      </c>
      <c r="D237" s="41">
        <f t="shared" si="38"/>
        <v>1696.8043192346329</v>
      </c>
      <c r="E237" s="41">
        <f t="shared" si="39"/>
        <v>1086.3714585373993</v>
      </c>
      <c r="G237" s="109">
        <v>187</v>
      </c>
      <c r="H237" s="111">
        <f t="shared" si="28"/>
        <v>2789.5140397317614</v>
      </c>
      <c r="I237" s="110">
        <f t="shared" si="29"/>
        <v>294902.22109721572</v>
      </c>
      <c r="J237" s="111">
        <f t="shared" si="30"/>
        <v>1842.4443501359201</v>
      </c>
      <c r="K237" s="111">
        <f t="shared" si="31"/>
        <v>947.06968959584128</v>
      </c>
      <c r="M237" s="109">
        <v>187</v>
      </c>
      <c r="N237" s="111">
        <f t="shared" si="32"/>
        <v>2780.4424029044371</v>
      </c>
      <c r="O237" s="110">
        <f t="shared" si="33"/>
        <v>294523.91629713174</v>
      </c>
      <c r="P237" s="111">
        <f t="shared" si="34"/>
        <v>1831.9290637450051</v>
      </c>
      <c r="Q237" s="111">
        <f t="shared" si="35"/>
        <v>948.51333915943201</v>
      </c>
    </row>
    <row r="238" spans="1:17" x14ac:dyDescent="0.2">
      <c r="A238" s="1">
        <v>210</v>
      </c>
      <c r="B238" s="41">
        <f t="shared" si="36"/>
        <v>2783.1757777720322</v>
      </c>
      <c r="C238" s="39">
        <f t="shared" si="37"/>
        <v>271131.27535652631</v>
      </c>
      <c r="D238" s="41">
        <f t="shared" si="38"/>
        <v>1690.0597630962131</v>
      </c>
      <c r="E238" s="41">
        <f t="shared" si="39"/>
        <v>1093.1160146758191</v>
      </c>
      <c r="G238" s="109">
        <v>188</v>
      </c>
      <c r="H238" s="111">
        <f t="shared" si="28"/>
        <v>2789.5140397317614</v>
      </c>
      <c r="I238" s="110">
        <f t="shared" si="29"/>
        <v>293949.25339382322</v>
      </c>
      <c r="J238" s="111">
        <f t="shared" si="30"/>
        <v>1836.5463363392628</v>
      </c>
      <c r="K238" s="111">
        <f t="shared" si="31"/>
        <v>952.96770339249861</v>
      </c>
      <c r="M238" s="109">
        <v>188</v>
      </c>
      <c r="N238" s="111">
        <f t="shared" si="32"/>
        <v>2780.4424029044371</v>
      </c>
      <c r="O238" s="110">
        <f t="shared" si="33"/>
        <v>293569.52217526955</v>
      </c>
      <c r="P238" s="111">
        <f t="shared" si="34"/>
        <v>1826.0482810422168</v>
      </c>
      <c r="Q238" s="111">
        <f t="shared" si="35"/>
        <v>954.39412186222035</v>
      </c>
    </row>
    <row r="239" spans="1:17" x14ac:dyDescent="0.2">
      <c r="A239" s="1">
        <v>211</v>
      </c>
      <c r="B239" s="41">
        <f t="shared" si="36"/>
        <v>2783.1757777720322</v>
      </c>
      <c r="C239" s="39">
        <f t="shared" si="37"/>
        <v>270031.37291325937</v>
      </c>
      <c r="D239" s="41">
        <f t="shared" si="38"/>
        <v>1683.2733345051008</v>
      </c>
      <c r="E239" s="41">
        <f t="shared" si="39"/>
        <v>1099.9024432669314</v>
      </c>
      <c r="G239" s="109">
        <v>189</v>
      </c>
      <c r="H239" s="111">
        <f t="shared" si="28"/>
        <v>2789.5140397317614</v>
      </c>
      <c r="I239" s="110">
        <f t="shared" si="29"/>
        <v>292990.3509458981</v>
      </c>
      <c r="J239" s="111">
        <f t="shared" si="30"/>
        <v>1830.6115918066353</v>
      </c>
      <c r="K239" s="111">
        <f t="shared" si="31"/>
        <v>958.90244792512613</v>
      </c>
      <c r="M239" s="109">
        <v>189</v>
      </c>
      <c r="N239" s="111">
        <f t="shared" si="32"/>
        <v>2780.4424029044371</v>
      </c>
      <c r="O239" s="110">
        <f t="shared" si="33"/>
        <v>292609.21080985176</v>
      </c>
      <c r="P239" s="111">
        <f t="shared" si="34"/>
        <v>1820.1310374866712</v>
      </c>
      <c r="Q239" s="111">
        <f t="shared" si="35"/>
        <v>960.31136541776596</v>
      </c>
    </row>
    <row r="240" spans="1:17" x14ac:dyDescent="0.2">
      <c r="A240" s="1">
        <v>212</v>
      </c>
      <c r="B240" s="41">
        <f t="shared" si="36"/>
        <v>2783.1757777720322</v>
      </c>
      <c r="C240" s="39">
        <f t="shared" si="37"/>
        <v>268924.64190899051</v>
      </c>
      <c r="D240" s="41">
        <f t="shared" si="38"/>
        <v>1676.444773503152</v>
      </c>
      <c r="E240" s="41">
        <f t="shared" si="39"/>
        <v>1106.7310042688803</v>
      </c>
      <c r="G240" s="109">
        <v>190</v>
      </c>
      <c r="H240" s="111">
        <f t="shared" si="28"/>
        <v>2789.5140397317614</v>
      </c>
      <c r="I240" s="110">
        <f t="shared" si="29"/>
        <v>292025.4767939584</v>
      </c>
      <c r="J240" s="111">
        <f t="shared" si="30"/>
        <v>1824.6398877920583</v>
      </c>
      <c r="K240" s="111">
        <f t="shared" si="31"/>
        <v>964.8741519397031</v>
      </c>
      <c r="M240" s="109">
        <v>190</v>
      </c>
      <c r="N240" s="111">
        <f t="shared" si="32"/>
        <v>2780.4424029044371</v>
      </c>
      <c r="O240" s="110">
        <f t="shared" si="33"/>
        <v>291642.94551396841</v>
      </c>
      <c r="P240" s="111">
        <f t="shared" si="34"/>
        <v>1814.1771070210809</v>
      </c>
      <c r="Q240" s="111">
        <f t="shared" si="35"/>
        <v>966.2652958833562</v>
      </c>
    </row>
    <row r="241" spans="1:17" x14ac:dyDescent="0.2">
      <c r="A241" s="1">
        <v>213</v>
      </c>
      <c r="B241" s="41">
        <f t="shared" si="36"/>
        <v>2783.1757777720322</v>
      </c>
      <c r="C241" s="39">
        <f t="shared" si="37"/>
        <v>267811.03994973679</v>
      </c>
      <c r="D241" s="41">
        <f t="shared" si="38"/>
        <v>1669.5738185183161</v>
      </c>
      <c r="E241" s="41">
        <f t="shared" si="39"/>
        <v>1113.6019592537161</v>
      </c>
      <c r="G241" s="109">
        <v>191</v>
      </c>
      <c r="H241" s="111">
        <f t="shared" si="28"/>
        <v>2789.5140397317614</v>
      </c>
      <c r="I241" s="110">
        <f t="shared" si="29"/>
        <v>291054.59374835156</v>
      </c>
      <c r="J241" s="111">
        <f t="shared" si="30"/>
        <v>1818.6309941249201</v>
      </c>
      <c r="K241" s="111">
        <f t="shared" si="31"/>
        <v>970.88304560684128</v>
      </c>
      <c r="M241" s="109">
        <v>191</v>
      </c>
      <c r="N241" s="111">
        <f t="shared" si="32"/>
        <v>2780.4424029044371</v>
      </c>
      <c r="O241" s="110">
        <f t="shared" si="33"/>
        <v>290670.68937325059</v>
      </c>
      <c r="P241" s="111">
        <f t="shared" si="34"/>
        <v>1808.1862621866042</v>
      </c>
      <c r="Q241" s="111">
        <f t="shared" si="35"/>
        <v>972.25614071783298</v>
      </c>
    </row>
    <row r="242" spans="1:17" x14ac:dyDescent="0.2">
      <c r="A242" s="1">
        <v>214</v>
      </c>
      <c r="B242" s="41">
        <f t="shared" si="36"/>
        <v>2783.1757777720322</v>
      </c>
      <c r="C242" s="39">
        <f t="shared" si="37"/>
        <v>266690.52437831939</v>
      </c>
      <c r="D242" s="41">
        <f t="shared" si="38"/>
        <v>1662.6602063546159</v>
      </c>
      <c r="E242" s="41">
        <f t="shared" si="39"/>
        <v>1120.5155714174164</v>
      </c>
      <c r="G242" s="109">
        <v>192</v>
      </c>
      <c r="H242" s="111">
        <f t="shared" si="28"/>
        <v>2789.5140397317614</v>
      </c>
      <c r="I242" s="110">
        <f t="shared" si="29"/>
        <v>290077.6643878211</v>
      </c>
      <c r="J242" s="111">
        <f t="shared" si="30"/>
        <v>1812.5846792013035</v>
      </c>
      <c r="K242" s="111">
        <f t="shared" si="31"/>
        <v>976.92936053045787</v>
      </c>
      <c r="M242" s="109">
        <v>192</v>
      </c>
      <c r="N242" s="111">
        <f t="shared" si="32"/>
        <v>2780.4424029044371</v>
      </c>
      <c r="O242" s="110">
        <f t="shared" si="33"/>
        <v>289692.40524446033</v>
      </c>
      <c r="P242" s="111">
        <f t="shared" si="34"/>
        <v>1802.1582741141535</v>
      </c>
      <c r="Q242" s="111">
        <f t="shared" si="35"/>
        <v>978.2841287902836</v>
      </c>
    </row>
    <row r="243" spans="1:17" x14ac:dyDescent="0.2">
      <c r="A243" s="1">
        <v>215</v>
      </c>
      <c r="B243" s="41">
        <f t="shared" si="36"/>
        <v>2783.1757777720322</v>
      </c>
      <c r="C243" s="39">
        <f t="shared" si="37"/>
        <v>265563.0522727294</v>
      </c>
      <c r="D243" s="41">
        <f t="shared" si="38"/>
        <v>1655.7036721820662</v>
      </c>
      <c r="E243" s="41">
        <f t="shared" si="39"/>
        <v>1127.4721055899661</v>
      </c>
      <c r="G243" s="109">
        <v>193</v>
      </c>
      <c r="H243" s="111">
        <f t="shared" si="28"/>
        <v>2789.5140397317614</v>
      </c>
      <c r="I243" s="110">
        <f t="shared" si="29"/>
        <v>289094.65105806431</v>
      </c>
      <c r="J243" s="111">
        <f t="shared" si="30"/>
        <v>1806.5007099749637</v>
      </c>
      <c r="K243" s="111">
        <f t="shared" si="31"/>
        <v>983.0133297567977</v>
      </c>
      <c r="M243" s="109">
        <v>193</v>
      </c>
      <c r="N243" s="111">
        <f t="shared" si="32"/>
        <v>2780.4424029044371</v>
      </c>
      <c r="O243" s="110">
        <f t="shared" si="33"/>
        <v>288708.05575407157</v>
      </c>
      <c r="P243" s="111">
        <f t="shared" si="34"/>
        <v>1796.092912515654</v>
      </c>
      <c r="Q243" s="111">
        <f t="shared" si="35"/>
        <v>984.34949038878312</v>
      </c>
    </row>
    <row r="244" spans="1:17" x14ac:dyDescent="0.2">
      <c r="A244" s="1">
        <v>216</v>
      </c>
      <c r="B244" s="41">
        <f t="shared" si="36"/>
        <v>2783.1757777720322</v>
      </c>
      <c r="C244" s="39">
        <f t="shared" si="37"/>
        <v>264428.5804444839</v>
      </c>
      <c r="D244" s="41">
        <f t="shared" si="38"/>
        <v>1648.7039495265283</v>
      </c>
      <c r="E244" s="41">
        <f t="shared" si="39"/>
        <v>1134.471828245504</v>
      </c>
      <c r="G244" s="109">
        <v>194</v>
      </c>
      <c r="H244" s="111">
        <f t="shared" ref="H244:H307" si="40">$J$47</f>
        <v>2789.5140397317614</v>
      </c>
      <c r="I244" s="110">
        <f t="shared" ref="I244:I307" si="41">I243-K244</f>
        <v>288105.51587028074</v>
      </c>
      <c r="J244" s="111">
        <f t="shared" ref="J244:J307" si="42">I243*EXP($J$46) - I243</f>
        <v>1800.3788519481895</v>
      </c>
      <c r="K244" s="111">
        <f t="shared" ref="K244:K307" si="43">H244-J244</f>
        <v>989.13518778357184</v>
      </c>
      <c r="M244" s="109">
        <v>194</v>
      </c>
      <c r="N244" s="111">
        <f t="shared" ref="N244:N307" si="44">$P$47</f>
        <v>2780.4424029044371</v>
      </c>
      <c r="O244" s="110">
        <f t="shared" ref="O244:O307" si="45">O243-Q244</f>
        <v>287717.60329684237</v>
      </c>
      <c r="P244" s="111">
        <f t="shared" ref="P244:P307" si="46">O243*$P$46</f>
        <v>1789.9899456752437</v>
      </c>
      <c r="Q244" s="111">
        <f t="shared" ref="Q244:Q307" si="47">N244-P244</f>
        <v>990.45245722919344</v>
      </c>
    </row>
    <row r="245" spans="1:17" x14ac:dyDescent="0.2">
      <c r="A245" s="1">
        <v>217</v>
      </c>
      <c r="B245" s="41">
        <f t="shared" si="36"/>
        <v>2783.1757777720322</v>
      </c>
      <c r="C245" s="39">
        <f t="shared" si="37"/>
        <v>263287.06543697137</v>
      </c>
      <c r="D245" s="41">
        <f t="shared" si="38"/>
        <v>1641.6607702595043</v>
      </c>
      <c r="E245" s="41">
        <f t="shared" si="39"/>
        <v>1141.515007512528</v>
      </c>
      <c r="G245" s="109">
        <v>195</v>
      </c>
      <c r="H245" s="111">
        <f t="shared" si="40"/>
        <v>2789.5140397317614</v>
      </c>
      <c r="I245" s="110">
        <f t="shared" si="41"/>
        <v>287110.22069971199</v>
      </c>
      <c r="J245" s="111">
        <f t="shared" si="42"/>
        <v>1794.2188691630145</v>
      </c>
      <c r="K245" s="111">
        <f t="shared" si="43"/>
        <v>995.29517056874693</v>
      </c>
      <c r="M245" s="109">
        <v>195</v>
      </c>
      <c r="N245" s="111">
        <f t="shared" si="44"/>
        <v>2780.4424029044371</v>
      </c>
      <c r="O245" s="110">
        <f t="shared" si="45"/>
        <v>286721.01003437833</v>
      </c>
      <c r="P245" s="111">
        <f t="shared" si="46"/>
        <v>1783.8491404404226</v>
      </c>
      <c r="Q245" s="111">
        <f t="shared" si="47"/>
        <v>996.59326246401451</v>
      </c>
    </row>
    <row r="246" spans="1:17" x14ac:dyDescent="0.2">
      <c r="A246" s="1">
        <v>218</v>
      </c>
      <c r="B246" s="41">
        <f t="shared" si="36"/>
        <v>2783.1757777720322</v>
      </c>
      <c r="C246" s="39">
        <f t="shared" si="37"/>
        <v>262138.46352378721</v>
      </c>
      <c r="D246" s="41">
        <f t="shared" si="38"/>
        <v>1634.5738645878639</v>
      </c>
      <c r="E246" s="41">
        <f t="shared" si="39"/>
        <v>1148.6019131841683</v>
      </c>
      <c r="G246" s="109">
        <v>196</v>
      </c>
      <c r="H246" s="111">
        <f t="shared" si="40"/>
        <v>2789.5140397317614</v>
      </c>
      <c r="I246" s="110">
        <f t="shared" si="41"/>
        <v>286108.7271841722</v>
      </c>
      <c r="J246" s="111">
        <f t="shared" si="42"/>
        <v>1788.0205241919612</v>
      </c>
      <c r="K246" s="111">
        <f t="shared" si="43"/>
        <v>1001.4935155398002</v>
      </c>
      <c r="M246" s="109">
        <v>196</v>
      </c>
      <c r="N246" s="111">
        <f t="shared" si="44"/>
        <v>2780.4424029044371</v>
      </c>
      <c r="O246" s="110">
        <f t="shared" si="45"/>
        <v>285718.23789368704</v>
      </c>
      <c r="P246" s="111">
        <f t="shared" si="46"/>
        <v>1777.6702622131456</v>
      </c>
      <c r="Q246" s="111">
        <f t="shared" si="47"/>
        <v>1002.7721406912915</v>
      </c>
    </row>
    <row r="247" spans="1:17" x14ac:dyDescent="0.2">
      <c r="A247" s="1">
        <v>219</v>
      </c>
      <c r="B247" s="41">
        <f t="shared" si="36"/>
        <v>2783.1757777720322</v>
      </c>
      <c r="C247" s="39">
        <f t="shared" si="37"/>
        <v>260982.73070705868</v>
      </c>
      <c r="D247" s="41">
        <f t="shared" si="38"/>
        <v>1627.4429610435122</v>
      </c>
      <c r="E247" s="41">
        <f t="shared" si="39"/>
        <v>1155.73281672852</v>
      </c>
      <c r="G247" s="109">
        <v>197</v>
      </c>
      <c r="H247" s="111">
        <f t="shared" si="40"/>
        <v>2789.5140397317614</v>
      </c>
      <c r="I247" s="110">
        <f t="shared" si="41"/>
        <v>285100.99672256946</v>
      </c>
      <c r="J247" s="111">
        <f t="shared" si="42"/>
        <v>1781.7835781290196</v>
      </c>
      <c r="K247" s="111">
        <f t="shared" si="43"/>
        <v>1007.7304616027418</v>
      </c>
      <c r="M247" s="109">
        <v>197</v>
      </c>
      <c r="N247" s="111">
        <f t="shared" si="44"/>
        <v>2780.4424029044371</v>
      </c>
      <c r="O247" s="110">
        <f t="shared" si="45"/>
        <v>284709.24856572348</v>
      </c>
      <c r="P247" s="111">
        <f t="shared" si="46"/>
        <v>1771.4530749408596</v>
      </c>
      <c r="Q247" s="111">
        <f t="shared" si="47"/>
        <v>1008.9893279635776</v>
      </c>
    </row>
    <row r="248" spans="1:17" x14ac:dyDescent="0.2">
      <c r="A248" s="1">
        <v>220</v>
      </c>
      <c r="B248" s="41">
        <f t="shared" si="36"/>
        <v>2783.1757777720322</v>
      </c>
      <c r="C248" s="39">
        <f t="shared" si="37"/>
        <v>259819.82271575963</v>
      </c>
      <c r="D248" s="41">
        <f t="shared" si="38"/>
        <v>1620.2677864729892</v>
      </c>
      <c r="E248" s="41">
        <f t="shared" si="39"/>
        <v>1162.907991299043</v>
      </c>
      <c r="G248" s="109">
        <v>198</v>
      </c>
      <c r="H248" s="111">
        <f t="shared" si="40"/>
        <v>2789.5140397317614</v>
      </c>
      <c r="I248" s="110">
        <f t="shared" si="41"/>
        <v>284086.99047341791</v>
      </c>
      <c r="J248" s="111">
        <f t="shared" si="42"/>
        <v>1775.5077905802173</v>
      </c>
      <c r="K248" s="111">
        <f t="shared" si="43"/>
        <v>1014.0062491515441</v>
      </c>
      <c r="M248" s="109">
        <v>198</v>
      </c>
      <c r="N248" s="111">
        <f t="shared" si="44"/>
        <v>2780.4424029044371</v>
      </c>
      <c r="O248" s="110">
        <f t="shared" si="45"/>
        <v>283694.00350392651</v>
      </c>
      <c r="P248" s="111">
        <f t="shared" si="46"/>
        <v>1765.1973411074855</v>
      </c>
      <c r="Q248" s="111">
        <f t="shared" si="47"/>
        <v>1015.2450617969516</v>
      </c>
    </row>
    <row r="249" spans="1:17" x14ac:dyDescent="0.2">
      <c r="A249" s="1">
        <v>221</v>
      </c>
      <c r="B249" s="41">
        <f t="shared" si="36"/>
        <v>2783.1757777720322</v>
      </c>
      <c r="C249" s="39">
        <f t="shared" si="37"/>
        <v>258649.69500401459</v>
      </c>
      <c r="D249" s="41">
        <f t="shared" si="38"/>
        <v>1613.0480660270075</v>
      </c>
      <c r="E249" s="41">
        <f t="shared" si="39"/>
        <v>1170.1277117450247</v>
      </c>
      <c r="G249" s="109">
        <v>199</v>
      </c>
      <c r="H249" s="111">
        <f t="shared" si="40"/>
        <v>2789.5140397317614</v>
      </c>
      <c r="I249" s="110">
        <f t="shared" si="41"/>
        <v>283066.66935334075</v>
      </c>
      <c r="J249" s="111">
        <f t="shared" si="42"/>
        <v>1769.1929196545971</v>
      </c>
      <c r="K249" s="111">
        <f t="shared" si="43"/>
        <v>1020.3211200771643</v>
      </c>
      <c r="M249" s="109">
        <v>199</v>
      </c>
      <c r="N249" s="111">
        <f t="shared" si="44"/>
        <v>2780.4424029044371</v>
      </c>
      <c r="O249" s="110">
        <f t="shared" si="45"/>
        <v>282672.46392274642</v>
      </c>
      <c r="P249" s="111">
        <f t="shared" si="46"/>
        <v>1758.9028217243442</v>
      </c>
      <c r="Q249" s="111">
        <f t="shared" si="47"/>
        <v>1021.5395811800929</v>
      </c>
    </row>
    <row r="250" spans="1:17" x14ac:dyDescent="0.2">
      <c r="A250" s="1">
        <v>222</v>
      </c>
      <c r="B250" s="41">
        <f t="shared" si="36"/>
        <v>2783.1757777720322</v>
      </c>
      <c r="C250" s="39">
        <f t="shared" si="37"/>
        <v>257472.30274939249</v>
      </c>
      <c r="D250" s="41">
        <f t="shared" si="38"/>
        <v>1605.7835231499239</v>
      </c>
      <c r="E250" s="41">
        <f t="shared" si="39"/>
        <v>1177.3922546221083</v>
      </c>
      <c r="G250" s="109">
        <v>200</v>
      </c>
      <c r="H250" s="111">
        <f t="shared" si="40"/>
        <v>2789.5140397317614</v>
      </c>
      <c r="I250" s="110">
        <f t="shared" si="41"/>
        <v>282039.99403556378</v>
      </c>
      <c r="J250" s="111">
        <f t="shared" si="42"/>
        <v>1762.8387219547876</v>
      </c>
      <c r="K250" s="111">
        <f t="shared" si="43"/>
        <v>1026.6753177769738</v>
      </c>
      <c r="M250" s="109">
        <v>200</v>
      </c>
      <c r="N250" s="111">
        <f t="shared" si="44"/>
        <v>2780.4424029044371</v>
      </c>
      <c r="O250" s="110">
        <f t="shared" si="45"/>
        <v>281644.59079616301</v>
      </c>
      <c r="P250" s="111">
        <f t="shared" si="46"/>
        <v>1752.5692763210277</v>
      </c>
      <c r="Q250" s="111">
        <f t="shared" si="47"/>
        <v>1027.8731265834094</v>
      </c>
    </row>
    <row r="251" spans="1:17" x14ac:dyDescent="0.2">
      <c r="A251" s="1">
        <v>223</v>
      </c>
      <c r="B251" s="41">
        <f t="shared" si="36"/>
        <v>2783.1757777720322</v>
      </c>
      <c r="C251" s="39">
        <f t="shared" si="37"/>
        <v>256287.60085118961</v>
      </c>
      <c r="D251" s="41">
        <f t="shared" si="38"/>
        <v>1598.4738795691449</v>
      </c>
      <c r="E251" s="41">
        <f t="shared" si="39"/>
        <v>1184.7018982028874</v>
      </c>
      <c r="G251" s="109">
        <v>201</v>
      </c>
      <c r="H251" s="111">
        <f t="shared" si="40"/>
        <v>2789.5140397317614</v>
      </c>
      <c r="I251" s="110">
        <f t="shared" si="41"/>
        <v>281006.9249483996</v>
      </c>
      <c r="J251" s="111">
        <f t="shared" si="42"/>
        <v>1756.4449525675736</v>
      </c>
      <c r="K251" s="111">
        <f t="shared" si="43"/>
        <v>1033.0690871641877</v>
      </c>
      <c r="M251" s="109">
        <v>201</v>
      </c>
      <c r="N251" s="111">
        <f t="shared" si="44"/>
        <v>2780.4424029044371</v>
      </c>
      <c r="O251" s="110">
        <f t="shared" si="45"/>
        <v>280610.3448561948</v>
      </c>
      <c r="P251" s="111">
        <f t="shared" si="46"/>
        <v>1746.1964629362105</v>
      </c>
      <c r="Q251" s="111">
        <f t="shared" si="47"/>
        <v>1034.2459399682266</v>
      </c>
    </row>
    <row r="252" spans="1:17" x14ac:dyDescent="0.2">
      <c r="A252" s="1">
        <v>224</v>
      </c>
      <c r="B252" s="41">
        <f t="shared" si="36"/>
        <v>2783.1757777720322</v>
      </c>
      <c r="C252" s="39">
        <f t="shared" si="37"/>
        <v>255095.54392870204</v>
      </c>
      <c r="D252" s="41">
        <f t="shared" si="38"/>
        <v>1591.1188552844687</v>
      </c>
      <c r="E252" s="41">
        <f t="shared" si="39"/>
        <v>1192.0569224875635</v>
      </c>
      <c r="G252" s="109">
        <v>202</v>
      </c>
      <c r="H252" s="111">
        <f t="shared" si="40"/>
        <v>2789.5140397317614</v>
      </c>
      <c r="I252" s="110">
        <f t="shared" si="41"/>
        <v>279967.42227372236</v>
      </c>
      <c r="J252" s="111">
        <f t="shared" si="42"/>
        <v>1750.0113650545245</v>
      </c>
      <c r="K252" s="111">
        <f t="shared" si="43"/>
        <v>1039.5026746772369</v>
      </c>
      <c r="M252" s="109">
        <v>202</v>
      </c>
      <c r="N252" s="111">
        <f t="shared" si="44"/>
        <v>2780.4424029044371</v>
      </c>
      <c r="O252" s="110">
        <f t="shared" si="45"/>
        <v>279569.68659139879</v>
      </c>
      <c r="P252" s="111">
        <f t="shared" si="46"/>
        <v>1739.7841381084077</v>
      </c>
      <c r="Q252" s="111">
        <f t="shared" si="47"/>
        <v>1040.6582647960295</v>
      </c>
    </row>
    <row r="253" spans="1:17" x14ac:dyDescent="0.2">
      <c r="A253" s="1">
        <v>225</v>
      </c>
      <c r="B253" s="41">
        <f t="shared" si="36"/>
        <v>2783.1757777720322</v>
      </c>
      <c r="C253" s="39">
        <f t="shared" si="37"/>
        <v>253896.08631948737</v>
      </c>
      <c r="D253" s="41">
        <f t="shared" si="38"/>
        <v>1583.7181685573585</v>
      </c>
      <c r="E253" s="41">
        <f t="shared" si="39"/>
        <v>1199.4576092146738</v>
      </c>
      <c r="G253" s="109">
        <v>203</v>
      </c>
      <c r="H253" s="111">
        <f t="shared" si="40"/>
        <v>2789.5140397317614</v>
      </c>
      <c r="I253" s="110">
        <f t="shared" si="41"/>
        <v>278921.44594543311</v>
      </c>
      <c r="J253" s="111">
        <f t="shared" si="42"/>
        <v>1743.5377114425064</v>
      </c>
      <c r="K253" s="111">
        <f t="shared" si="43"/>
        <v>1045.976328289255</v>
      </c>
      <c r="M253" s="109">
        <v>203</v>
      </c>
      <c r="N253" s="111">
        <f t="shared" si="44"/>
        <v>2780.4424029044371</v>
      </c>
      <c r="O253" s="110">
        <f t="shared" si="45"/>
        <v>278522.57624536101</v>
      </c>
      <c r="P253" s="111">
        <f t="shared" si="46"/>
        <v>1733.3320568666725</v>
      </c>
      <c r="Q253" s="111">
        <f t="shared" si="47"/>
        <v>1047.1103460377647</v>
      </c>
    </row>
    <row r="254" spans="1:17" x14ac:dyDescent="0.2">
      <c r="A254" s="1">
        <v>226</v>
      </c>
      <c r="B254" s="41">
        <f t="shared" si="36"/>
        <v>2783.1757777720322</v>
      </c>
      <c r="C254" s="39">
        <f t="shared" si="37"/>
        <v>252689.18207761549</v>
      </c>
      <c r="D254" s="41">
        <f t="shared" si="38"/>
        <v>1576.2715359001506</v>
      </c>
      <c r="E254" s="41">
        <f t="shared" si="39"/>
        <v>1206.9042418718816</v>
      </c>
      <c r="G254" s="109">
        <v>204</v>
      </c>
      <c r="H254" s="111">
        <f t="shared" si="40"/>
        <v>2789.5140397317614</v>
      </c>
      <c r="I254" s="110">
        <f t="shared" si="41"/>
        <v>277868.95564791549</v>
      </c>
      <c r="J254" s="111">
        <f t="shared" si="42"/>
        <v>1737.0237422141363</v>
      </c>
      <c r="K254" s="111">
        <f t="shared" si="43"/>
        <v>1052.4902975176251</v>
      </c>
      <c r="M254" s="109">
        <v>204</v>
      </c>
      <c r="N254" s="111">
        <f t="shared" si="44"/>
        <v>2780.4424029044371</v>
      </c>
      <c r="O254" s="110">
        <f t="shared" si="45"/>
        <v>277468.9738151778</v>
      </c>
      <c r="P254" s="111">
        <f t="shared" si="46"/>
        <v>1726.8399727212382</v>
      </c>
      <c r="Q254" s="111">
        <f t="shared" si="47"/>
        <v>1053.602430183199</v>
      </c>
    </row>
    <row r="255" spans="1:17" x14ac:dyDescent="0.2">
      <c r="A255" s="1">
        <v>227</v>
      </c>
      <c r="B255" s="41">
        <f t="shared" si="36"/>
        <v>2783.1757777720322</v>
      </c>
      <c r="C255" s="39">
        <f t="shared" si="37"/>
        <v>251474.78497190867</v>
      </c>
      <c r="D255" s="41">
        <f t="shared" si="38"/>
        <v>1568.7786720651961</v>
      </c>
      <c r="E255" s="41">
        <f t="shared" si="39"/>
        <v>1214.3971057068361</v>
      </c>
      <c r="G255" s="109">
        <v>205</v>
      </c>
      <c r="H255" s="111">
        <f t="shared" si="40"/>
        <v>2789.5140397317614</v>
      </c>
      <c r="I255" s="110">
        <f t="shared" si="41"/>
        <v>276809.91081448167</v>
      </c>
      <c r="J255" s="111">
        <f t="shared" si="42"/>
        <v>1730.4692062979448</v>
      </c>
      <c r="K255" s="111">
        <f t="shared" si="43"/>
        <v>1059.0448334338166</v>
      </c>
      <c r="M255" s="109">
        <v>205</v>
      </c>
      <c r="N255" s="111">
        <f t="shared" si="44"/>
        <v>2780.4424029044371</v>
      </c>
      <c r="O255" s="110">
        <f t="shared" si="45"/>
        <v>276408.83904992748</v>
      </c>
      <c r="P255" s="111">
        <f t="shared" si="46"/>
        <v>1720.3076376541023</v>
      </c>
      <c r="Q255" s="111">
        <f t="shared" si="47"/>
        <v>1060.1347652503348</v>
      </c>
    </row>
    <row r="256" spans="1:17" x14ac:dyDescent="0.2">
      <c r="A256" s="1">
        <v>228</v>
      </c>
      <c r="B256" s="41">
        <f t="shared" si="36"/>
        <v>2783.1757777720322</v>
      </c>
      <c r="C256" s="39">
        <f t="shared" si="37"/>
        <v>250252.84848417056</v>
      </c>
      <c r="D256" s="41">
        <f t="shared" si="38"/>
        <v>1561.239290033933</v>
      </c>
      <c r="E256" s="41">
        <f t="shared" si="39"/>
        <v>1221.9364877380992</v>
      </c>
      <c r="G256" s="109">
        <v>206</v>
      </c>
      <c r="H256" s="111">
        <f t="shared" si="40"/>
        <v>2789.5140397317614</v>
      </c>
      <c r="I256" s="110">
        <f t="shared" si="41"/>
        <v>275744.27062580903</v>
      </c>
      <c r="J256" s="111">
        <f t="shared" si="42"/>
        <v>1723.8738510591211</v>
      </c>
      <c r="K256" s="111">
        <f t="shared" si="43"/>
        <v>1065.6401886726403</v>
      </c>
      <c r="M256" s="109">
        <v>206</v>
      </c>
      <c r="N256" s="111">
        <f t="shared" si="44"/>
        <v>2780.4424029044371</v>
      </c>
      <c r="O256" s="110">
        <f t="shared" si="45"/>
        <v>275342.13144913258</v>
      </c>
      <c r="P256" s="111">
        <f t="shared" si="46"/>
        <v>1713.7348021095504</v>
      </c>
      <c r="Q256" s="111">
        <f t="shared" si="47"/>
        <v>1066.7076007948867</v>
      </c>
    </row>
    <row r="257" spans="1:17" x14ac:dyDescent="0.2">
      <c r="A257" s="1">
        <v>229</v>
      </c>
      <c r="B257" s="41">
        <f t="shared" si="36"/>
        <v>2783.1757777720322</v>
      </c>
      <c r="C257" s="39">
        <f t="shared" si="37"/>
        <v>249023.32580740441</v>
      </c>
      <c r="D257" s="41">
        <f t="shared" si="38"/>
        <v>1553.6531010058923</v>
      </c>
      <c r="E257" s="41">
        <f t="shared" si="39"/>
        <v>1229.52267676614</v>
      </c>
      <c r="G257" s="109">
        <v>207</v>
      </c>
      <c r="H257" s="111">
        <f t="shared" si="40"/>
        <v>2789.5140397317614</v>
      </c>
      <c r="I257" s="110">
        <f t="shared" si="41"/>
        <v>274671.9940083666</v>
      </c>
      <c r="J257" s="111">
        <f t="shared" si="42"/>
        <v>1717.2374222893268</v>
      </c>
      <c r="K257" s="111">
        <f t="shared" si="43"/>
        <v>1072.2766174424346</v>
      </c>
      <c r="M257" s="109">
        <v>207</v>
      </c>
      <c r="N257" s="111">
        <f t="shared" si="44"/>
        <v>2780.4424029044371</v>
      </c>
      <c r="O257" s="110">
        <f t="shared" si="45"/>
        <v>274268.81026121275</v>
      </c>
      <c r="P257" s="111">
        <f t="shared" si="46"/>
        <v>1707.1212149846219</v>
      </c>
      <c r="Q257" s="111">
        <f t="shared" si="47"/>
        <v>1073.3211879198152</v>
      </c>
    </row>
    <row r="258" spans="1:17" x14ac:dyDescent="0.2">
      <c r="A258" s="1">
        <v>230</v>
      </c>
      <c r="B258" s="41">
        <f t="shared" si="36"/>
        <v>2783.1757777720322</v>
      </c>
      <c r="C258" s="39">
        <f t="shared" si="37"/>
        <v>247786.16984402001</v>
      </c>
      <c r="D258" s="41">
        <f t="shared" si="38"/>
        <v>1546.0198143876357</v>
      </c>
      <c r="E258" s="41">
        <f t="shared" si="39"/>
        <v>1237.1559633843965</v>
      </c>
      <c r="G258" s="109">
        <v>208</v>
      </c>
      <c r="H258" s="111">
        <f t="shared" si="40"/>
        <v>2789.5140397317614</v>
      </c>
      <c r="I258" s="110">
        <f t="shared" si="41"/>
        <v>273593.03963283205</v>
      </c>
      <c r="J258" s="111">
        <f t="shared" si="42"/>
        <v>1710.5596641972079</v>
      </c>
      <c r="K258" s="111">
        <f t="shared" si="43"/>
        <v>1078.9543755345535</v>
      </c>
      <c r="M258" s="109">
        <v>208</v>
      </c>
      <c r="N258" s="111">
        <f t="shared" si="44"/>
        <v>2780.4424029044371</v>
      </c>
      <c r="O258" s="110">
        <f t="shared" si="45"/>
        <v>273188.83448192786</v>
      </c>
      <c r="P258" s="111">
        <f t="shared" si="46"/>
        <v>1700.4666236195189</v>
      </c>
      <c r="Q258" s="111">
        <f t="shared" si="47"/>
        <v>1079.9757792849182</v>
      </c>
    </row>
    <row r="259" spans="1:17" x14ac:dyDescent="0.2">
      <c r="A259" s="1">
        <v>231</v>
      </c>
      <c r="B259" s="41">
        <f t="shared" si="36"/>
        <v>2783.1757777720322</v>
      </c>
      <c r="C259" s="39">
        <f t="shared" si="37"/>
        <v>246541.33320402959</v>
      </c>
      <c r="D259" s="41">
        <f t="shared" si="38"/>
        <v>1538.3391377816242</v>
      </c>
      <c r="E259" s="41">
        <f t="shared" si="39"/>
        <v>1244.836639990408</v>
      </c>
      <c r="G259" s="109">
        <v>209</v>
      </c>
      <c r="H259" s="111">
        <f t="shared" si="40"/>
        <v>2789.5140397317614</v>
      </c>
      <c r="I259" s="110">
        <f t="shared" si="41"/>
        <v>272507.36591249879</v>
      </c>
      <c r="J259" s="111">
        <f t="shared" si="42"/>
        <v>1703.8403193984996</v>
      </c>
      <c r="K259" s="111">
        <f t="shared" si="43"/>
        <v>1085.6737203332618</v>
      </c>
      <c r="M259" s="109">
        <v>209</v>
      </c>
      <c r="N259" s="111">
        <f t="shared" si="44"/>
        <v>2780.4424029044371</v>
      </c>
      <c r="O259" s="110">
        <f t="shared" si="45"/>
        <v>272102.16285281139</v>
      </c>
      <c r="P259" s="111">
        <f t="shared" si="46"/>
        <v>1693.7707737879527</v>
      </c>
      <c r="Q259" s="111">
        <f t="shared" si="47"/>
        <v>1086.6716291164844</v>
      </c>
    </row>
    <row r="260" spans="1:17" x14ac:dyDescent="0.2">
      <c r="A260" s="1">
        <v>232</v>
      </c>
      <c r="B260" s="41">
        <f t="shared" si="36"/>
        <v>2783.1757777720322</v>
      </c>
      <c r="C260" s="39">
        <f t="shared" si="37"/>
        <v>245288.76820323258</v>
      </c>
      <c r="D260" s="41">
        <f t="shared" si="38"/>
        <v>1530.610776975017</v>
      </c>
      <c r="E260" s="41">
        <f t="shared" si="39"/>
        <v>1252.5650007970153</v>
      </c>
      <c r="G260" s="109">
        <v>210</v>
      </c>
      <c r="H260" s="111">
        <f t="shared" si="40"/>
        <v>2789.5140397317614</v>
      </c>
      <c r="I260" s="110">
        <f t="shared" si="41"/>
        <v>271414.93100167287</v>
      </c>
      <c r="J260" s="111">
        <f t="shared" si="42"/>
        <v>1697.0791289058398</v>
      </c>
      <c r="K260" s="111">
        <f t="shared" si="43"/>
        <v>1092.4349108259216</v>
      </c>
      <c r="M260" s="109">
        <v>210</v>
      </c>
      <c r="N260" s="111">
        <f t="shared" si="44"/>
        <v>2780.4424029044371</v>
      </c>
      <c r="O260" s="110">
        <f t="shared" si="45"/>
        <v>271008.75385959441</v>
      </c>
      <c r="P260" s="111">
        <f t="shared" si="46"/>
        <v>1687.0334096874305</v>
      </c>
      <c r="Q260" s="111">
        <f t="shared" si="47"/>
        <v>1093.4089932170066</v>
      </c>
    </row>
    <row r="261" spans="1:17" x14ac:dyDescent="0.2">
      <c r="A261" s="1">
        <v>233</v>
      </c>
      <c r="B261" s="41">
        <f t="shared" si="36"/>
        <v>2783.1757777720322</v>
      </c>
      <c r="C261" s="39">
        <f t="shared" si="37"/>
        <v>244028.42686138896</v>
      </c>
      <c r="D261" s="41">
        <f t="shared" si="38"/>
        <v>1522.8344359284022</v>
      </c>
      <c r="E261" s="41">
        <f t="shared" si="39"/>
        <v>1260.3413418436301</v>
      </c>
      <c r="G261" s="109">
        <v>211</v>
      </c>
      <c r="H261" s="111">
        <f t="shared" si="40"/>
        <v>2789.5140397317614</v>
      </c>
      <c r="I261" s="110">
        <f t="shared" si="41"/>
        <v>270315.69279406033</v>
      </c>
      <c r="J261" s="111">
        <f t="shared" si="42"/>
        <v>1690.2758321192232</v>
      </c>
      <c r="K261" s="111">
        <f t="shared" si="43"/>
        <v>1099.2382076125382</v>
      </c>
      <c r="M261" s="109">
        <v>211</v>
      </c>
      <c r="N261" s="111">
        <f t="shared" si="44"/>
        <v>2780.4424029044371</v>
      </c>
      <c r="O261" s="110">
        <f t="shared" si="45"/>
        <v>269908.56573061948</v>
      </c>
      <c r="P261" s="111">
        <f t="shared" si="46"/>
        <v>1680.2542739294852</v>
      </c>
      <c r="Q261" s="111">
        <f t="shared" si="47"/>
        <v>1100.188128974952</v>
      </c>
    </row>
    <row r="262" spans="1:17" x14ac:dyDescent="0.2">
      <c r="A262" s="1">
        <v>234</v>
      </c>
      <c r="B262" s="41">
        <f t="shared" si="36"/>
        <v>2783.1757777720322</v>
      </c>
      <c r="C262" s="39">
        <f t="shared" si="37"/>
        <v>242760.26090038137</v>
      </c>
      <c r="D262" s="41">
        <f t="shared" si="38"/>
        <v>1515.0098167644564</v>
      </c>
      <c r="E262" s="41">
        <f t="shared" si="39"/>
        <v>1268.1659610075758</v>
      </c>
      <c r="G262" s="109">
        <v>212</v>
      </c>
      <c r="H262" s="111">
        <f t="shared" si="40"/>
        <v>2789.5140397317614</v>
      </c>
      <c r="I262" s="110">
        <f t="shared" si="41"/>
        <v>269209.60892114404</v>
      </c>
      <c r="J262" s="111">
        <f t="shared" si="42"/>
        <v>1683.4301668154658</v>
      </c>
      <c r="K262" s="111">
        <f t="shared" si="43"/>
        <v>1106.0838729162956</v>
      </c>
      <c r="M262" s="109">
        <v>212</v>
      </c>
      <c r="N262" s="111">
        <f t="shared" si="44"/>
        <v>2780.4424029044371</v>
      </c>
      <c r="O262" s="110">
        <f t="shared" si="45"/>
        <v>268801.55643524486</v>
      </c>
      <c r="P262" s="111">
        <f t="shared" si="46"/>
        <v>1673.4331075298408</v>
      </c>
      <c r="Q262" s="111">
        <f t="shared" si="47"/>
        <v>1107.0092953745964</v>
      </c>
    </row>
    <row r="263" spans="1:17" x14ac:dyDescent="0.2">
      <c r="A263" s="1">
        <v>235</v>
      </c>
      <c r="B263" s="41">
        <f t="shared" si="36"/>
        <v>2783.1757777720322</v>
      </c>
      <c r="C263" s="39">
        <f t="shared" si="37"/>
        <v>241484.22174236586</v>
      </c>
      <c r="D263" s="41">
        <f t="shared" si="38"/>
        <v>1507.1366197565342</v>
      </c>
      <c r="E263" s="41">
        <f t="shared" si="39"/>
        <v>1276.0391580154981</v>
      </c>
      <c r="G263" s="109">
        <v>213</v>
      </c>
      <c r="H263" s="111">
        <f t="shared" si="40"/>
        <v>2789.5140397317614</v>
      </c>
      <c r="I263" s="110">
        <f t="shared" si="41"/>
        <v>268096.63675055088</v>
      </c>
      <c r="J263" s="111">
        <f t="shared" si="42"/>
        <v>1676.5418691386003</v>
      </c>
      <c r="K263" s="111">
        <f t="shared" si="43"/>
        <v>1112.9721705931611</v>
      </c>
      <c r="M263" s="109">
        <v>213</v>
      </c>
      <c r="N263" s="111">
        <f t="shared" si="44"/>
        <v>2780.4424029044371</v>
      </c>
      <c r="O263" s="110">
        <f t="shared" si="45"/>
        <v>267687.68368223892</v>
      </c>
      <c r="P263" s="111">
        <f t="shared" si="46"/>
        <v>1666.569649898518</v>
      </c>
      <c r="Q263" s="111">
        <f t="shared" si="47"/>
        <v>1113.8727530059191</v>
      </c>
    </row>
    <row r="264" spans="1:17" x14ac:dyDescent="0.2">
      <c r="A264" s="1">
        <v>236</v>
      </c>
      <c r="B264" s="41">
        <f t="shared" si="36"/>
        <v>2783.1757777720322</v>
      </c>
      <c r="C264" s="39">
        <f t="shared" si="37"/>
        <v>240200.26050791101</v>
      </c>
      <c r="D264" s="41">
        <f t="shared" si="38"/>
        <v>1499.2145433171879</v>
      </c>
      <c r="E264" s="41">
        <f t="shared" si="39"/>
        <v>1283.9612344548443</v>
      </c>
      <c r="G264" s="109">
        <v>214</v>
      </c>
      <c r="H264" s="111">
        <f t="shared" si="40"/>
        <v>2789.5140397317614</v>
      </c>
      <c r="I264" s="110">
        <f t="shared" si="41"/>
        <v>266976.73338440841</v>
      </c>
      <c r="J264" s="111">
        <f t="shared" si="42"/>
        <v>1669.6106735892827</v>
      </c>
      <c r="K264" s="111">
        <f t="shared" si="43"/>
        <v>1119.9033661424787</v>
      </c>
      <c r="M264" s="109">
        <v>214</v>
      </c>
      <c r="N264" s="111">
        <f t="shared" si="44"/>
        <v>2780.4424029044371</v>
      </c>
      <c r="O264" s="110">
        <f t="shared" si="45"/>
        <v>266566.90491816436</v>
      </c>
      <c r="P264" s="111">
        <f t="shared" si="46"/>
        <v>1659.6636388298812</v>
      </c>
      <c r="Q264" s="111">
        <f t="shared" si="47"/>
        <v>1120.778764074556</v>
      </c>
    </row>
    <row r="265" spans="1:17" x14ac:dyDescent="0.2">
      <c r="A265" s="1">
        <v>237</v>
      </c>
      <c r="B265" s="41">
        <f t="shared" si="36"/>
        <v>2783.1757777720322</v>
      </c>
      <c r="C265" s="39">
        <f t="shared" si="37"/>
        <v>238908.32801412558</v>
      </c>
      <c r="D265" s="41">
        <f t="shared" si="38"/>
        <v>1491.2432839866142</v>
      </c>
      <c r="E265" s="41">
        <f t="shared" si="39"/>
        <v>1291.932493785418</v>
      </c>
      <c r="G265" s="109">
        <v>215</v>
      </c>
      <c r="H265" s="111">
        <f t="shared" si="40"/>
        <v>2789.5140397317614</v>
      </c>
      <c r="I265" s="110">
        <f t="shared" si="41"/>
        <v>265849.85565769149</v>
      </c>
      <c r="J265" s="111">
        <f t="shared" si="42"/>
        <v>1662.6363130148384</v>
      </c>
      <c r="K265" s="111">
        <f t="shared" si="43"/>
        <v>1126.877726716923</v>
      </c>
      <c r="M265" s="109">
        <v>215</v>
      </c>
      <c r="N265" s="111">
        <f t="shared" si="44"/>
        <v>2780.4424029044371</v>
      </c>
      <c r="O265" s="110">
        <f t="shared" si="45"/>
        <v>265439.17732575256</v>
      </c>
      <c r="P265" s="111">
        <f t="shared" si="46"/>
        <v>1652.7148104926191</v>
      </c>
      <c r="Q265" s="111">
        <f t="shared" si="47"/>
        <v>1127.727592411818</v>
      </c>
    </row>
    <row r="266" spans="1:17" x14ac:dyDescent="0.2">
      <c r="A266" s="1">
        <v>238</v>
      </c>
      <c r="B266" s="41">
        <f t="shared" si="36"/>
        <v>2783.1757777720322</v>
      </c>
      <c r="C266" s="39">
        <f t="shared" si="37"/>
        <v>237608.37477277458</v>
      </c>
      <c r="D266" s="41">
        <f t="shared" si="38"/>
        <v>1483.2225364210296</v>
      </c>
      <c r="E266" s="41">
        <f t="shared" si="39"/>
        <v>1299.9532413510026</v>
      </c>
      <c r="G266" s="109">
        <v>216</v>
      </c>
      <c r="H266" s="111">
        <f t="shared" si="40"/>
        <v>2789.5140397317614</v>
      </c>
      <c r="I266" s="110">
        <f t="shared" si="41"/>
        <v>264715.96013655851</v>
      </c>
      <c r="J266" s="111">
        <f t="shared" si="42"/>
        <v>1655.6185185987852</v>
      </c>
      <c r="K266" s="111">
        <f t="shared" si="43"/>
        <v>1133.8955211329762</v>
      </c>
      <c r="M266" s="109">
        <v>216</v>
      </c>
      <c r="N266" s="111">
        <f t="shared" si="44"/>
        <v>2780.4424029044371</v>
      </c>
      <c r="O266" s="110">
        <f t="shared" si="45"/>
        <v>264304.45782226778</v>
      </c>
      <c r="P266" s="111">
        <f t="shared" si="46"/>
        <v>1645.7228994196657</v>
      </c>
      <c r="Q266" s="111">
        <f t="shared" si="47"/>
        <v>1134.7195034847714</v>
      </c>
    </row>
    <row r="267" spans="1:17" x14ac:dyDescent="0.2">
      <c r="A267" s="1">
        <v>239</v>
      </c>
      <c r="B267" s="41">
        <f t="shared" si="36"/>
        <v>2783.1757777720322</v>
      </c>
      <c r="C267" s="39">
        <f t="shared" si="37"/>
        <v>236300.35098838352</v>
      </c>
      <c r="D267" s="41">
        <f t="shared" si="38"/>
        <v>1475.1519933809755</v>
      </c>
      <c r="E267" s="41">
        <f t="shared" si="39"/>
        <v>1308.0237843910568</v>
      </c>
      <c r="G267" s="109">
        <v>217</v>
      </c>
      <c r="H267" s="111">
        <f t="shared" si="40"/>
        <v>2789.5140397317614</v>
      </c>
      <c r="I267" s="110">
        <f t="shared" si="41"/>
        <v>263575.00311667728</v>
      </c>
      <c r="J267" s="111">
        <f t="shared" si="42"/>
        <v>1648.5570198505302</v>
      </c>
      <c r="K267" s="111">
        <f t="shared" si="43"/>
        <v>1140.9570198812312</v>
      </c>
      <c r="M267" s="109">
        <v>217</v>
      </c>
      <c r="N267" s="111">
        <f t="shared" si="44"/>
        <v>2780.4424029044371</v>
      </c>
      <c r="O267" s="110">
        <f t="shared" si="45"/>
        <v>263162.70305786142</v>
      </c>
      <c r="P267" s="111">
        <f t="shared" si="46"/>
        <v>1638.6876384980601</v>
      </c>
      <c r="Q267" s="111">
        <f t="shared" si="47"/>
        <v>1141.754764406377</v>
      </c>
    </row>
    <row r="268" spans="1:17" x14ac:dyDescent="0.2">
      <c r="A268" s="1">
        <v>240</v>
      </c>
      <c r="B268" s="41">
        <f t="shared" si="36"/>
        <v>2783.1757777720322</v>
      </c>
      <c r="C268" s="39">
        <f t="shared" si="37"/>
        <v>234984.20655633105</v>
      </c>
      <c r="D268" s="41">
        <f t="shared" si="38"/>
        <v>1467.0313457195477</v>
      </c>
      <c r="E268" s="41">
        <f t="shared" si="39"/>
        <v>1316.1444320524845</v>
      </c>
      <c r="G268" s="109">
        <v>218</v>
      </c>
      <c r="H268" s="111">
        <f t="shared" si="40"/>
        <v>2789.5140397317614</v>
      </c>
      <c r="I268" s="110">
        <f t="shared" si="41"/>
        <v>262426.94062154059</v>
      </c>
      <c r="J268" s="111">
        <f t="shared" si="42"/>
        <v>1641.4515445950674</v>
      </c>
      <c r="K268" s="111">
        <f t="shared" si="43"/>
        <v>1148.062495136694</v>
      </c>
      <c r="M268" s="109">
        <v>218</v>
      </c>
      <c r="N268" s="111">
        <f t="shared" si="44"/>
        <v>2780.4424029044371</v>
      </c>
      <c r="O268" s="110">
        <f t="shared" si="45"/>
        <v>262013.86941391573</v>
      </c>
      <c r="P268" s="111">
        <f t="shared" si="46"/>
        <v>1631.6087589587407</v>
      </c>
      <c r="Q268" s="111">
        <f t="shared" si="47"/>
        <v>1148.8336439456964</v>
      </c>
    </row>
    <row r="269" spans="1:17" x14ac:dyDescent="0.2">
      <c r="A269" s="1">
        <v>241</v>
      </c>
      <c r="B269" s="41">
        <f t="shared" si="36"/>
        <v>2783.1757777720322</v>
      </c>
      <c r="C269" s="39">
        <f t="shared" si="37"/>
        <v>233659.89106092957</v>
      </c>
      <c r="D269" s="41">
        <f t="shared" si="38"/>
        <v>1458.8602823705551</v>
      </c>
      <c r="E269" s="41">
        <f t="shared" si="39"/>
        <v>1324.3154954014772</v>
      </c>
      <c r="G269" s="109">
        <v>219</v>
      </c>
      <c r="H269" s="111">
        <f t="shared" si="40"/>
        <v>2789.5140397317614</v>
      </c>
      <c r="I269" s="110">
        <f t="shared" si="41"/>
        <v>261271.72840077116</v>
      </c>
      <c r="J269" s="111">
        <f t="shared" si="42"/>
        <v>1634.3018189623253</v>
      </c>
      <c r="K269" s="111">
        <f t="shared" si="43"/>
        <v>1155.212220769436</v>
      </c>
      <c r="M269" s="109">
        <v>219</v>
      </c>
      <c r="N269" s="111">
        <f t="shared" si="44"/>
        <v>2780.4424029044371</v>
      </c>
      <c r="O269" s="110">
        <f t="shared" si="45"/>
        <v>260857.91300137757</v>
      </c>
      <c r="P269" s="111">
        <f t="shared" si="46"/>
        <v>1624.4859903662775</v>
      </c>
      <c r="Q269" s="111">
        <f t="shared" si="47"/>
        <v>1155.9564125381596</v>
      </c>
    </row>
    <row r="270" spans="1:17" x14ac:dyDescent="0.2">
      <c r="A270" s="1">
        <v>242</v>
      </c>
      <c r="B270" s="41">
        <f t="shared" si="36"/>
        <v>2783.1757777720322</v>
      </c>
      <c r="C270" s="39">
        <f t="shared" si="37"/>
        <v>232327.35377349413</v>
      </c>
      <c r="D270" s="41">
        <f t="shared" si="38"/>
        <v>1450.6384903366043</v>
      </c>
      <c r="E270" s="41">
        <f t="shared" si="39"/>
        <v>1332.537287435428</v>
      </c>
      <c r="G270" s="109">
        <v>220</v>
      </c>
      <c r="H270" s="111">
        <f t="shared" si="40"/>
        <v>2789.5140397317614</v>
      </c>
      <c r="I270" s="110">
        <f t="shared" si="41"/>
        <v>260109.32192841609</v>
      </c>
      <c r="J270" s="111">
        <f t="shared" si="42"/>
        <v>1627.10756737669</v>
      </c>
      <c r="K270" s="111">
        <f t="shared" si="43"/>
        <v>1162.4064723550714</v>
      </c>
      <c r="M270" s="109">
        <v>220</v>
      </c>
      <c r="N270" s="111">
        <f t="shared" si="44"/>
        <v>2780.4424029044371</v>
      </c>
      <c r="O270" s="110">
        <f t="shared" si="45"/>
        <v>259694.78965908167</v>
      </c>
      <c r="P270" s="111">
        <f t="shared" si="46"/>
        <v>1617.3190606085409</v>
      </c>
      <c r="Q270" s="111">
        <f t="shared" si="47"/>
        <v>1163.1233422958962</v>
      </c>
    </row>
    <row r="271" spans="1:17" x14ac:dyDescent="0.2">
      <c r="A271" s="1">
        <v>243</v>
      </c>
      <c r="B271" s="41">
        <f t="shared" si="36"/>
        <v>2783.1757777720322</v>
      </c>
      <c r="C271" s="39">
        <f t="shared" si="37"/>
        <v>230986.54365039922</v>
      </c>
      <c r="D271" s="41">
        <f t="shared" si="38"/>
        <v>1442.3656546771094</v>
      </c>
      <c r="E271" s="41">
        <f t="shared" si="39"/>
        <v>1340.8101230949228</v>
      </c>
      <c r="G271" s="109">
        <v>221</v>
      </c>
      <c r="H271" s="111">
        <f t="shared" si="40"/>
        <v>2789.5140397317614</v>
      </c>
      <c r="I271" s="110">
        <f t="shared" si="41"/>
        <v>258939.67640123056</v>
      </c>
      <c r="J271" s="111">
        <f t="shared" si="42"/>
        <v>1619.8685125462362</v>
      </c>
      <c r="K271" s="111">
        <f t="shared" si="43"/>
        <v>1169.6455271855252</v>
      </c>
      <c r="M271" s="109">
        <v>221</v>
      </c>
      <c r="N271" s="111">
        <f t="shared" si="44"/>
        <v>2780.4424029044371</v>
      </c>
      <c r="O271" s="110">
        <f t="shared" si="45"/>
        <v>258524.45495206353</v>
      </c>
      <c r="P271" s="111">
        <f t="shared" si="46"/>
        <v>1610.1076958863064</v>
      </c>
      <c r="Q271" s="111">
        <f t="shared" si="47"/>
        <v>1170.3347070181308</v>
      </c>
    </row>
    <row r="272" spans="1:17" x14ac:dyDescent="0.2">
      <c r="A272" s="1">
        <v>244</v>
      </c>
      <c r="B272" s="41">
        <f t="shared" si="36"/>
        <v>2783.1757777720322</v>
      </c>
      <c r="C272" s="39">
        <f t="shared" si="37"/>
        <v>229637.40933112343</v>
      </c>
      <c r="D272" s="41">
        <f t="shared" si="38"/>
        <v>1434.0414584962284</v>
      </c>
      <c r="E272" s="41">
        <f t="shared" si="39"/>
        <v>1349.1343192758038</v>
      </c>
      <c r="G272" s="109">
        <v>222</v>
      </c>
      <c r="H272" s="111">
        <f t="shared" si="40"/>
        <v>2789.5140397317614</v>
      </c>
      <c r="I272" s="110">
        <f t="shared" si="41"/>
        <v>257762.74673695114</v>
      </c>
      <c r="J272" s="111">
        <f t="shared" si="42"/>
        <v>1612.5843754523376</v>
      </c>
      <c r="K272" s="111">
        <f t="shared" si="43"/>
        <v>1176.9296642794238</v>
      </c>
      <c r="M272" s="109">
        <v>222</v>
      </c>
      <c r="N272" s="111">
        <f t="shared" si="44"/>
        <v>2780.4424029044371</v>
      </c>
      <c r="O272" s="110">
        <f t="shared" si="45"/>
        <v>257346.86416986189</v>
      </c>
      <c r="P272" s="111">
        <f t="shared" si="46"/>
        <v>1602.8516207027938</v>
      </c>
      <c r="Q272" s="111">
        <f t="shared" si="47"/>
        <v>1177.5907822016434</v>
      </c>
    </row>
    <row r="273" spans="1:17" x14ac:dyDescent="0.2">
      <c r="A273" s="1">
        <v>245</v>
      </c>
      <c r="B273" s="41">
        <f t="shared" si="36"/>
        <v>2783.1757777720322</v>
      </c>
      <c r="C273" s="39">
        <f t="shared" si="37"/>
        <v>228279.89913628213</v>
      </c>
      <c r="D273" s="41">
        <f t="shared" si="38"/>
        <v>1425.6655829307247</v>
      </c>
      <c r="E273" s="41">
        <f t="shared" si="39"/>
        <v>1357.5101948413076</v>
      </c>
      <c r="G273" s="109">
        <v>223</v>
      </c>
      <c r="H273" s="111">
        <f t="shared" si="40"/>
        <v>2789.5140397317614</v>
      </c>
      <c r="I273" s="110">
        <f t="shared" si="41"/>
        <v>256578.48757255802</v>
      </c>
      <c r="J273" s="111">
        <f t="shared" si="42"/>
        <v>1605.2548753386363</v>
      </c>
      <c r="K273" s="111">
        <f t="shared" si="43"/>
        <v>1184.259164393125</v>
      </c>
      <c r="M273" s="109">
        <v>223</v>
      </c>
      <c r="N273" s="111">
        <f t="shared" si="44"/>
        <v>2780.4424029044371</v>
      </c>
      <c r="O273" s="110">
        <f t="shared" si="45"/>
        <v>256161.9723248106</v>
      </c>
      <c r="P273" s="111">
        <f t="shared" si="46"/>
        <v>1595.5505578531436</v>
      </c>
      <c r="Q273" s="111">
        <f t="shared" si="47"/>
        <v>1184.8918450512936</v>
      </c>
    </row>
    <row r="274" spans="1:17" x14ac:dyDescent="0.2">
      <c r="A274" s="1">
        <v>246</v>
      </c>
      <c r="B274" s="41">
        <f t="shared" si="36"/>
        <v>2783.1757777720322</v>
      </c>
      <c r="C274" s="39">
        <f t="shared" si="37"/>
        <v>226913.96106564783</v>
      </c>
      <c r="D274" s="41">
        <f t="shared" si="38"/>
        <v>1417.2377071377514</v>
      </c>
      <c r="E274" s="41">
        <f t="shared" si="39"/>
        <v>1365.9380706342808</v>
      </c>
      <c r="G274" s="109">
        <v>224</v>
      </c>
      <c r="H274" s="111">
        <f t="shared" si="40"/>
        <v>2789.5140397317614</v>
      </c>
      <c r="I274" s="110">
        <f t="shared" si="41"/>
        <v>255386.85326252662</v>
      </c>
      <c r="J274" s="111">
        <f t="shared" si="42"/>
        <v>1597.8797297003621</v>
      </c>
      <c r="K274" s="111">
        <f t="shared" si="43"/>
        <v>1191.6343100313993</v>
      </c>
      <c r="M274" s="109">
        <v>224</v>
      </c>
      <c r="N274" s="111">
        <f t="shared" si="44"/>
        <v>2780.4424029044371</v>
      </c>
      <c r="O274" s="110">
        <f t="shared" si="45"/>
        <v>254969.73415032</v>
      </c>
      <c r="P274" s="111">
        <f t="shared" si="46"/>
        <v>1588.2042284138256</v>
      </c>
      <c r="Q274" s="111">
        <f t="shared" si="47"/>
        <v>1192.2381744906115</v>
      </c>
    </row>
    <row r="275" spans="1:17" x14ac:dyDescent="0.2">
      <c r="A275" s="1">
        <v>247</v>
      </c>
      <c r="B275" s="41">
        <f t="shared" si="36"/>
        <v>2783.1757777720322</v>
      </c>
      <c r="C275" s="39">
        <f t="shared" si="37"/>
        <v>225539.54279615838</v>
      </c>
      <c r="D275" s="41">
        <f t="shared" si="38"/>
        <v>1408.7575082825635</v>
      </c>
      <c r="E275" s="41">
        <f t="shared" si="39"/>
        <v>1374.4182694894687</v>
      </c>
      <c r="G275" s="109">
        <v>225</v>
      </c>
      <c r="H275" s="111">
        <f t="shared" si="40"/>
        <v>2789.5140397317614</v>
      </c>
      <c r="I275" s="110">
        <f t="shared" si="41"/>
        <v>254187.79787706825</v>
      </c>
      <c r="J275" s="111">
        <f t="shared" si="42"/>
        <v>1590.4586542733887</v>
      </c>
      <c r="K275" s="111">
        <f t="shared" si="43"/>
        <v>1199.0553854583727</v>
      </c>
      <c r="M275" s="109">
        <v>225</v>
      </c>
      <c r="N275" s="111">
        <f t="shared" si="44"/>
        <v>2780.4424029044371</v>
      </c>
      <c r="O275" s="110">
        <f t="shared" si="45"/>
        <v>253770.10409914755</v>
      </c>
      <c r="P275" s="111">
        <f t="shared" si="46"/>
        <v>1580.8123517319839</v>
      </c>
      <c r="Q275" s="111">
        <f t="shared" si="47"/>
        <v>1199.6300511724532</v>
      </c>
    </row>
    <row r="276" spans="1:17" x14ac:dyDescent="0.2">
      <c r="A276" s="1">
        <v>248</v>
      </c>
      <c r="B276" s="41">
        <f t="shared" si="36"/>
        <v>2783.1757777720322</v>
      </c>
      <c r="C276" s="39">
        <f t="shared" si="37"/>
        <v>224156.5916799125</v>
      </c>
      <c r="D276" s="41">
        <f t="shared" si="38"/>
        <v>1400.2246615261499</v>
      </c>
      <c r="E276" s="41">
        <f t="shared" si="39"/>
        <v>1382.9511162458823</v>
      </c>
      <c r="G276" s="109">
        <v>226</v>
      </c>
      <c r="H276" s="111">
        <f t="shared" si="40"/>
        <v>2789.5140397317614</v>
      </c>
      <c r="I276" s="110">
        <f t="shared" si="41"/>
        <v>252981.27520035979</v>
      </c>
      <c r="J276" s="111">
        <f t="shared" si="42"/>
        <v>1582.9913630232913</v>
      </c>
      <c r="K276" s="111">
        <f t="shared" si="43"/>
        <v>1206.52267670847</v>
      </c>
      <c r="M276" s="109">
        <v>226</v>
      </c>
      <c r="N276" s="111">
        <f t="shared" si="44"/>
        <v>2780.4424029044371</v>
      </c>
      <c r="O276" s="110">
        <f t="shared" si="45"/>
        <v>252563.03634165783</v>
      </c>
      <c r="P276" s="111">
        <f t="shared" si="46"/>
        <v>1573.3746454147147</v>
      </c>
      <c r="Q276" s="111">
        <f t="shared" si="47"/>
        <v>1207.0677574897225</v>
      </c>
    </row>
    <row r="277" spans="1:17" x14ac:dyDescent="0.2">
      <c r="A277" s="1">
        <v>249</v>
      </c>
      <c r="B277" s="41">
        <f t="shared" si="36"/>
        <v>2783.1757777720322</v>
      </c>
      <c r="C277" s="39">
        <f t="shared" si="37"/>
        <v>222765.05474215327</v>
      </c>
      <c r="D277" s="41">
        <f t="shared" si="38"/>
        <v>1391.6388400127901</v>
      </c>
      <c r="E277" s="41">
        <f t="shared" si="39"/>
        <v>1391.5369377592422</v>
      </c>
      <c r="G277" s="109">
        <v>227</v>
      </c>
      <c r="H277" s="111">
        <f t="shared" si="40"/>
        <v>2789.5140397317614</v>
      </c>
      <c r="I277" s="110">
        <f t="shared" si="41"/>
        <v>251767.23872876237</v>
      </c>
      <c r="J277" s="111">
        <f t="shared" si="42"/>
        <v>1575.4775681343453</v>
      </c>
      <c r="K277" s="111">
        <f t="shared" si="43"/>
        <v>1214.036471597416</v>
      </c>
      <c r="M277" s="109">
        <v>227</v>
      </c>
      <c r="N277" s="111">
        <f t="shared" si="44"/>
        <v>2780.4424029044371</v>
      </c>
      <c r="O277" s="110">
        <f t="shared" si="45"/>
        <v>251348.48476407168</v>
      </c>
      <c r="P277" s="111">
        <f t="shared" si="46"/>
        <v>1565.8908253182785</v>
      </c>
      <c r="Q277" s="111">
        <f t="shared" si="47"/>
        <v>1214.5515775861586</v>
      </c>
    </row>
    <row r="278" spans="1:17" x14ac:dyDescent="0.2">
      <c r="A278" s="1">
        <v>250</v>
      </c>
      <c r="B278" s="41">
        <f t="shared" si="36"/>
        <v>2783.1757777720322</v>
      </c>
      <c r="C278" s="39">
        <f t="shared" si="37"/>
        <v>221364.87867923878</v>
      </c>
      <c r="D278" s="41">
        <f t="shared" si="38"/>
        <v>1382.9997148575349</v>
      </c>
      <c r="E278" s="41">
        <f t="shared" si="39"/>
        <v>1400.1760629144974</v>
      </c>
      <c r="G278" s="109">
        <v>228</v>
      </c>
      <c r="H278" s="111">
        <f t="shared" si="40"/>
        <v>2789.5140397317614</v>
      </c>
      <c r="I278" s="110">
        <f t="shared" si="41"/>
        <v>250545.64166902899</v>
      </c>
      <c r="J278" s="111">
        <f t="shared" si="42"/>
        <v>1567.9169799983792</v>
      </c>
      <c r="K278" s="111">
        <f t="shared" si="43"/>
        <v>1221.5970597333821</v>
      </c>
      <c r="M278" s="109">
        <v>228</v>
      </c>
      <c r="N278" s="111">
        <f t="shared" si="44"/>
        <v>2780.4424029044371</v>
      </c>
      <c r="O278" s="110">
        <f t="shared" si="45"/>
        <v>250126.40296670448</v>
      </c>
      <c r="P278" s="111">
        <f t="shared" si="46"/>
        <v>1558.3606055372443</v>
      </c>
      <c r="Q278" s="111">
        <f t="shared" si="47"/>
        <v>1222.0817973671928</v>
      </c>
    </row>
    <row r="279" spans="1:17" x14ac:dyDescent="0.2">
      <c r="A279" s="1">
        <v>251</v>
      </c>
      <c r="B279" s="41">
        <f t="shared" si="36"/>
        <v>2783.1757777720322</v>
      </c>
      <c r="C279" s="39">
        <f t="shared" si="37"/>
        <v>219956.00985660037</v>
      </c>
      <c r="D279" s="41">
        <f t="shared" si="38"/>
        <v>1374.3069551336073</v>
      </c>
      <c r="E279" s="41">
        <f t="shared" si="39"/>
        <v>1408.8688226384249</v>
      </c>
      <c r="G279" s="109">
        <v>229</v>
      </c>
      <c r="H279" s="111">
        <f t="shared" si="40"/>
        <v>2789.5140397317614</v>
      </c>
      <c r="I279" s="110">
        <f t="shared" si="41"/>
        <v>249316.43693650092</v>
      </c>
      <c r="J279" s="111">
        <f t="shared" si="42"/>
        <v>1560.3093072036863</v>
      </c>
      <c r="K279" s="111">
        <f t="shared" si="43"/>
        <v>1229.2047325280751</v>
      </c>
      <c r="M279" s="109">
        <v>229</v>
      </c>
      <c r="N279" s="111">
        <f t="shared" si="44"/>
        <v>2780.4424029044371</v>
      </c>
      <c r="O279" s="110">
        <f t="shared" si="45"/>
        <v>248896.74426219362</v>
      </c>
      <c r="P279" s="111">
        <f t="shared" si="46"/>
        <v>1550.7836983935676</v>
      </c>
      <c r="Q279" s="111">
        <f t="shared" si="47"/>
        <v>1229.6587045108695</v>
      </c>
    </row>
    <row r="280" spans="1:17" x14ac:dyDescent="0.2">
      <c r="A280" s="1">
        <v>252</v>
      </c>
      <c r="B280" s="41">
        <f t="shared" si="36"/>
        <v>2783.1757777720322</v>
      </c>
      <c r="C280" s="39">
        <f t="shared" si="37"/>
        <v>218538.39430668807</v>
      </c>
      <c r="D280" s="41">
        <f t="shared" si="38"/>
        <v>1365.5602278597273</v>
      </c>
      <c r="E280" s="41">
        <f t="shared" si="39"/>
        <v>1417.6155499123049</v>
      </c>
      <c r="G280" s="109">
        <v>230</v>
      </c>
      <c r="H280" s="111">
        <f t="shared" si="40"/>
        <v>2789.5140397317614</v>
      </c>
      <c r="I280" s="110">
        <f t="shared" si="41"/>
        <v>248079.57715329289</v>
      </c>
      <c r="J280" s="111">
        <f t="shared" si="42"/>
        <v>1552.6542565237323</v>
      </c>
      <c r="K280" s="111">
        <f t="shared" si="43"/>
        <v>1236.8597832080291</v>
      </c>
      <c r="M280" s="109">
        <v>230</v>
      </c>
      <c r="N280" s="111">
        <f t="shared" si="44"/>
        <v>2780.4424029044371</v>
      </c>
      <c r="O280" s="110">
        <f t="shared" si="45"/>
        <v>247659.46167371477</v>
      </c>
      <c r="P280" s="111">
        <f t="shared" si="46"/>
        <v>1543.1598144256004</v>
      </c>
      <c r="Q280" s="111">
        <f t="shared" si="47"/>
        <v>1237.2825884788367</v>
      </c>
    </row>
    <row r="281" spans="1:17" x14ac:dyDescent="0.2">
      <c r="A281" s="1">
        <v>253</v>
      </c>
      <c r="B281" s="41">
        <f t="shared" si="36"/>
        <v>2783.1757777720322</v>
      </c>
      <c r="C281" s="39">
        <f t="shared" si="37"/>
        <v>217111.97772690339</v>
      </c>
      <c r="D281" s="41">
        <f t="shared" si="38"/>
        <v>1356.759197987355</v>
      </c>
      <c r="E281" s="41">
        <f t="shared" si="39"/>
        <v>1426.4165797846772</v>
      </c>
      <c r="G281" s="109">
        <v>231</v>
      </c>
      <c r="H281" s="111">
        <f t="shared" si="40"/>
        <v>2789.5140397317614</v>
      </c>
      <c r="I281" s="110">
        <f t="shared" si="41"/>
        <v>246835.01464646697</v>
      </c>
      <c r="J281" s="111">
        <f t="shared" si="42"/>
        <v>1544.951532905834</v>
      </c>
      <c r="K281" s="111">
        <f t="shared" si="43"/>
        <v>1244.5625068259274</v>
      </c>
      <c r="M281" s="109">
        <v>231</v>
      </c>
      <c r="N281" s="111">
        <f t="shared" si="44"/>
        <v>2780.4424029044371</v>
      </c>
      <c r="O281" s="110">
        <f t="shared" si="45"/>
        <v>246414.50793318736</v>
      </c>
      <c r="P281" s="111">
        <f t="shared" si="46"/>
        <v>1535.4886623770315</v>
      </c>
      <c r="Q281" s="111">
        <f t="shared" si="47"/>
        <v>1244.9537405274057</v>
      </c>
    </row>
    <row r="282" spans="1:17" x14ac:dyDescent="0.2">
      <c r="A282" s="1">
        <v>254</v>
      </c>
      <c r="B282" s="41">
        <f t="shared" si="36"/>
        <v>2783.1757777720322</v>
      </c>
      <c r="C282" s="39">
        <f t="shared" si="37"/>
        <v>215676.70547751922</v>
      </c>
      <c r="D282" s="41">
        <f t="shared" si="38"/>
        <v>1347.9035283878586</v>
      </c>
      <c r="E282" s="41">
        <f t="shared" si="39"/>
        <v>1435.2722493841736</v>
      </c>
      <c r="G282" s="109">
        <v>232</v>
      </c>
      <c r="H282" s="111">
        <f t="shared" si="40"/>
        <v>2789.5140397317614</v>
      </c>
      <c r="I282" s="110">
        <f t="shared" si="41"/>
        <v>245582.70144619507</v>
      </c>
      <c r="J282" s="111">
        <f t="shared" si="42"/>
        <v>1537.200839459867</v>
      </c>
      <c r="K282" s="111">
        <f t="shared" si="43"/>
        <v>1252.3132002718944</v>
      </c>
      <c r="M282" s="109">
        <v>232</v>
      </c>
      <c r="N282" s="111">
        <f t="shared" si="44"/>
        <v>2780.4424029044371</v>
      </c>
      <c r="O282" s="110">
        <f t="shared" si="45"/>
        <v>245161.83547946869</v>
      </c>
      <c r="P282" s="111">
        <f t="shared" si="46"/>
        <v>1527.7699491857616</v>
      </c>
      <c r="Q282" s="111">
        <f t="shared" si="47"/>
        <v>1252.6724537186756</v>
      </c>
    </row>
    <row r="283" spans="1:17" x14ac:dyDescent="0.2">
      <c r="A283" s="1">
        <v>255</v>
      </c>
      <c r="B283" s="41">
        <f t="shared" si="36"/>
        <v>2783.1757777720322</v>
      </c>
      <c r="C283" s="39">
        <f t="shared" si="37"/>
        <v>214232.5225795868</v>
      </c>
      <c r="D283" s="41">
        <f t="shared" si="38"/>
        <v>1338.9928798395983</v>
      </c>
      <c r="E283" s="41">
        <f t="shared" si="39"/>
        <v>1444.1828979324339</v>
      </c>
      <c r="G283" s="109">
        <v>233</v>
      </c>
      <c r="H283" s="111">
        <f t="shared" si="40"/>
        <v>2789.5140397317614</v>
      </c>
      <c r="I283" s="110">
        <f t="shared" si="41"/>
        <v>244322.58928391011</v>
      </c>
      <c r="J283" s="111">
        <f t="shared" si="42"/>
        <v>1529.4018774467986</v>
      </c>
      <c r="K283" s="111">
        <f t="shared" si="43"/>
        <v>1260.1121622849628</v>
      </c>
      <c r="M283" s="109">
        <v>233</v>
      </c>
      <c r="N283" s="111">
        <f t="shared" si="44"/>
        <v>2780.4424029044371</v>
      </c>
      <c r="O283" s="110">
        <f t="shared" si="45"/>
        <v>243901.39645653695</v>
      </c>
      <c r="P283" s="111">
        <f t="shared" si="46"/>
        <v>1520.0033799727057</v>
      </c>
      <c r="Q283" s="111">
        <f t="shared" si="47"/>
        <v>1260.4390229317314</v>
      </c>
    </row>
    <row r="284" spans="1:17" x14ac:dyDescent="0.2">
      <c r="A284" s="1">
        <v>256</v>
      </c>
      <c r="B284" s="41">
        <f t="shared" si="36"/>
        <v>2783.1757777720322</v>
      </c>
      <c r="C284" s="39">
        <f t="shared" si="37"/>
        <v>212779.37371282969</v>
      </c>
      <c r="D284" s="41">
        <f t="shared" si="38"/>
        <v>1330.0269110149347</v>
      </c>
      <c r="E284" s="41">
        <f t="shared" si="39"/>
        <v>1453.1488667570975</v>
      </c>
      <c r="G284" s="109">
        <v>234</v>
      </c>
      <c r="H284" s="111">
        <f t="shared" si="40"/>
        <v>2789.5140397317614</v>
      </c>
      <c r="I284" s="110">
        <f t="shared" si="41"/>
        <v>243054.62959044546</v>
      </c>
      <c r="J284" s="111">
        <f t="shared" si="42"/>
        <v>1521.5543462671048</v>
      </c>
      <c r="K284" s="111">
        <f t="shared" si="43"/>
        <v>1267.9596934646565</v>
      </c>
      <c r="M284" s="109">
        <v>234</v>
      </c>
      <c r="N284" s="111">
        <f t="shared" si="44"/>
        <v>2780.4424029044371</v>
      </c>
      <c r="O284" s="110">
        <f t="shared" si="45"/>
        <v>242633.14271166304</v>
      </c>
      <c r="P284" s="111">
        <f t="shared" si="46"/>
        <v>1512.188658030529</v>
      </c>
      <c r="Q284" s="111">
        <f t="shared" si="47"/>
        <v>1268.2537448739081</v>
      </c>
    </row>
    <row r="285" spans="1:17" x14ac:dyDescent="0.2">
      <c r="A285" s="1">
        <v>257</v>
      </c>
      <c r="B285" s="41">
        <f t="shared" si="36"/>
        <v>2783.1757777720322</v>
      </c>
      <c r="C285" s="39">
        <f t="shared" si="37"/>
        <v>211317.2032135248</v>
      </c>
      <c r="D285" s="41">
        <f t="shared" si="38"/>
        <v>1321.0052784671509</v>
      </c>
      <c r="E285" s="41">
        <f t="shared" si="39"/>
        <v>1462.1704993048813</v>
      </c>
      <c r="G285" s="109">
        <v>235</v>
      </c>
      <c r="H285" s="111">
        <f t="shared" si="40"/>
        <v>2789.5140397317614</v>
      </c>
      <c r="I285" s="110">
        <f t="shared" si="41"/>
        <v>241778.77349416298</v>
      </c>
      <c r="J285" s="111">
        <f t="shared" si="42"/>
        <v>1513.6579434492742</v>
      </c>
      <c r="K285" s="111">
        <f t="shared" si="43"/>
        <v>1275.8560962824872</v>
      </c>
      <c r="M285" s="109">
        <v>235</v>
      </c>
      <c r="N285" s="111">
        <f t="shared" si="44"/>
        <v>2780.4424029044371</v>
      </c>
      <c r="O285" s="110">
        <f t="shared" si="45"/>
        <v>241357.02579357091</v>
      </c>
      <c r="P285" s="111">
        <f t="shared" si="46"/>
        <v>1504.3254848123108</v>
      </c>
      <c r="Q285" s="111">
        <f t="shared" si="47"/>
        <v>1276.1169180921263</v>
      </c>
    </row>
    <row r="286" spans="1:17" x14ac:dyDescent="0.2">
      <c r="A286" s="1">
        <v>258</v>
      </c>
      <c r="B286" s="41">
        <f t="shared" ref="B286:B349" si="48">$C$23</f>
        <v>2783.1757777720322</v>
      </c>
      <c r="C286" s="39">
        <f t="shared" ref="C286:C349" si="49">C285-E286</f>
        <v>209845.95507237007</v>
      </c>
      <c r="D286" s="41">
        <f t="shared" ref="D286:D349" si="50">C285*$C$12</f>
        <v>1311.9276366172996</v>
      </c>
      <c r="E286" s="41">
        <f t="shared" ref="E286:E349" si="51">B286-D286</f>
        <v>1471.2481411547326</v>
      </c>
      <c r="G286" s="109">
        <v>236</v>
      </c>
      <c r="H286" s="111">
        <f t="shared" si="40"/>
        <v>2789.5140397317614</v>
      </c>
      <c r="I286" s="110">
        <f t="shared" si="41"/>
        <v>240494.97181906929</v>
      </c>
      <c r="J286" s="111">
        <f t="shared" si="42"/>
        <v>1505.7123646380787</v>
      </c>
      <c r="K286" s="111">
        <f t="shared" si="43"/>
        <v>1283.8016750936827</v>
      </c>
      <c r="M286" s="109">
        <v>236</v>
      </c>
      <c r="N286" s="111">
        <f t="shared" si="44"/>
        <v>2780.4424029044371</v>
      </c>
      <c r="O286" s="110">
        <f t="shared" si="45"/>
        <v>240072.99695058662</v>
      </c>
      <c r="P286" s="111">
        <f t="shared" si="46"/>
        <v>1496.4135599201395</v>
      </c>
      <c r="Q286" s="111">
        <f t="shared" si="47"/>
        <v>1284.0288429842976</v>
      </c>
    </row>
    <row r="287" spans="1:17" x14ac:dyDescent="0.2">
      <c r="A287" s="1">
        <v>259</v>
      </c>
      <c r="B287" s="41">
        <f t="shared" si="48"/>
        <v>2783.1757777720322</v>
      </c>
      <c r="C287" s="39">
        <f t="shared" si="49"/>
        <v>208365.57293233901</v>
      </c>
      <c r="D287" s="41">
        <f t="shared" si="50"/>
        <v>1302.7936377409642</v>
      </c>
      <c r="E287" s="41">
        <f t="shared" si="51"/>
        <v>1480.382140031068</v>
      </c>
      <c r="G287" s="109">
        <v>237</v>
      </c>
      <c r="H287" s="111">
        <f t="shared" si="40"/>
        <v>2789.5140397317614</v>
      </c>
      <c r="I287" s="110">
        <f t="shared" si="41"/>
        <v>239203.17508292044</v>
      </c>
      <c r="J287" s="111">
        <f t="shared" si="42"/>
        <v>1497.7173035829037</v>
      </c>
      <c r="K287" s="111">
        <f t="shared" si="43"/>
        <v>1291.7967361488577</v>
      </c>
      <c r="M287" s="109">
        <v>237</v>
      </c>
      <c r="N287" s="111">
        <f t="shared" si="44"/>
        <v>2780.4424029044371</v>
      </c>
      <c r="O287" s="110">
        <f t="shared" si="45"/>
        <v>238781.00712877582</v>
      </c>
      <c r="P287" s="111">
        <f t="shared" si="46"/>
        <v>1488.452581093637</v>
      </c>
      <c r="Q287" s="111">
        <f t="shared" si="47"/>
        <v>1291.9898218108001</v>
      </c>
    </row>
    <row r="288" spans="1:17" x14ac:dyDescent="0.2">
      <c r="A288" s="1">
        <v>260</v>
      </c>
      <c r="B288" s="41">
        <f t="shared" si="48"/>
        <v>2783.1757777720322</v>
      </c>
      <c r="C288" s="39">
        <f t="shared" si="49"/>
        <v>206876.0000865219</v>
      </c>
      <c r="D288" s="41">
        <f t="shared" si="50"/>
        <v>1293.602931954938</v>
      </c>
      <c r="E288" s="41">
        <f t="shared" si="51"/>
        <v>1489.5728458170943</v>
      </c>
      <c r="G288" s="109">
        <v>238</v>
      </c>
      <c r="H288" s="111">
        <f t="shared" si="40"/>
        <v>2789.5140397317614</v>
      </c>
      <c r="I288" s="110">
        <f t="shared" si="41"/>
        <v>237903.33349531455</v>
      </c>
      <c r="J288" s="111">
        <f t="shared" si="42"/>
        <v>1489.672452125873</v>
      </c>
      <c r="K288" s="111">
        <f t="shared" si="43"/>
        <v>1299.8415876058884</v>
      </c>
      <c r="M288" s="109">
        <v>238</v>
      </c>
      <c r="N288" s="111">
        <f t="shared" si="44"/>
        <v>2780.4424029044371</v>
      </c>
      <c r="O288" s="110">
        <f t="shared" si="45"/>
        <v>237481.00697006978</v>
      </c>
      <c r="P288" s="111">
        <f t="shared" si="46"/>
        <v>1480.44224419841</v>
      </c>
      <c r="Q288" s="111">
        <f t="shared" si="47"/>
        <v>1300.0001587060272</v>
      </c>
    </row>
    <row r="289" spans="1:17" x14ac:dyDescent="0.2">
      <c r="A289" s="1">
        <v>261</v>
      </c>
      <c r="B289" s="41">
        <f t="shared" si="48"/>
        <v>2783.1757777720322</v>
      </c>
      <c r="C289" s="39">
        <f t="shared" si="49"/>
        <v>205377.17947595369</v>
      </c>
      <c r="D289" s="41">
        <f t="shared" si="50"/>
        <v>1284.3551672038234</v>
      </c>
      <c r="E289" s="41">
        <f t="shared" si="51"/>
        <v>1498.8206105682088</v>
      </c>
      <c r="G289" s="109">
        <v>239</v>
      </c>
      <c r="H289" s="111">
        <f t="shared" si="40"/>
        <v>2789.5140397317614</v>
      </c>
      <c r="I289" s="110">
        <f t="shared" si="41"/>
        <v>236595.39695577289</v>
      </c>
      <c r="J289" s="111">
        <f t="shared" si="42"/>
        <v>1481.5775001900911</v>
      </c>
      <c r="K289" s="111">
        <f t="shared" si="43"/>
        <v>1307.9365395416703</v>
      </c>
      <c r="M289" s="109">
        <v>239</v>
      </c>
      <c r="N289" s="111">
        <f t="shared" si="44"/>
        <v>2780.4424029044371</v>
      </c>
      <c r="O289" s="110">
        <f t="shared" si="45"/>
        <v>236172.94681037977</v>
      </c>
      <c r="P289" s="111">
        <f t="shared" si="46"/>
        <v>1472.3822432144325</v>
      </c>
      <c r="Q289" s="111">
        <f t="shared" si="47"/>
        <v>1308.0601596900046</v>
      </c>
    </row>
    <row r="290" spans="1:17" x14ac:dyDescent="0.2">
      <c r="A290" s="1">
        <v>262</v>
      </c>
      <c r="B290" s="41">
        <f t="shared" si="48"/>
        <v>2783.1757777720322</v>
      </c>
      <c r="C290" s="39">
        <f t="shared" si="49"/>
        <v>203869.05368742821</v>
      </c>
      <c r="D290" s="41">
        <f t="shared" si="50"/>
        <v>1275.0499892465457</v>
      </c>
      <c r="E290" s="41">
        <f t="shared" si="51"/>
        <v>1508.1257885254865</v>
      </c>
      <c r="G290" s="109">
        <v>240</v>
      </c>
      <c r="H290" s="111">
        <f t="shared" si="40"/>
        <v>2789.5140397317614</v>
      </c>
      <c r="I290" s="110">
        <f t="shared" si="41"/>
        <v>235279.31505180866</v>
      </c>
      <c r="J290" s="111">
        <f t="shared" si="42"/>
        <v>1473.4321357675362</v>
      </c>
      <c r="K290" s="111">
        <f t="shared" si="43"/>
        <v>1316.0819039642251</v>
      </c>
      <c r="M290" s="109">
        <v>240</v>
      </c>
      <c r="N290" s="111">
        <f t="shared" si="44"/>
        <v>2780.4424029044371</v>
      </c>
      <c r="O290" s="110">
        <f t="shared" si="45"/>
        <v>234856.7766776997</v>
      </c>
      <c r="P290" s="111">
        <f t="shared" si="46"/>
        <v>1464.2722702243545</v>
      </c>
      <c r="Q290" s="111">
        <f t="shared" si="47"/>
        <v>1316.1701326800826</v>
      </c>
    </row>
    <row r="291" spans="1:17" x14ac:dyDescent="0.2">
      <c r="A291" s="1">
        <v>263</v>
      </c>
      <c r="B291" s="41">
        <f t="shared" si="48"/>
        <v>2783.1757777720322</v>
      </c>
      <c r="C291" s="39">
        <f t="shared" si="49"/>
        <v>202351.56495129896</v>
      </c>
      <c r="D291" s="41">
        <f t="shared" si="50"/>
        <v>1265.6870416427835</v>
      </c>
      <c r="E291" s="41">
        <f t="shared" si="51"/>
        <v>1517.4887361292488</v>
      </c>
      <c r="G291" s="109">
        <v>241</v>
      </c>
      <c r="H291" s="111">
        <f t="shared" si="40"/>
        <v>2789.5140397317614</v>
      </c>
      <c r="I291" s="110">
        <f t="shared" si="41"/>
        <v>233955.03705698403</v>
      </c>
      <c r="J291" s="111">
        <f t="shared" si="42"/>
        <v>1465.2360449071275</v>
      </c>
      <c r="K291" s="111">
        <f t="shared" si="43"/>
        <v>1324.2779948246339</v>
      </c>
      <c r="M291" s="109">
        <v>241</v>
      </c>
      <c r="N291" s="111">
        <f t="shared" si="44"/>
        <v>2780.4424029044371</v>
      </c>
      <c r="O291" s="110">
        <f t="shared" si="45"/>
        <v>233532.446290197</v>
      </c>
      <c r="P291" s="111">
        <f t="shared" si="46"/>
        <v>1456.1120154017381</v>
      </c>
      <c r="Q291" s="111">
        <f t="shared" si="47"/>
        <v>1324.3303875026991</v>
      </c>
    </row>
    <row r="292" spans="1:17" x14ac:dyDescent="0.2">
      <c r="A292" s="1">
        <v>264</v>
      </c>
      <c r="B292" s="41">
        <f t="shared" si="48"/>
        <v>2783.1757777720322</v>
      </c>
      <c r="C292" s="39">
        <f t="shared" si="49"/>
        <v>200824.65513926625</v>
      </c>
      <c r="D292" s="41">
        <f t="shared" si="50"/>
        <v>1256.2659657393144</v>
      </c>
      <c r="E292" s="41">
        <f t="shared" si="51"/>
        <v>1526.9098120327178</v>
      </c>
      <c r="G292" s="109">
        <v>242</v>
      </c>
      <c r="H292" s="111">
        <f t="shared" si="40"/>
        <v>2789.5140397317614</v>
      </c>
      <c r="I292" s="110">
        <f t="shared" si="41"/>
        <v>232622.51192895492</v>
      </c>
      <c r="J292" s="111">
        <f t="shared" si="42"/>
        <v>1456.9889117026469</v>
      </c>
      <c r="K292" s="111">
        <f t="shared" si="43"/>
        <v>1332.5251280291145</v>
      </c>
      <c r="M292" s="109">
        <v>242</v>
      </c>
      <c r="N292" s="111">
        <f t="shared" si="44"/>
        <v>2780.4424029044371</v>
      </c>
      <c r="O292" s="110">
        <f t="shared" si="45"/>
        <v>232199.90505429177</v>
      </c>
      <c r="P292" s="111">
        <f t="shared" si="46"/>
        <v>1447.9011669992212</v>
      </c>
      <c r="Q292" s="111">
        <f t="shared" si="47"/>
        <v>1332.5412359052159</v>
      </c>
    </row>
    <row r="293" spans="1:17" x14ac:dyDescent="0.2">
      <c r="A293" s="1">
        <v>265</v>
      </c>
      <c r="B293" s="41">
        <f t="shared" si="48"/>
        <v>2783.1757777720322</v>
      </c>
      <c r="C293" s="39">
        <f t="shared" si="49"/>
        <v>199288.26576215049</v>
      </c>
      <c r="D293" s="41">
        <f t="shared" si="50"/>
        <v>1246.7864006562779</v>
      </c>
      <c r="E293" s="41">
        <f t="shared" si="51"/>
        <v>1536.3893771157543</v>
      </c>
      <c r="G293" s="109">
        <v>243</v>
      </c>
      <c r="H293" s="111">
        <f t="shared" si="40"/>
        <v>2789.5140397317614</v>
      </c>
      <c r="I293" s="110">
        <f t="shared" si="41"/>
        <v>231281.68830750362</v>
      </c>
      <c r="J293" s="111">
        <f t="shared" si="42"/>
        <v>1448.6904182804574</v>
      </c>
      <c r="K293" s="111">
        <f t="shared" si="43"/>
        <v>1340.823621451304</v>
      </c>
      <c r="M293" s="109">
        <v>243</v>
      </c>
      <c r="N293" s="111">
        <f t="shared" si="44"/>
        <v>2780.4424029044371</v>
      </c>
      <c r="O293" s="110">
        <f t="shared" si="45"/>
        <v>230859.10206272395</v>
      </c>
      <c r="P293" s="111">
        <f t="shared" si="46"/>
        <v>1439.6394113366089</v>
      </c>
      <c r="Q293" s="111">
        <f t="shared" si="47"/>
        <v>1340.8029915678283</v>
      </c>
    </row>
    <row r="294" spans="1:17" x14ac:dyDescent="0.2">
      <c r="A294" s="1">
        <v>266</v>
      </c>
      <c r="B294" s="41">
        <f t="shared" si="48"/>
        <v>2783.1757777720322</v>
      </c>
      <c r="C294" s="39">
        <f t="shared" si="49"/>
        <v>197742.33796765181</v>
      </c>
      <c r="D294" s="41">
        <f t="shared" si="50"/>
        <v>1237.2479832733509</v>
      </c>
      <c r="E294" s="41">
        <f t="shared" si="51"/>
        <v>1545.9277944986814</v>
      </c>
      <c r="G294" s="109">
        <v>244</v>
      </c>
      <c r="H294" s="111">
        <f t="shared" si="40"/>
        <v>2789.5140397317614</v>
      </c>
      <c r="I294" s="110">
        <f t="shared" si="41"/>
        <v>229932.51451255925</v>
      </c>
      <c r="J294" s="111">
        <f t="shared" si="42"/>
        <v>1440.3402447873959</v>
      </c>
      <c r="K294" s="111">
        <f t="shared" si="43"/>
        <v>1349.1737949443655</v>
      </c>
      <c r="M294" s="109">
        <v>244</v>
      </c>
      <c r="N294" s="111">
        <f t="shared" si="44"/>
        <v>2780.4424029044371</v>
      </c>
      <c r="O294" s="110">
        <f t="shared" si="45"/>
        <v>229509.98609260839</v>
      </c>
      <c r="P294" s="111">
        <f t="shared" si="46"/>
        <v>1431.3264327888885</v>
      </c>
      <c r="Q294" s="111">
        <f t="shared" si="47"/>
        <v>1349.1159701155486</v>
      </c>
    </row>
    <row r="295" spans="1:17" x14ac:dyDescent="0.2">
      <c r="A295" s="1">
        <v>267</v>
      </c>
      <c r="B295" s="41">
        <f t="shared" si="48"/>
        <v>2783.1757777720322</v>
      </c>
      <c r="C295" s="39">
        <f t="shared" si="49"/>
        <v>196186.8125380956</v>
      </c>
      <c r="D295" s="41">
        <f t="shared" si="50"/>
        <v>1227.6503482158382</v>
      </c>
      <c r="E295" s="41">
        <f t="shared" si="51"/>
        <v>1555.525429556194</v>
      </c>
      <c r="G295" s="109">
        <v>245</v>
      </c>
      <c r="H295" s="111">
        <f t="shared" si="40"/>
        <v>2789.5140397317614</v>
      </c>
      <c r="I295" s="110">
        <f t="shared" si="41"/>
        <v>228574.93854220578</v>
      </c>
      <c r="J295" s="111">
        <f t="shared" si="42"/>
        <v>1431.9380693782878</v>
      </c>
      <c r="K295" s="111">
        <f t="shared" si="43"/>
        <v>1357.5759703534736</v>
      </c>
      <c r="M295" s="109">
        <v>245</v>
      </c>
      <c r="N295" s="111">
        <f t="shared" si="44"/>
        <v>2780.4424029044371</v>
      </c>
      <c r="O295" s="110">
        <f t="shared" si="45"/>
        <v>228152.50560347812</v>
      </c>
      <c r="P295" s="111">
        <f t="shared" si="46"/>
        <v>1422.961913774172</v>
      </c>
      <c r="Q295" s="111">
        <f t="shared" si="47"/>
        <v>1357.4804891302651</v>
      </c>
    </row>
    <row r="296" spans="1:17" x14ac:dyDescent="0.2">
      <c r="A296" s="1">
        <v>268</v>
      </c>
      <c r="B296" s="41">
        <f t="shared" si="48"/>
        <v>2783.1757777720322</v>
      </c>
      <c r="C296" s="39">
        <f t="shared" si="49"/>
        <v>194621.62988816426</v>
      </c>
      <c r="D296" s="41">
        <f t="shared" si="50"/>
        <v>1217.9931278406768</v>
      </c>
      <c r="E296" s="41">
        <f t="shared" si="51"/>
        <v>1565.1826499313554</v>
      </c>
      <c r="G296" s="109">
        <v>246</v>
      </c>
      <c r="H296" s="111">
        <f t="shared" si="40"/>
        <v>2789.5140397317614</v>
      </c>
      <c r="I296" s="110">
        <f t="shared" si="41"/>
        <v>227208.90807067772</v>
      </c>
      <c r="J296" s="111">
        <f t="shared" si="42"/>
        <v>1423.4835682036937</v>
      </c>
      <c r="K296" s="111">
        <f t="shared" si="43"/>
        <v>1366.0304715280677</v>
      </c>
      <c r="M296" s="109">
        <v>246</v>
      </c>
      <c r="N296" s="111">
        <f t="shared" si="44"/>
        <v>2780.4424029044371</v>
      </c>
      <c r="O296" s="110">
        <f t="shared" si="45"/>
        <v>226786.60873531524</v>
      </c>
      <c r="P296" s="111">
        <f t="shared" si="46"/>
        <v>1414.5455347415643</v>
      </c>
      <c r="Q296" s="111">
        <f t="shared" si="47"/>
        <v>1365.8968681628728</v>
      </c>
    </row>
    <row r="297" spans="1:17" x14ac:dyDescent="0.2">
      <c r="A297" s="1">
        <v>269</v>
      </c>
      <c r="B297" s="41">
        <f t="shared" si="48"/>
        <v>2783.1757777720322</v>
      </c>
      <c r="C297" s="39">
        <f t="shared" si="49"/>
        <v>193046.73006261457</v>
      </c>
      <c r="D297" s="41">
        <f t="shared" si="50"/>
        <v>1208.275952222353</v>
      </c>
      <c r="E297" s="41">
        <f t="shared" si="51"/>
        <v>1574.8998255496792</v>
      </c>
      <c r="G297" s="109">
        <v>247</v>
      </c>
      <c r="H297" s="111">
        <f t="shared" si="40"/>
        <v>2789.5140397317614</v>
      </c>
      <c r="I297" s="110">
        <f t="shared" si="41"/>
        <v>225834.3704463433</v>
      </c>
      <c r="J297" s="111">
        <f t="shared" si="42"/>
        <v>1414.9764153973374</v>
      </c>
      <c r="K297" s="111">
        <f t="shared" si="43"/>
        <v>1374.537624334424</v>
      </c>
      <c r="M297" s="109">
        <v>247</v>
      </c>
      <c r="N297" s="111">
        <f t="shared" si="44"/>
        <v>2780.4424029044371</v>
      </c>
      <c r="O297" s="110">
        <f t="shared" si="45"/>
        <v>225412.24330656976</v>
      </c>
      <c r="P297" s="111">
        <f t="shared" si="46"/>
        <v>1406.0769741589545</v>
      </c>
      <c r="Q297" s="111">
        <f t="shared" si="47"/>
        <v>1374.3654287454826</v>
      </c>
    </row>
    <row r="298" spans="1:17" x14ac:dyDescent="0.2">
      <c r="A298" s="1">
        <v>270</v>
      </c>
      <c r="B298" s="41">
        <f t="shared" si="48"/>
        <v>2783.1757777720322</v>
      </c>
      <c r="C298" s="39">
        <f t="shared" si="49"/>
        <v>191462.05273398128</v>
      </c>
      <c r="D298" s="41">
        <f t="shared" si="50"/>
        <v>1198.498449138732</v>
      </c>
      <c r="E298" s="41">
        <f t="shared" si="51"/>
        <v>1584.6773286333002</v>
      </c>
      <c r="G298" s="109">
        <v>248</v>
      </c>
      <c r="H298" s="111">
        <f t="shared" si="40"/>
        <v>2789.5140397317614</v>
      </c>
      <c r="I298" s="110">
        <f t="shared" si="41"/>
        <v>224451.27268967504</v>
      </c>
      <c r="J298" s="111">
        <f t="shared" si="42"/>
        <v>1406.4162830635032</v>
      </c>
      <c r="K298" s="111">
        <f t="shared" si="43"/>
        <v>1383.0977566682582</v>
      </c>
      <c r="M298" s="109">
        <v>248</v>
      </c>
      <c r="N298" s="111">
        <f t="shared" si="44"/>
        <v>2780.4424029044371</v>
      </c>
      <c r="O298" s="110">
        <f t="shared" si="45"/>
        <v>224029.35681216605</v>
      </c>
      <c r="P298" s="111">
        <f t="shared" si="46"/>
        <v>1397.5559085007324</v>
      </c>
      <c r="Q298" s="111">
        <f t="shared" si="47"/>
        <v>1382.8864944037048</v>
      </c>
    </row>
    <row r="299" spans="1:17" x14ac:dyDescent="0.2">
      <c r="A299" s="1">
        <v>271</v>
      </c>
      <c r="B299" s="41">
        <f t="shared" si="48"/>
        <v>2783.1757777720322</v>
      </c>
      <c r="C299" s="39">
        <f t="shared" si="49"/>
        <v>189867.53720026606</v>
      </c>
      <c r="D299" s="41">
        <f t="shared" si="50"/>
        <v>1188.6602440568004</v>
      </c>
      <c r="E299" s="41">
        <f t="shared" si="51"/>
        <v>1594.5155337152319</v>
      </c>
      <c r="G299" s="109">
        <v>249</v>
      </c>
      <c r="H299" s="111">
        <f t="shared" si="40"/>
        <v>2789.5140397317614</v>
      </c>
      <c r="I299" s="110">
        <f t="shared" si="41"/>
        <v>223059.5614912078</v>
      </c>
      <c r="J299" s="111">
        <f t="shared" si="42"/>
        <v>1397.8028412645217</v>
      </c>
      <c r="K299" s="111">
        <f t="shared" si="43"/>
        <v>1391.7111984672397</v>
      </c>
      <c r="M299" s="109">
        <v>249</v>
      </c>
      <c r="N299" s="111">
        <f t="shared" si="44"/>
        <v>2780.4424029044371</v>
      </c>
      <c r="O299" s="110">
        <f t="shared" si="45"/>
        <v>222637.89642149705</v>
      </c>
      <c r="P299" s="111">
        <f t="shared" si="46"/>
        <v>1388.9820122354295</v>
      </c>
      <c r="Q299" s="111">
        <f t="shared" si="47"/>
        <v>1391.4603906690077</v>
      </c>
    </row>
    <row r="300" spans="1:17" x14ac:dyDescent="0.2">
      <c r="A300" s="1">
        <v>272</v>
      </c>
      <c r="B300" s="41">
        <f t="shared" si="48"/>
        <v>2783.1757777720322</v>
      </c>
      <c r="C300" s="39">
        <f t="shared" si="49"/>
        <v>188263.12238261235</v>
      </c>
      <c r="D300" s="41">
        <f t="shared" si="50"/>
        <v>1178.7609601183185</v>
      </c>
      <c r="E300" s="41">
        <f t="shared" si="51"/>
        <v>1604.4148176537137</v>
      </c>
      <c r="G300" s="109">
        <v>250</v>
      </c>
      <c r="H300" s="111">
        <f t="shared" si="40"/>
        <v>2789.5140397317614</v>
      </c>
      <c r="I300" s="110">
        <f t="shared" si="41"/>
        <v>221659.18320948404</v>
      </c>
      <c r="J300" s="111">
        <f t="shared" si="42"/>
        <v>1389.135758007993</v>
      </c>
      <c r="K300" s="111">
        <f t="shared" si="43"/>
        <v>1400.3782817237684</v>
      </c>
      <c r="M300" s="109">
        <v>250</v>
      </c>
      <c r="N300" s="111">
        <f t="shared" si="44"/>
        <v>2780.4424029044371</v>
      </c>
      <c r="O300" s="110">
        <f t="shared" si="45"/>
        <v>221237.80897640588</v>
      </c>
      <c r="P300" s="111">
        <f t="shared" si="46"/>
        <v>1380.3549578132815</v>
      </c>
      <c r="Q300" s="111">
        <f t="shared" si="47"/>
        <v>1400.0874450911556</v>
      </c>
    </row>
    <row r="301" spans="1:17" x14ac:dyDescent="0.2">
      <c r="A301" s="1">
        <v>273</v>
      </c>
      <c r="B301" s="41">
        <f t="shared" si="48"/>
        <v>2783.1757777720322</v>
      </c>
      <c r="C301" s="39">
        <f t="shared" si="49"/>
        <v>186648.74682296571</v>
      </c>
      <c r="D301" s="41">
        <f t="shared" si="50"/>
        <v>1168.8002181253848</v>
      </c>
      <c r="E301" s="41">
        <f t="shared" si="51"/>
        <v>1614.3755596466474</v>
      </c>
      <c r="G301" s="109">
        <v>251</v>
      </c>
      <c r="H301" s="111">
        <f t="shared" si="40"/>
        <v>2789.5140397317614</v>
      </c>
      <c r="I301" s="110">
        <f t="shared" si="41"/>
        <v>220250.08386898623</v>
      </c>
      <c r="J301" s="111">
        <f t="shared" si="42"/>
        <v>1380.414699233952</v>
      </c>
      <c r="K301" s="111">
        <f t="shared" si="43"/>
        <v>1409.0993404978094</v>
      </c>
      <c r="M301" s="109">
        <v>251</v>
      </c>
      <c r="N301" s="111">
        <f t="shared" si="44"/>
        <v>2780.4424029044371</v>
      </c>
      <c r="O301" s="110">
        <f t="shared" si="45"/>
        <v>219829.04098915515</v>
      </c>
      <c r="P301" s="111">
        <f t="shared" si="46"/>
        <v>1371.6744156537163</v>
      </c>
      <c r="Q301" s="111">
        <f t="shared" si="47"/>
        <v>1408.7679872507208</v>
      </c>
    </row>
    <row r="302" spans="1:17" x14ac:dyDescent="0.2">
      <c r="A302" s="1">
        <v>274</v>
      </c>
      <c r="B302" s="41">
        <f t="shared" si="48"/>
        <v>2783.1757777720322</v>
      </c>
      <c r="C302" s="39">
        <f t="shared" si="49"/>
        <v>185024.3486817196</v>
      </c>
      <c r="D302" s="41">
        <f t="shared" si="50"/>
        <v>1158.7776365259122</v>
      </c>
      <c r="E302" s="41">
        <f t="shared" si="51"/>
        <v>1624.3981412461201</v>
      </c>
      <c r="G302" s="109">
        <v>252</v>
      </c>
      <c r="H302" s="111">
        <f t="shared" si="40"/>
        <v>2789.5140397317614</v>
      </c>
      <c r="I302" s="110">
        <f t="shared" si="41"/>
        <v>218832.20915805647</v>
      </c>
      <c r="J302" s="111">
        <f t="shared" si="42"/>
        <v>1371.6393288020045</v>
      </c>
      <c r="K302" s="111">
        <f t="shared" si="43"/>
        <v>1417.8747109297569</v>
      </c>
      <c r="M302" s="109">
        <v>252</v>
      </c>
      <c r="N302" s="111">
        <f t="shared" si="44"/>
        <v>2780.4424029044371</v>
      </c>
      <c r="O302" s="110">
        <f t="shared" si="45"/>
        <v>218411.53864038349</v>
      </c>
      <c r="P302" s="111">
        <f t="shared" si="46"/>
        <v>1362.9400541327618</v>
      </c>
      <c r="Q302" s="111">
        <f t="shared" si="47"/>
        <v>1417.5023487716753</v>
      </c>
    </row>
    <row r="303" spans="1:17" x14ac:dyDescent="0.2">
      <c r="A303" s="1">
        <v>275</v>
      </c>
      <c r="B303" s="41">
        <f t="shared" si="48"/>
        <v>2783.1757777720322</v>
      </c>
      <c r="C303" s="39">
        <f t="shared" si="49"/>
        <v>183389.86573534657</v>
      </c>
      <c r="D303" s="41">
        <f t="shared" si="50"/>
        <v>1148.692831399009</v>
      </c>
      <c r="E303" s="41">
        <f t="shared" si="51"/>
        <v>1634.4829463730232</v>
      </c>
      <c r="G303" s="109">
        <v>253</v>
      </c>
      <c r="H303" s="111">
        <f t="shared" si="40"/>
        <v>2789.5140397317614</v>
      </c>
      <c r="I303" s="110">
        <f t="shared" si="41"/>
        <v>217405.50442680318</v>
      </c>
      <c r="J303" s="111">
        <f t="shared" si="42"/>
        <v>1362.8093084784632</v>
      </c>
      <c r="K303" s="111">
        <f t="shared" si="43"/>
        <v>1426.7047312532982</v>
      </c>
      <c r="M303" s="109">
        <v>253</v>
      </c>
      <c r="N303" s="111">
        <f t="shared" si="44"/>
        <v>2780.4424029044371</v>
      </c>
      <c r="O303" s="110">
        <f t="shared" si="45"/>
        <v>216985.24777704943</v>
      </c>
      <c r="P303" s="111">
        <f t="shared" si="46"/>
        <v>1354.1515395703775</v>
      </c>
      <c r="Q303" s="111">
        <f t="shared" si="47"/>
        <v>1426.2908633340596</v>
      </c>
    </row>
    <row r="304" spans="1:17" x14ac:dyDescent="0.2">
      <c r="A304" s="1">
        <v>276</v>
      </c>
      <c r="B304" s="41">
        <f t="shared" si="48"/>
        <v>2783.1757777720322</v>
      </c>
      <c r="C304" s="39">
        <f t="shared" si="49"/>
        <v>181745.23537401482</v>
      </c>
      <c r="D304" s="41">
        <f t="shared" si="50"/>
        <v>1138.5454164402765</v>
      </c>
      <c r="E304" s="41">
        <f t="shared" si="51"/>
        <v>1644.6303613317557</v>
      </c>
      <c r="G304" s="109">
        <v>254</v>
      </c>
      <c r="H304" s="111">
        <f t="shared" si="40"/>
        <v>2789.5140397317614</v>
      </c>
      <c r="I304" s="110">
        <f t="shared" si="41"/>
        <v>215969.91468499461</v>
      </c>
      <c r="J304" s="111">
        <f t="shared" si="42"/>
        <v>1353.9242979231931</v>
      </c>
      <c r="K304" s="111">
        <f t="shared" si="43"/>
        <v>1435.5897418085683</v>
      </c>
      <c r="M304" s="109">
        <v>254</v>
      </c>
      <c r="N304" s="111">
        <f t="shared" si="44"/>
        <v>2780.4424029044371</v>
      </c>
      <c r="O304" s="110">
        <f t="shared" si="45"/>
        <v>215550.11391036271</v>
      </c>
      <c r="P304" s="111">
        <f t="shared" si="46"/>
        <v>1345.3085362177064</v>
      </c>
      <c r="Q304" s="111">
        <f t="shared" si="47"/>
        <v>1435.1338666867307</v>
      </c>
    </row>
    <row r="305" spans="1:17" x14ac:dyDescent="0.2">
      <c r="A305" s="1">
        <v>277</v>
      </c>
      <c r="B305" s="41">
        <f t="shared" si="48"/>
        <v>2783.1757777720322</v>
      </c>
      <c r="C305" s="39">
        <f t="shared" si="49"/>
        <v>180090.39459918981</v>
      </c>
      <c r="D305" s="41">
        <f t="shared" si="50"/>
        <v>1128.3350029470087</v>
      </c>
      <c r="E305" s="41">
        <f t="shared" si="51"/>
        <v>1654.8407748250236</v>
      </c>
      <c r="G305" s="109">
        <v>255</v>
      </c>
      <c r="H305" s="111">
        <f t="shared" si="40"/>
        <v>2789.5140397317614</v>
      </c>
      <c r="I305" s="110">
        <f t="shared" si="41"/>
        <v>214525.3845999394</v>
      </c>
      <c r="J305" s="111">
        <f t="shared" si="42"/>
        <v>1344.9839546765434</v>
      </c>
      <c r="K305" s="111">
        <f t="shared" si="43"/>
        <v>1444.530085055218</v>
      </c>
      <c r="M305" s="109">
        <v>255</v>
      </c>
      <c r="N305" s="111">
        <f t="shared" si="44"/>
        <v>2780.4424029044371</v>
      </c>
      <c r="O305" s="110">
        <f t="shared" si="45"/>
        <v>214106.08221370252</v>
      </c>
      <c r="P305" s="111">
        <f t="shared" si="46"/>
        <v>1336.4107062442488</v>
      </c>
      <c r="Q305" s="111">
        <f t="shared" si="47"/>
        <v>1444.0316966601883</v>
      </c>
    </row>
    <row r="306" spans="1:17" x14ac:dyDescent="0.2">
      <c r="A306" s="1">
        <v>278</v>
      </c>
      <c r="B306" s="41">
        <f t="shared" si="48"/>
        <v>2783.1757777720322</v>
      </c>
      <c r="C306" s="39">
        <f t="shared" si="49"/>
        <v>178425.28002122109</v>
      </c>
      <c r="D306" s="41">
        <f t="shared" si="50"/>
        <v>1118.0611998033032</v>
      </c>
      <c r="E306" s="41">
        <f t="shared" si="51"/>
        <v>1665.114577968729</v>
      </c>
      <c r="G306" s="109">
        <v>256</v>
      </c>
      <c r="H306" s="111">
        <f t="shared" si="40"/>
        <v>2789.5140397317614</v>
      </c>
      <c r="I306" s="110">
        <f t="shared" si="41"/>
        <v>213071.85849435383</v>
      </c>
      <c r="J306" s="111">
        <f t="shared" si="42"/>
        <v>1335.9879341461929</v>
      </c>
      <c r="K306" s="111">
        <f t="shared" si="43"/>
        <v>1453.5261055855685</v>
      </c>
      <c r="M306" s="109">
        <v>256</v>
      </c>
      <c r="N306" s="111">
        <f t="shared" si="44"/>
        <v>2780.4424029044371</v>
      </c>
      <c r="O306" s="110">
        <f t="shared" si="45"/>
        <v>212653.09752052304</v>
      </c>
      <c r="P306" s="111">
        <f t="shared" si="46"/>
        <v>1327.4577097249555</v>
      </c>
      <c r="Q306" s="111">
        <f t="shared" si="47"/>
        <v>1452.9846931794816</v>
      </c>
    </row>
    <row r="307" spans="1:17" x14ac:dyDescent="0.2">
      <c r="A307" s="1">
        <v>279</v>
      </c>
      <c r="B307" s="41">
        <f t="shared" si="48"/>
        <v>2783.1757777720322</v>
      </c>
      <c r="C307" s="39">
        <f t="shared" si="49"/>
        <v>176749.82785691414</v>
      </c>
      <c r="D307" s="41">
        <f t="shared" si="50"/>
        <v>1107.7236134650809</v>
      </c>
      <c r="E307" s="41">
        <f t="shared" si="51"/>
        <v>1675.4521643069513</v>
      </c>
      <c r="G307" s="109">
        <v>257</v>
      </c>
      <c r="H307" s="111">
        <f t="shared" si="40"/>
        <v>2789.5140397317614</v>
      </c>
      <c r="I307" s="110">
        <f t="shared" si="41"/>
        <v>211609.2803442158</v>
      </c>
      <c r="J307" s="111">
        <f t="shared" si="42"/>
        <v>1326.935889593733</v>
      </c>
      <c r="K307" s="111">
        <f t="shared" si="43"/>
        <v>1462.5781501380284</v>
      </c>
      <c r="M307" s="109">
        <v>257</v>
      </c>
      <c r="N307" s="111">
        <f t="shared" si="44"/>
        <v>2780.4424029044371</v>
      </c>
      <c r="O307" s="110">
        <f t="shared" si="45"/>
        <v>211191.10432224584</v>
      </c>
      <c r="P307" s="111">
        <f t="shared" si="46"/>
        <v>1318.4492046272428</v>
      </c>
      <c r="Q307" s="111">
        <f t="shared" si="47"/>
        <v>1461.9931982771943</v>
      </c>
    </row>
    <row r="308" spans="1:17" x14ac:dyDescent="0.2">
      <c r="A308" s="1">
        <v>280</v>
      </c>
      <c r="B308" s="41">
        <f t="shared" si="48"/>
        <v>2783.1757777720322</v>
      </c>
      <c r="C308" s="39">
        <f t="shared" si="49"/>
        <v>175063.97392708712</v>
      </c>
      <c r="D308" s="41">
        <f t="shared" si="50"/>
        <v>1097.3218479450086</v>
      </c>
      <c r="E308" s="41">
        <f t="shared" si="51"/>
        <v>1685.8539298270236</v>
      </c>
      <c r="G308" s="109">
        <v>258</v>
      </c>
      <c r="H308" s="111">
        <f t="shared" ref="H308:H371" si="52">$J$47</f>
        <v>2789.5140397317614</v>
      </c>
      <c r="I308" s="110">
        <f t="shared" ref="I308:I371" si="53">I307-K308</f>
        <v>210137.59377660556</v>
      </c>
      <c r="J308" s="111">
        <f t="shared" ref="J308:J371" si="54">I307*EXP($J$46) - I307</f>
        <v>1317.827472121513</v>
      </c>
      <c r="K308" s="111">
        <f t="shared" ref="K308:K371" si="55">H308-J308</f>
        <v>1471.6865676102484</v>
      </c>
      <c r="M308" s="109">
        <v>258</v>
      </c>
      <c r="N308" s="111">
        <f t="shared" ref="N308:N371" si="56">$P$47</f>
        <v>2780.4424029044371</v>
      </c>
      <c r="O308" s="110">
        <f t="shared" ref="O308:O371" si="57">O307-Q308</f>
        <v>209720.04676613933</v>
      </c>
      <c r="P308" s="111">
        <f t="shared" ref="P308:P371" si="58">O307*$P$46</f>
        <v>1309.3848467979242</v>
      </c>
      <c r="Q308" s="111">
        <f t="shared" ref="Q308:Q371" si="59">N308-P308</f>
        <v>1471.0575561065129</v>
      </c>
    </row>
    <row r="309" spans="1:17" x14ac:dyDescent="0.2">
      <c r="A309" s="1">
        <v>281</v>
      </c>
      <c r="B309" s="41">
        <f t="shared" si="48"/>
        <v>2783.1757777720322</v>
      </c>
      <c r="C309" s="39">
        <f t="shared" si="49"/>
        <v>173367.65365411242</v>
      </c>
      <c r="D309" s="41">
        <f t="shared" si="50"/>
        <v>1086.8555047973325</v>
      </c>
      <c r="E309" s="41">
        <f t="shared" si="51"/>
        <v>1696.3202729746997</v>
      </c>
      <c r="G309" s="109">
        <v>259</v>
      </c>
      <c r="H309" s="111">
        <f t="shared" si="52"/>
        <v>2789.5140397317614</v>
      </c>
      <c r="I309" s="110">
        <f t="shared" si="53"/>
        <v>208656.74206753273</v>
      </c>
      <c r="J309" s="111">
        <f t="shared" si="54"/>
        <v>1308.6623306589318</v>
      </c>
      <c r="K309" s="111">
        <f t="shared" si="55"/>
        <v>1480.8517090728296</v>
      </c>
      <c r="M309" s="109">
        <v>259</v>
      </c>
      <c r="N309" s="111">
        <f t="shared" si="56"/>
        <v>2780.4424029044371</v>
      </c>
      <c r="O309" s="110">
        <f t="shared" si="57"/>
        <v>208239.86865318497</v>
      </c>
      <c r="P309" s="111">
        <f t="shared" si="58"/>
        <v>1300.2642899500638</v>
      </c>
      <c r="Q309" s="111">
        <f t="shared" si="59"/>
        <v>1480.1781129543733</v>
      </c>
    </row>
    <row r="310" spans="1:17" x14ac:dyDescent="0.2">
      <c r="A310" s="1">
        <v>282</v>
      </c>
      <c r="B310" s="41">
        <f t="shared" si="48"/>
        <v>2783.1757777720322</v>
      </c>
      <c r="C310" s="39">
        <f t="shared" si="49"/>
        <v>171660.802059443</v>
      </c>
      <c r="D310" s="41">
        <f t="shared" si="50"/>
        <v>1076.3241831026146</v>
      </c>
      <c r="E310" s="41">
        <f t="shared" si="51"/>
        <v>1706.8515946694176</v>
      </c>
      <c r="G310" s="109">
        <v>260</v>
      </c>
      <c r="H310" s="111">
        <f t="shared" si="52"/>
        <v>2789.5140397317614</v>
      </c>
      <c r="I310" s="110">
        <f t="shared" si="53"/>
        <v>207166.66813975011</v>
      </c>
      <c r="J310" s="111">
        <f t="shared" si="54"/>
        <v>1299.4401119491376</v>
      </c>
      <c r="K310" s="111">
        <f t="shared" si="55"/>
        <v>1490.0739277826237</v>
      </c>
      <c r="M310" s="109">
        <v>260</v>
      </c>
      <c r="N310" s="111">
        <f t="shared" si="56"/>
        <v>2780.4424029044371</v>
      </c>
      <c r="O310" s="110">
        <f t="shared" si="57"/>
        <v>206750.51343593028</v>
      </c>
      <c r="P310" s="111">
        <f t="shared" si="58"/>
        <v>1291.0871856497467</v>
      </c>
      <c r="Q310" s="111">
        <f t="shared" si="59"/>
        <v>1489.3552172546904</v>
      </c>
    </row>
    <row r="311" spans="1:17" x14ac:dyDescent="0.2">
      <c r="A311" s="1">
        <v>283</v>
      </c>
      <c r="B311" s="41">
        <f t="shared" si="48"/>
        <v>2783.1757777720322</v>
      </c>
      <c r="C311" s="39">
        <f t="shared" si="49"/>
        <v>169943.35376112335</v>
      </c>
      <c r="D311" s="41">
        <f t="shared" si="50"/>
        <v>1065.7274794523753</v>
      </c>
      <c r="E311" s="41">
        <f t="shared" si="51"/>
        <v>1717.4482983196569</v>
      </c>
      <c r="G311" s="109">
        <v>261</v>
      </c>
      <c r="H311" s="111">
        <f t="shared" si="52"/>
        <v>2789.5140397317614</v>
      </c>
      <c r="I311" s="110">
        <f t="shared" si="53"/>
        <v>205667.31456055367</v>
      </c>
      <c r="J311" s="111">
        <f t="shared" si="54"/>
        <v>1290.1604605353205</v>
      </c>
      <c r="K311" s="111">
        <f t="shared" si="55"/>
        <v>1499.3535791964409</v>
      </c>
      <c r="M311" s="109">
        <v>261</v>
      </c>
      <c r="N311" s="111">
        <f t="shared" si="56"/>
        <v>2780.4424029044371</v>
      </c>
      <c r="O311" s="110">
        <f t="shared" si="57"/>
        <v>205251.9242163286</v>
      </c>
      <c r="P311" s="111">
        <f t="shared" si="58"/>
        <v>1281.8531833027678</v>
      </c>
      <c r="Q311" s="111">
        <f t="shared" si="59"/>
        <v>1498.5892196016694</v>
      </c>
    </row>
    <row r="312" spans="1:17" x14ac:dyDescent="0.2">
      <c r="A312" s="1">
        <v>284</v>
      </c>
      <c r="B312" s="41">
        <f t="shared" si="48"/>
        <v>2783.1757777720322</v>
      </c>
      <c r="C312" s="39">
        <f t="shared" si="49"/>
        <v>168215.24297128496</v>
      </c>
      <c r="D312" s="41">
        <f t="shared" si="50"/>
        <v>1055.0649879336409</v>
      </c>
      <c r="E312" s="41">
        <f t="shared" si="51"/>
        <v>1728.1107898383914</v>
      </c>
      <c r="G312" s="109">
        <v>262</v>
      </c>
      <c r="H312" s="111">
        <f t="shared" si="52"/>
        <v>2789.5140397317614</v>
      </c>
      <c r="I312" s="110">
        <f t="shared" si="53"/>
        <v>204158.62353956889</v>
      </c>
      <c r="J312" s="111">
        <f t="shared" si="54"/>
        <v>1280.8230187469744</v>
      </c>
      <c r="K312" s="111">
        <f t="shared" si="55"/>
        <v>1508.691020984787</v>
      </c>
      <c r="M312" s="109">
        <v>262</v>
      </c>
      <c r="N312" s="111">
        <f t="shared" si="56"/>
        <v>2780.4424029044371</v>
      </c>
      <c r="O312" s="110">
        <f t="shared" si="57"/>
        <v>203744.04374356539</v>
      </c>
      <c r="P312" s="111">
        <f t="shared" si="58"/>
        <v>1272.5619301412373</v>
      </c>
      <c r="Q312" s="111">
        <f t="shared" si="59"/>
        <v>1507.8804727631998</v>
      </c>
    </row>
    <row r="313" spans="1:17" x14ac:dyDescent="0.2">
      <c r="A313" s="1">
        <v>285</v>
      </c>
      <c r="B313" s="41">
        <f t="shared" si="48"/>
        <v>2783.1757777720322</v>
      </c>
      <c r="C313" s="39">
        <f t="shared" si="49"/>
        <v>166476.40349362631</v>
      </c>
      <c r="D313" s="41">
        <f t="shared" si="50"/>
        <v>1044.3363001133941</v>
      </c>
      <c r="E313" s="41">
        <f t="shared" si="51"/>
        <v>1738.8394776586381</v>
      </c>
      <c r="G313" s="109">
        <v>263</v>
      </c>
      <c r="H313" s="111">
        <f t="shared" si="52"/>
        <v>2789.5140397317614</v>
      </c>
      <c r="I313" s="110">
        <f t="shared" si="53"/>
        <v>202640.53692652329</v>
      </c>
      <c r="J313" s="111">
        <f t="shared" si="54"/>
        <v>1271.4274266861612</v>
      </c>
      <c r="K313" s="111">
        <f t="shared" si="55"/>
        <v>1518.0866130456002</v>
      </c>
      <c r="M313" s="109">
        <v>263</v>
      </c>
      <c r="N313" s="111">
        <f t="shared" si="56"/>
        <v>2780.4424029044371</v>
      </c>
      <c r="O313" s="110">
        <f t="shared" si="57"/>
        <v>202226.81441187105</v>
      </c>
      <c r="P313" s="111">
        <f t="shared" si="58"/>
        <v>1263.2130712101055</v>
      </c>
      <c r="Q313" s="111">
        <f t="shared" si="59"/>
        <v>1517.2293316943317</v>
      </c>
    </row>
    <row r="314" spans="1:17" x14ac:dyDescent="0.2">
      <c r="A314" s="1">
        <v>286</v>
      </c>
      <c r="B314" s="41">
        <f t="shared" si="48"/>
        <v>2783.1757777720322</v>
      </c>
      <c r="C314" s="39">
        <f t="shared" si="49"/>
        <v>164726.76872087721</v>
      </c>
      <c r="D314" s="41">
        <f t="shared" si="50"/>
        <v>1033.54100502293</v>
      </c>
      <c r="E314" s="41">
        <f t="shared" si="51"/>
        <v>1749.6347727491022</v>
      </c>
      <c r="G314" s="109">
        <v>264</v>
      </c>
      <c r="H314" s="111">
        <f t="shared" si="52"/>
        <v>2789.5140397317614</v>
      </c>
      <c r="I314" s="110">
        <f t="shared" si="53"/>
        <v>201112.99620900516</v>
      </c>
      <c r="J314" s="111">
        <f t="shared" si="54"/>
        <v>1261.9733222136274</v>
      </c>
      <c r="K314" s="111">
        <f t="shared" si="55"/>
        <v>1527.540717518134</v>
      </c>
      <c r="M314" s="109">
        <v>264</v>
      </c>
      <c r="N314" s="111">
        <f t="shared" si="56"/>
        <v>2780.4424029044371</v>
      </c>
      <c r="O314" s="110">
        <f t="shared" si="57"/>
        <v>200700.1782583202</v>
      </c>
      <c r="P314" s="111">
        <f t="shared" si="58"/>
        <v>1253.8062493536004</v>
      </c>
      <c r="Q314" s="111">
        <f t="shared" si="59"/>
        <v>1526.6361535508368</v>
      </c>
    </row>
    <row r="315" spans="1:17" x14ac:dyDescent="0.2">
      <c r="A315" s="1">
        <v>287</v>
      </c>
      <c r="B315" s="41">
        <f t="shared" si="48"/>
        <v>2783.1757777720322</v>
      </c>
      <c r="C315" s="39">
        <f t="shared" si="49"/>
        <v>162966.27163224728</v>
      </c>
      <c r="D315" s="41">
        <f t="shared" si="50"/>
        <v>1022.6786891421126</v>
      </c>
      <c r="E315" s="41">
        <f t="shared" si="51"/>
        <v>1760.4970886299197</v>
      </c>
      <c r="G315" s="109">
        <v>265</v>
      </c>
      <c r="H315" s="111">
        <f t="shared" si="52"/>
        <v>2789.5140397317614</v>
      </c>
      <c r="I315" s="110">
        <f t="shared" si="53"/>
        <v>199575.94251020823</v>
      </c>
      <c r="J315" s="111">
        <f t="shared" si="54"/>
        <v>1252.4603409348347</v>
      </c>
      <c r="K315" s="111">
        <f t="shared" si="55"/>
        <v>1537.0536987969267</v>
      </c>
      <c r="M315" s="109">
        <v>265</v>
      </c>
      <c r="N315" s="111">
        <f t="shared" si="56"/>
        <v>2780.4424029044371</v>
      </c>
      <c r="O315" s="110">
        <f t="shared" si="57"/>
        <v>199164.07696061736</v>
      </c>
      <c r="P315" s="111">
        <f t="shared" si="58"/>
        <v>1244.3411052015852</v>
      </c>
      <c r="Q315" s="111">
        <f t="shared" si="59"/>
        <v>1536.101297702852</v>
      </c>
    </row>
    <row r="316" spans="1:17" x14ac:dyDescent="0.2">
      <c r="A316" s="1">
        <v>288</v>
      </c>
      <c r="B316" s="41">
        <f t="shared" si="48"/>
        <v>2783.1757777720322</v>
      </c>
      <c r="C316" s="39">
        <f t="shared" si="49"/>
        <v>161194.8447908588</v>
      </c>
      <c r="D316" s="41">
        <f t="shared" si="50"/>
        <v>1011.7489363835351</v>
      </c>
      <c r="E316" s="41">
        <f t="shared" si="51"/>
        <v>1771.426841388497</v>
      </c>
      <c r="G316" s="109">
        <v>266</v>
      </c>
      <c r="H316" s="111">
        <f t="shared" si="52"/>
        <v>2789.5140397317614</v>
      </c>
      <c r="I316" s="110">
        <f t="shared" si="53"/>
        <v>198029.31658666246</v>
      </c>
      <c r="J316" s="111">
        <f t="shared" si="54"/>
        <v>1242.8881161859899</v>
      </c>
      <c r="K316" s="111">
        <f t="shared" si="55"/>
        <v>1546.6259235457715</v>
      </c>
      <c r="M316" s="109">
        <v>266</v>
      </c>
      <c r="N316" s="111">
        <f t="shared" si="56"/>
        <v>2780.4424029044371</v>
      </c>
      <c r="O316" s="110">
        <f t="shared" si="57"/>
        <v>197618.45183486876</v>
      </c>
      <c r="P316" s="111">
        <f t="shared" si="58"/>
        <v>1234.8172771558275</v>
      </c>
      <c r="Q316" s="111">
        <f t="shared" si="59"/>
        <v>1545.6251257486097</v>
      </c>
    </row>
    <row r="317" spans="1:17" x14ac:dyDescent="0.2">
      <c r="A317" s="1">
        <v>289</v>
      </c>
      <c r="B317" s="41">
        <f t="shared" si="48"/>
        <v>2783.1757777720322</v>
      </c>
      <c r="C317" s="39">
        <f t="shared" si="49"/>
        <v>159412.42034116335</v>
      </c>
      <c r="D317" s="41">
        <f t="shared" si="50"/>
        <v>1000.7513280765817</v>
      </c>
      <c r="E317" s="41">
        <f t="shared" si="51"/>
        <v>1782.4244496954507</v>
      </c>
      <c r="G317" s="109">
        <v>267</v>
      </c>
      <c r="H317" s="111">
        <f t="shared" si="52"/>
        <v>2789.5140397317614</v>
      </c>
      <c r="I317" s="110">
        <f t="shared" si="53"/>
        <v>196473.05882595043</v>
      </c>
      <c r="J317" s="111">
        <f t="shared" si="54"/>
        <v>1233.2562790197262</v>
      </c>
      <c r="K317" s="111">
        <f t="shared" si="55"/>
        <v>1556.2577607120352</v>
      </c>
      <c r="M317" s="109">
        <v>267</v>
      </c>
      <c r="N317" s="111">
        <f t="shared" si="56"/>
        <v>2780.4424029044371</v>
      </c>
      <c r="O317" s="110">
        <f t="shared" si="57"/>
        <v>196063.2438333405</v>
      </c>
      <c r="P317" s="111">
        <f t="shared" si="58"/>
        <v>1225.2344013761863</v>
      </c>
      <c r="Q317" s="111">
        <f t="shared" si="59"/>
        <v>1555.2080015282509</v>
      </c>
    </row>
    <row r="318" spans="1:17" x14ac:dyDescent="0.2">
      <c r="A318" s="1">
        <v>290</v>
      </c>
      <c r="B318" s="41">
        <f t="shared" si="48"/>
        <v>2783.1757777720322</v>
      </c>
      <c r="C318" s="39">
        <f t="shared" si="49"/>
        <v>157618.93000634271</v>
      </c>
      <c r="D318" s="41">
        <f t="shared" si="50"/>
        <v>989.68544295138906</v>
      </c>
      <c r="E318" s="41">
        <f t="shared" si="51"/>
        <v>1793.4903348206431</v>
      </c>
      <c r="G318" s="109">
        <v>268</v>
      </c>
      <c r="H318" s="111">
        <f t="shared" si="52"/>
        <v>2789.5140397317614</v>
      </c>
      <c r="I318" s="110">
        <f t="shared" si="53"/>
        <v>194907.10924440977</v>
      </c>
      <c r="J318" s="111">
        <f t="shared" si="54"/>
        <v>1223.5644581911038</v>
      </c>
      <c r="K318" s="111">
        <f t="shared" si="55"/>
        <v>1565.9495815406576</v>
      </c>
      <c r="M318" s="109">
        <v>268</v>
      </c>
      <c r="N318" s="111">
        <f t="shared" si="56"/>
        <v>2780.4424029044371</v>
      </c>
      <c r="O318" s="110">
        <f t="shared" si="57"/>
        <v>194498.39354220277</v>
      </c>
      <c r="P318" s="111">
        <f t="shared" si="58"/>
        <v>1215.592111766711</v>
      </c>
      <c r="Q318" s="111">
        <f t="shared" si="59"/>
        <v>1564.8502911377261</v>
      </c>
    </row>
    <row r="319" spans="1:17" x14ac:dyDescent="0.2">
      <c r="A319" s="1">
        <v>291</v>
      </c>
      <c r="B319" s="41">
        <f t="shared" si="48"/>
        <v>2783.1757777720322</v>
      </c>
      <c r="C319" s="39">
        <f t="shared" si="49"/>
        <v>155814.3050856934</v>
      </c>
      <c r="D319" s="41">
        <f t="shared" si="50"/>
        <v>978.55085712271091</v>
      </c>
      <c r="E319" s="41">
        <f t="shared" si="51"/>
        <v>1804.6249206493212</v>
      </c>
      <c r="G319" s="109">
        <v>269</v>
      </c>
      <c r="H319" s="111">
        <f t="shared" si="52"/>
        <v>2789.5140397317614</v>
      </c>
      <c r="I319" s="110">
        <f t="shared" si="53"/>
        <v>193331.40748482119</v>
      </c>
      <c r="J319" s="111">
        <f t="shared" si="54"/>
        <v>1213.8122801431746</v>
      </c>
      <c r="K319" s="111">
        <f t="shared" si="55"/>
        <v>1575.7017595885868</v>
      </c>
      <c r="M319" s="109">
        <v>269</v>
      </c>
      <c r="N319" s="111">
        <f t="shared" si="56"/>
        <v>2780.4424029044371</v>
      </c>
      <c r="O319" s="110">
        <f t="shared" si="57"/>
        <v>192923.84117925999</v>
      </c>
      <c r="P319" s="111">
        <f t="shared" si="58"/>
        <v>1205.8900399616571</v>
      </c>
      <c r="Q319" s="111">
        <f t="shared" si="59"/>
        <v>1574.5523629427801</v>
      </c>
    </row>
    <row r="320" spans="1:17" x14ac:dyDescent="0.2">
      <c r="A320" s="1">
        <v>292</v>
      </c>
      <c r="B320" s="41">
        <f t="shared" si="48"/>
        <v>2783.1757777720322</v>
      </c>
      <c r="C320" s="39">
        <f t="shared" si="49"/>
        <v>153998.47645199505</v>
      </c>
      <c r="D320" s="41">
        <f t="shared" si="50"/>
        <v>967.34714407367983</v>
      </c>
      <c r="E320" s="41">
        <f t="shared" si="51"/>
        <v>1815.8286336983524</v>
      </c>
      <c r="G320" s="109">
        <v>270</v>
      </c>
      <c r="H320" s="111">
        <f t="shared" si="52"/>
        <v>2789.5140397317614</v>
      </c>
      <c r="I320" s="110">
        <f t="shared" si="53"/>
        <v>191745.89281408204</v>
      </c>
      <c r="J320" s="111">
        <f t="shared" si="54"/>
        <v>1203.999368992605</v>
      </c>
      <c r="K320" s="111">
        <f t="shared" si="55"/>
        <v>1585.5146707391564</v>
      </c>
      <c r="M320" s="109">
        <v>270</v>
      </c>
      <c r="N320" s="111">
        <f t="shared" si="56"/>
        <v>2780.4424029044371</v>
      </c>
      <c r="O320" s="110">
        <f t="shared" si="57"/>
        <v>191339.52659166697</v>
      </c>
      <c r="P320" s="111">
        <f t="shared" si="58"/>
        <v>1196.127815311412</v>
      </c>
      <c r="Q320" s="111">
        <f t="shared" si="59"/>
        <v>1584.3145875930252</v>
      </c>
    </row>
    <row r="321" spans="1:17" x14ac:dyDescent="0.2">
      <c r="A321" s="1">
        <v>293</v>
      </c>
      <c r="B321" s="41">
        <f t="shared" si="48"/>
        <v>2783.1757777720322</v>
      </c>
      <c r="C321" s="39">
        <f t="shared" si="49"/>
        <v>152171.37454886248</v>
      </c>
      <c r="D321" s="41">
        <f t="shared" si="50"/>
        <v>956.0738746394693</v>
      </c>
      <c r="E321" s="41">
        <f t="shared" si="51"/>
        <v>1827.1019031325629</v>
      </c>
      <c r="G321" s="109">
        <v>271</v>
      </c>
      <c r="H321" s="111">
        <f t="shared" si="52"/>
        <v>2789.5140397317614</v>
      </c>
      <c r="I321" s="110">
        <f t="shared" si="53"/>
        <v>190150.50412086546</v>
      </c>
      <c r="J321" s="111">
        <f t="shared" si="54"/>
        <v>1194.1253465151822</v>
      </c>
      <c r="K321" s="111">
        <f t="shared" si="55"/>
        <v>1595.3886932165792</v>
      </c>
      <c r="M321" s="109">
        <v>271</v>
      </c>
      <c r="N321" s="111">
        <f t="shared" si="56"/>
        <v>2780.4424029044371</v>
      </c>
      <c r="O321" s="110">
        <f t="shared" si="57"/>
        <v>189745.38925363088</v>
      </c>
      <c r="P321" s="111">
        <f t="shared" si="58"/>
        <v>1186.3050648683352</v>
      </c>
      <c r="Q321" s="111">
        <f t="shared" si="59"/>
        <v>1594.1373380361019</v>
      </c>
    </row>
    <row r="322" spans="1:17" x14ac:dyDescent="0.2">
      <c r="A322" s="1">
        <v>294</v>
      </c>
      <c r="B322" s="41">
        <f t="shared" si="48"/>
        <v>2783.1757777720322</v>
      </c>
      <c r="C322" s="39">
        <f t="shared" si="49"/>
        <v>150332.92938808131</v>
      </c>
      <c r="D322" s="41">
        <f t="shared" si="50"/>
        <v>944.73061699085451</v>
      </c>
      <c r="E322" s="41">
        <f t="shared" si="51"/>
        <v>1838.4451607811777</v>
      </c>
      <c r="G322" s="109">
        <v>272</v>
      </c>
      <c r="H322" s="111">
        <f t="shared" si="52"/>
        <v>2789.5140397317614</v>
      </c>
      <c r="I322" s="110">
        <f t="shared" si="53"/>
        <v>188545.17991326493</v>
      </c>
      <c r="J322" s="111">
        <f t="shared" si="54"/>
        <v>1184.1898321312328</v>
      </c>
      <c r="K322" s="111">
        <f t="shared" si="55"/>
        <v>1605.3242076005286</v>
      </c>
      <c r="M322" s="109">
        <v>272</v>
      </c>
      <c r="N322" s="111">
        <f t="shared" si="56"/>
        <v>2780.4424029044371</v>
      </c>
      <c r="O322" s="110">
        <f t="shared" si="57"/>
        <v>188141.36826409897</v>
      </c>
      <c r="P322" s="111">
        <f t="shared" si="58"/>
        <v>1176.4214133725116</v>
      </c>
      <c r="Q322" s="111">
        <f t="shared" si="59"/>
        <v>1604.0209895319256</v>
      </c>
    </row>
    <row r="323" spans="1:17" x14ac:dyDescent="0.2">
      <c r="A323" s="1">
        <v>295</v>
      </c>
      <c r="B323" s="41">
        <f t="shared" si="48"/>
        <v>2783.1757777720322</v>
      </c>
      <c r="C323" s="39">
        <f t="shared" si="49"/>
        <v>148483.07054692693</v>
      </c>
      <c r="D323" s="41">
        <f t="shared" si="50"/>
        <v>933.31693661767144</v>
      </c>
      <c r="E323" s="41">
        <f t="shared" si="51"/>
        <v>1849.8588411543608</v>
      </c>
      <c r="G323" s="109">
        <v>273</v>
      </c>
      <c r="H323" s="111">
        <f t="shared" si="52"/>
        <v>2789.5140397317614</v>
      </c>
      <c r="I323" s="110">
        <f t="shared" si="53"/>
        <v>186929.85831642422</v>
      </c>
      <c r="J323" s="111">
        <f t="shared" si="54"/>
        <v>1174.1924428910424</v>
      </c>
      <c r="K323" s="111">
        <f t="shared" si="55"/>
        <v>1615.3215968407189</v>
      </c>
      <c r="M323" s="109">
        <v>273</v>
      </c>
      <c r="N323" s="111">
        <f t="shared" si="56"/>
        <v>2780.4424029044371</v>
      </c>
      <c r="O323" s="110">
        <f t="shared" si="57"/>
        <v>186527.40234443196</v>
      </c>
      <c r="P323" s="111">
        <f t="shared" si="58"/>
        <v>1166.4764832374135</v>
      </c>
      <c r="Q323" s="111">
        <f t="shared" si="59"/>
        <v>1613.9659196670236</v>
      </c>
    </row>
    <row r="324" spans="1:17" x14ac:dyDescent="0.2">
      <c r="A324" s="1">
        <v>296</v>
      </c>
      <c r="B324" s="41">
        <f t="shared" si="48"/>
        <v>2783.1757777720322</v>
      </c>
      <c r="C324" s="39">
        <f t="shared" si="49"/>
        <v>146621.72716546708</v>
      </c>
      <c r="D324" s="41">
        <f t="shared" si="50"/>
        <v>921.83239631217134</v>
      </c>
      <c r="E324" s="41">
        <f t="shared" si="51"/>
        <v>1861.3433814598609</v>
      </c>
      <c r="G324" s="109">
        <v>274</v>
      </c>
      <c r="H324" s="111">
        <f t="shared" si="52"/>
        <v>2789.5140397317614</v>
      </c>
      <c r="I324" s="110">
        <f t="shared" si="53"/>
        <v>185304.47707015241</v>
      </c>
      <c r="J324" s="111">
        <f t="shared" si="54"/>
        <v>1164.132793459954</v>
      </c>
      <c r="K324" s="111">
        <f t="shared" si="55"/>
        <v>1625.3812462718074</v>
      </c>
      <c r="M324" s="109">
        <v>274</v>
      </c>
      <c r="N324" s="111">
        <f t="shared" si="56"/>
        <v>2780.4424029044371</v>
      </c>
      <c r="O324" s="110">
        <f t="shared" si="57"/>
        <v>184903.42983606301</v>
      </c>
      <c r="P324" s="111">
        <f t="shared" si="58"/>
        <v>1156.469894535478</v>
      </c>
      <c r="Q324" s="111">
        <f t="shared" si="59"/>
        <v>1623.9725083689591</v>
      </c>
    </row>
    <row r="325" spans="1:17" x14ac:dyDescent="0.2">
      <c r="A325" s="1">
        <v>297</v>
      </c>
      <c r="B325" s="41">
        <f t="shared" si="48"/>
        <v>2783.1757777720322</v>
      </c>
      <c r="C325" s="39">
        <f t="shared" si="49"/>
        <v>144748.82794384731</v>
      </c>
      <c r="D325" s="41">
        <f t="shared" si="50"/>
        <v>910.27655615227468</v>
      </c>
      <c r="E325" s="41">
        <f t="shared" si="51"/>
        <v>1872.8992216197576</v>
      </c>
      <c r="G325" s="109">
        <v>275</v>
      </c>
      <c r="H325" s="111">
        <f t="shared" si="52"/>
        <v>2789.5140397317614</v>
      </c>
      <c r="I325" s="110">
        <f t="shared" si="53"/>
        <v>183668.97352652426</v>
      </c>
      <c r="J325" s="111">
        <f t="shared" si="54"/>
        <v>1154.0104961036122</v>
      </c>
      <c r="K325" s="111">
        <f t="shared" si="55"/>
        <v>1635.5035436281491</v>
      </c>
      <c r="M325" s="109">
        <v>275</v>
      </c>
      <c r="N325" s="111">
        <f t="shared" si="56"/>
        <v>2780.4424029044371</v>
      </c>
      <c r="O325" s="110">
        <f t="shared" si="57"/>
        <v>183269.38869814217</v>
      </c>
      <c r="P325" s="111">
        <f t="shared" si="58"/>
        <v>1146.4012649835906</v>
      </c>
      <c r="Q325" s="111">
        <f t="shared" si="59"/>
        <v>1634.0411379208465</v>
      </c>
    </row>
    <row r="326" spans="1:17" x14ac:dyDescent="0.2">
      <c r="A326" s="1">
        <v>298</v>
      </c>
      <c r="B326" s="41">
        <f t="shared" si="48"/>
        <v>2783.1757777720322</v>
      </c>
      <c r="C326" s="39">
        <f t="shared" si="49"/>
        <v>142864.30113956</v>
      </c>
      <c r="D326" s="41">
        <f t="shared" si="50"/>
        <v>898.64897348471868</v>
      </c>
      <c r="E326" s="41">
        <f t="shared" si="51"/>
        <v>1884.5268042873136</v>
      </c>
      <c r="G326" s="109">
        <v>276</v>
      </c>
      <c r="H326" s="111">
        <f t="shared" si="52"/>
        <v>2789.5140397317614</v>
      </c>
      <c r="I326" s="110">
        <f t="shared" si="53"/>
        <v>182023.28464746545</v>
      </c>
      <c r="J326" s="111">
        <f t="shared" si="54"/>
        <v>1143.8251606729464</v>
      </c>
      <c r="K326" s="111">
        <f t="shared" si="55"/>
        <v>1645.688879058815</v>
      </c>
      <c r="M326" s="109">
        <v>276</v>
      </c>
      <c r="N326" s="111">
        <f t="shared" si="56"/>
        <v>2780.4424029044371</v>
      </c>
      <c r="O326" s="110">
        <f t="shared" si="57"/>
        <v>181625.2165051662</v>
      </c>
      <c r="P326" s="111">
        <f t="shared" si="58"/>
        <v>1136.2702099284813</v>
      </c>
      <c r="Q326" s="111">
        <f t="shared" si="59"/>
        <v>1644.1721929759558</v>
      </c>
    </row>
    <row r="327" spans="1:17" x14ac:dyDescent="0.2">
      <c r="A327" s="1">
        <v>299</v>
      </c>
      <c r="B327" s="41">
        <f t="shared" si="48"/>
        <v>2783.1757777720322</v>
      </c>
      <c r="C327" s="39">
        <f t="shared" si="49"/>
        <v>140968.07456469609</v>
      </c>
      <c r="D327" s="41">
        <f t="shared" si="50"/>
        <v>886.94920290810171</v>
      </c>
      <c r="E327" s="41">
        <f t="shared" si="51"/>
        <v>1896.2265748639306</v>
      </c>
      <c r="G327" s="109">
        <v>277</v>
      </c>
      <c r="H327" s="111">
        <f t="shared" si="52"/>
        <v>2789.5140397317614</v>
      </c>
      <c r="I327" s="110">
        <f t="shared" si="53"/>
        <v>180367.34700232293</v>
      </c>
      <c r="J327" s="111">
        <f t="shared" si="54"/>
        <v>1133.5763945892395</v>
      </c>
      <c r="K327" s="111">
        <f t="shared" si="55"/>
        <v>1655.9376451425219</v>
      </c>
      <c r="M327" s="109">
        <v>277</v>
      </c>
      <c r="N327" s="111">
        <f t="shared" si="56"/>
        <v>2780.4424029044371</v>
      </c>
      <c r="O327" s="110">
        <f t="shared" si="57"/>
        <v>179970.85044459379</v>
      </c>
      <c r="P327" s="111">
        <f t="shared" si="58"/>
        <v>1126.0763423320304</v>
      </c>
      <c r="Q327" s="111">
        <f t="shared" si="59"/>
        <v>1654.3660605724067</v>
      </c>
    </row>
    <row r="328" spans="1:17" x14ac:dyDescent="0.2">
      <c r="A328" s="1">
        <v>300</v>
      </c>
      <c r="B328" s="41">
        <f t="shared" si="48"/>
        <v>2783.1757777720322</v>
      </c>
      <c r="C328" s="39">
        <f t="shared" si="49"/>
        <v>139060.07558317989</v>
      </c>
      <c r="D328" s="41">
        <f t="shared" si="50"/>
        <v>875.1767962558215</v>
      </c>
      <c r="E328" s="41">
        <f t="shared" si="51"/>
        <v>1907.9989815162107</v>
      </c>
      <c r="G328" s="109">
        <v>278</v>
      </c>
      <c r="H328" s="111">
        <f t="shared" si="52"/>
        <v>2789.5140397317614</v>
      </c>
      <c r="I328" s="110">
        <f t="shared" si="53"/>
        <v>178701.09676542008</v>
      </c>
      <c r="J328" s="111">
        <f t="shared" si="54"/>
        <v>1123.2638028289075</v>
      </c>
      <c r="K328" s="111">
        <f t="shared" si="55"/>
        <v>1666.2502369028539</v>
      </c>
      <c r="M328" s="109">
        <v>278</v>
      </c>
      <c r="N328" s="111">
        <f t="shared" si="56"/>
        <v>2780.4424029044371</v>
      </c>
      <c r="O328" s="110">
        <f t="shared" si="57"/>
        <v>178306.22731444583</v>
      </c>
      <c r="P328" s="111">
        <f t="shared" si="58"/>
        <v>1115.8192727564815</v>
      </c>
      <c r="Q328" s="111">
        <f t="shared" si="59"/>
        <v>1664.6231301479556</v>
      </c>
    </row>
    <row r="329" spans="1:17" x14ac:dyDescent="0.2">
      <c r="A329" s="1">
        <v>301</v>
      </c>
      <c r="B329" s="41">
        <f t="shared" si="48"/>
        <v>2783.1757777720322</v>
      </c>
      <c r="C329" s="39">
        <f t="shared" si="49"/>
        <v>137140.23110798676</v>
      </c>
      <c r="D329" s="41">
        <f t="shared" si="50"/>
        <v>863.33130257890843</v>
      </c>
      <c r="E329" s="41">
        <f t="shared" si="51"/>
        <v>1919.8444751931238</v>
      </c>
      <c r="G329" s="109">
        <v>279</v>
      </c>
      <c r="H329" s="111">
        <f t="shared" si="52"/>
        <v>2789.5140397317614</v>
      </c>
      <c r="I329" s="110">
        <f t="shared" si="53"/>
        <v>177024.4697135966</v>
      </c>
      <c r="J329" s="111">
        <f t="shared" si="54"/>
        <v>1112.8869879082777</v>
      </c>
      <c r="K329" s="111">
        <f t="shared" si="55"/>
        <v>1676.6270518234837</v>
      </c>
      <c r="M329" s="109">
        <v>279</v>
      </c>
      <c r="N329" s="111">
        <f t="shared" si="56"/>
        <v>2780.4424029044371</v>
      </c>
      <c r="O329" s="110">
        <f t="shared" si="57"/>
        <v>176631.28352089095</v>
      </c>
      <c r="P329" s="111">
        <f t="shared" si="58"/>
        <v>1105.498609349564</v>
      </c>
      <c r="Q329" s="111">
        <f t="shared" si="59"/>
        <v>1674.9437935548731</v>
      </c>
    </row>
    <row r="330" spans="1:17" x14ac:dyDescent="0.2">
      <c r="A330" s="1">
        <v>302</v>
      </c>
      <c r="B330" s="41">
        <f t="shared" si="48"/>
        <v>2783.1757777720322</v>
      </c>
      <c r="C330" s="39">
        <f t="shared" si="49"/>
        <v>135208.46759834347</v>
      </c>
      <c r="D330" s="41">
        <f t="shared" si="50"/>
        <v>851.41226812875118</v>
      </c>
      <c r="E330" s="41">
        <f t="shared" si="51"/>
        <v>1931.7635096432809</v>
      </c>
      <c r="G330" s="109">
        <v>280</v>
      </c>
      <c r="H330" s="111">
        <f t="shared" si="52"/>
        <v>2789.5140397317614</v>
      </c>
      <c r="I330" s="110">
        <f t="shared" si="53"/>
        <v>175337.40122373315</v>
      </c>
      <c r="J330" s="111">
        <f t="shared" si="54"/>
        <v>1102.4455498683092</v>
      </c>
      <c r="K330" s="111">
        <f t="shared" si="55"/>
        <v>1687.0684898634522</v>
      </c>
      <c r="M330" s="109">
        <v>280</v>
      </c>
      <c r="N330" s="111">
        <f t="shared" si="56"/>
        <v>2780.4424029044371</v>
      </c>
      <c r="O330" s="110">
        <f t="shared" si="57"/>
        <v>174945.95507581605</v>
      </c>
      <c r="P330" s="111">
        <f t="shared" si="58"/>
        <v>1095.1139578295238</v>
      </c>
      <c r="Q330" s="111">
        <f t="shared" si="59"/>
        <v>1685.3284450749134</v>
      </c>
    </row>
    <row r="331" spans="1:17" x14ac:dyDescent="0.2">
      <c r="A331" s="1">
        <v>303</v>
      </c>
      <c r="B331" s="41">
        <f t="shared" si="48"/>
        <v>2783.1757777720322</v>
      </c>
      <c r="C331" s="39">
        <f t="shared" si="49"/>
        <v>133264.71105691115</v>
      </c>
      <c r="D331" s="41">
        <f t="shared" si="50"/>
        <v>839.41923633971567</v>
      </c>
      <c r="E331" s="41">
        <f t="shared" si="51"/>
        <v>1943.7565414323167</v>
      </c>
      <c r="G331" s="109">
        <v>281</v>
      </c>
      <c r="H331" s="111">
        <f t="shared" si="52"/>
        <v>2789.5140397317614</v>
      </c>
      <c r="I331" s="110">
        <f t="shared" si="53"/>
        <v>173639.82627026056</v>
      </c>
      <c r="J331" s="111">
        <f t="shared" si="54"/>
        <v>1091.9390862591681</v>
      </c>
      <c r="K331" s="111">
        <f t="shared" si="55"/>
        <v>1697.5749534725933</v>
      </c>
      <c r="M331" s="109">
        <v>281</v>
      </c>
      <c r="N331" s="111">
        <f t="shared" si="56"/>
        <v>2780.4424029044371</v>
      </c>
      <c r="O331" s="110">
        <f t="shared" si="57"/>
        <v>173250.17759438168</v>
      </c>
      <c r="P331" s="111">
        <f t="shared" si="58"/>
        <v>1084.6649214700594</v>
      </c>
      <c r="Q331" s="111">
        <f t="shared" si="59"/>
        <v>1695.7774814343777</v>
      </c>
    </row>
    <row r="332" spans="1:17" x14ac:dyDescent="0.2">
      <c r="A332" s="1">
        <v>304</v>
      </c>
      <c r="B332" s="41">
        <f t="shared" si="48"/>
        <v>2783.1757777720322</v>
      </c>
      <c r="C332" s="39">
        <f t="shared" si="49"/>
        <v>131308.88702695078</v>
      </c>
      <c r="D332" s="41">
        <f t="shared" si="50"/>
        <v>827.35174781165676</v>
      </c>
      <c r="E332" s="41">
        <f t="shared" si="51"/>
        <v>1955.8240299603754</v>
      </c>
      <c r="G332" s="109">
        <v>282</v>
      </c>
      <c r="H332" s="111">
        <f t="shared" si="52"/>
        <v>2789.5140397317614</v>
      </c>
      <c r="I332" s="110">
        <f t="shared" si="53"/>
        <v>171931.67942265351</v>
      </c>
      <c r="J332" s="111">
        <f t="shared" si="54"/>
        <v>1081.3671921247151</v>
      </c>
      <c r="K332" s="111">
        <f t="shared" si="55"/>
        <v>1708.1468476070463</v>
      </c>
      <c r="M332" s="109">
        <v>282</v>
      </c>
      <c r="N332" s="111">
        <f t="shared" si="56"/>
        <v>2780.4424029044371</v>
      </c>
      <c r="O332" s="110">
        <f t="shared" si="57"/>
        <v>171543.88629256241</v>
      </c>
      <c r="P332" s="111">
        <f t="shared" si="58"/>
        <v>1074.1511010851664</v>
      </c>
      <c r="Q332" s="111">
        <f t="shared" si="59"/>
        <v>1706.2913018192708</v>
      </c>
    </row>
    <row r="333" spans="1:17" x14ac:dyDescent="0.2">
      <c r="A333" s="1">
        <v>305</v>
      </c>
      <c r="B333" s="41">
        <f t="shared" si="48"/>
        <v>2783.1757777720322</v>
      </c>
      <c r="C333" s="39">
        <f t="shared" si="49"/>
        <v>129340.92058947106</v>
      </c>
      <c r="D333" s="41">
        <f t="shared" si="50"/>
        <v>815.20934029231933</v>
      </c>
      <c r="E333" s="41">
        <f t="shared" si="51"/>
        <v>1967.966437479713</v>
      </c>
      <c r="G333" s="109">
        <v>283</v>
      </c>
      <c r="H333" s="111">
        <f t="shared" si="52"/>
        <v>2789.5140397317614</v>
      </c>
      <c r="I333" s="110">
        <f t="shared" si="53"/>
        <v>170212.89484290857</v>
      </c>
      <c r="J333" s="111">
        <f t="shared" si="54"/>
        <v>1070.7294599868183</v>
      </c>
      <c r="K333" s="111">
        <f t="shared" si="55"/>
        <v>1718.7845797449431</v>
      </c>
      <c r="M333" s="109">
        <v>283</v>
      </c>
      <c r="N333" s="111">
        <f t="shared" si="56"/>
        <v>2780.4424029044371</v>
      </c>
      <c r="O333" s="110">
        <f t="shared" si="57"/>
        <v>169827.01598467186</v>
      </c>
      <c r="P333" s="111">
        <f t="shared" si="58"/>
        <v>1063.5720950138868</v>
      </c>
      <c r="Q333" s="111">
        <f t="shared" si="59"/>
        <v>1716.8703078905503</v>
      </c>
    </row>
    <row r="334" spans="1:17" x14ac:dyDescent="0.2">
      <c r="A334" s="1">
        <v>306</v>
      </c>
      <c r="B334" s="41">
        <f t="shared" si="48"/>
        <v>2783.1757777720322</v>
      </c>
      <c r="C334" s="39">
        <f t="shared" si="49"/>
        <v>127360.73636035866</v>
      </c>
      <c r="D334" s="41">
        <f t="shared" si="50"/>
        <v>802.99154865963283</v>
      </c>
      <c r="E334" s="41">
        <f t="shared" si="51"/>
        <v>1980.1842291123994</v>
      </c>
      <c r="G334" s="109">
        <v>284</v>
      </c>
      <c r="H334" s="111">
        <f t="shared" si="52"/>
        <v>2789.5140397317614</v>
      </c>
      <c r="I334" s="110">
        <f t="shared" si="53"/>
        <v>168483.4062830066</v>
      </c>
      <c r="J334" s="111">
        <f t="shared" si="54"/>
        <v>1060.0254798297829</v>
      </c>
      <c r="K334" s="111">
        <f t="shared" si="55"/>
        <v>1729.4885599019785</v>
      </c>
      <c r="M334" s="109">
        <v>284</v>
      </c>
      <c r="N334" s="111">
        <f t="shared" si="56"/>
        <v>2780.4424029044371</v>
      </c>
      <c r="O334" s="110">
        <f t="shared" si="57"/>
        <v>168099.50108087237</v>
      </c>
      <c r="P334" s="111">
        <f t="shared" si="58"/>
        <v>1052.9274991049656</v>
      </c>
      <c r="Q334" s="111">
        <f t="shared" si="59"/>
        <v>1727.5149037994715</v>
      </c>
    </row>
    <row r="335" spans="1:17" x14ac:dyDescent="0.2">
      <c r="A335" s="1">
        <v>307</v>
      </c>
      <c r="B335" s="41">
        <f t="shared" si="48"/>
        <v>2783.1757777720322</v>
      </c>
      <c r="C335" s="39">
        <f t="shared" si="49"/>
        <v>125368.25848749052</v>
      </c>
      <c r="D335" s="41">
        <f t="shared" si="50"/>
        <v>790.69790490389335</v>
      </c>
      <c r="E335" s="41">
        <f t="shared" si="51"/>
        <v>1992.477872868139</v>
      </c>
      <c r="G335" s="109">
        <v>285</v>
      </c>
      <c r="H335" s="111">
        <f t="shared" si="52"/>
        <v>2789.5140397317614</v>
      </c>
      <c r="I335" s="110">
        <f t="shared" si="53"/>
        <v>166743.14708235933</v>
      </c>
      <c r="J335" s="111">
        <f t="shared" si="54"/>
        <v>1049.2548390844895</v>
      </c>
      <c r="K335" s="111">
        <f t="shared" si="55"/>
        <v>1740.2592006472719</v>
      </c>
      <c r="M335" s="109">
        <v>285</v>
      </c>
      <c r="N335" s="111">
        <f t="shared" si="56"/>
        <v>2780.4424029044371</v>
      </c>
      <c r="O335" s="110">
        <f t="shared" si="57"/>
        <v>166361.27558466935</v>
      </c>
      <c r="P335" s="111">
        <f t="shared" si="58"/>
        <v>1042.2169067014088</v>
      </c>
      <c r="Q335" s="111">
        <f t="shared" si="59"/>
        <v>1738.2254962030283</v>
      </c>
    </row>
    <row r="336" spans="1:17" x14ac:dyDescent="0.2">
      <c r="A336" s="1">
        <v>308</v>
      </c>
      <c r="B336" s="41">
        <f t="shared" si="48"/>
        <v>2783.1757777720322</v>
      </c>
      <c r="C336" s="39">
        <f t="shared" si="49"/>
        <v>123363.41064782832</v>
      </c>
      <c r="D336" s="41">
        <f t="shared" si="50"/>
        <v>778.32793810983696</v>
      </c>
      <c r="E336" s="41">
        <f t="shared" si="51"/>
        <v>2004.8478396621954</v>
      </c>
      <c r="G336" s="109">
        <v>286</v>
      </c>
      <c r="H336" s="111">
        <f t="shared" si="52"/>
        <v>2789.5140397317614</v>
      </c>
      <c r="I336" s="110">
        <f t="shared" si="53"/>
        <v>164992.05016524001</v>
      </c>
      <c r="J336" s="111">
        <f t="shared" si="54"/>
        <v>1038.4171226124454</v>
      </c>
      <c r="K336" s="111">
        <f t="shared" si="55"/>
        <v>1751.096917119316</v>
      </c>
      <c r="M336" s="109">
        <v>286</v>
      </c>
      <c r="N336" s="111">
        <f t="shared" si="56"/>
        <v>2780.4424029044371</v>
      </c>
      <c r="O336" s="110">
        <f t="shared" si="57"/>
        <v>164612.27309038985</v>
      </c>
      <c r="P336" s="111">
        <f t="shared" si="58"/>
        <v>1031.43990862495</v>
      </c>
      <c r="Q336" s="111">
        <f t="shared" si="59"/>
        <v>1749.0024942794871</v>
      </c>
    </row>
    <row r="337" spans="1:17" x14ac:dyDescent="0.2">
      <c r="A337" s="1">
        <v>309</v>
      </c>
      <c r="B337" s="41">
        <f t="shared" si="48"/>
        <v>2783.1757777720322</v>
      </c>
      <c r="C337" s="39">
        <f t="shared" si="49"/>
        <v>121346.11604449489</v>
      </c>
      <c r="D337" s="41">
        <f t="shared" si="50"/>
        <v>765.88117443860074</v>
      </c>
      <c r="E337" s="41">
        <f t="shared" si="51"/>
        <v>2017.2946033334315</v>
      </c>
      <c r="G337" s="109">
        <v>287</v>
      </c>
      <c r="H337" s="111">
        <f t="shared" si="52"/>
        <v>2789.5140397317614</v>
      </c>
      <c r="I337" s="110">
        <f t="shared" si="53"/>
        <v>163230.04803819809</v>
      </c>
      <c r="J337" s="111">
        <f t="shared" si="54"/>
        <v>1027.5119126898353</v>
      </c>
      <c r="K337" s="111">
        <f t="shared" si="55"/>
        <v>1762.0021270419261</v>
      </c>
      <c r="M337" s="109">
        <v>287</v>
      </c>
      <c r="N337" s="111">
        <f t="shared" si="56"/>
        <v>2780.4424029044371</v>
      </c>
      <c r="O337" s="110">
        <f t="shared" si="57"/>
        <v>162852.42678064582</v>
      </c>
      <c r="P337" s="111">
        <f t="shared" si="58"/>
        <v>1020.596093160417</v>
      </c>
      <c r="Q337" s="111">
        <f t="shared" si="59"/>
        <v>1759.8463097440201</v>
      </c>
    </row>
    <row r="338" spans="1:17" x14ac:dyDescent="0.2">
      <c r="A338" s="1">
        <v>310</v>
      </c>
      <c r="B338" s="41">
        <f t="shared" si="48"/>
        <v>2783.1757777720322</v>
      </c>
      <c r="C338" s="39">
        <f t="shared" si="49"/>
        <v>119316.29740383243</v>
      </c>
      <c r="D338" s="41">
        <f t="shared" si="50"/>
        <v>753.35713710957236</v>
      </c>
      <c r="E338" s="41">
        <f t="shared" si="51"/>
        <v>2029.81864066246</v>
      </c>
      <c r="G338" s="109">
        <v>288</v>
      </c>
      <c r="H338" s="111">
        <f t="shared" si="52"/>
        <v>2789.5140397317614</v>
      </c>
      <c r="I338" s="110">
        <f t="shared" si="53"/>
        <v>161457.07278745773</v>
      </c>
      <c r="J338" s="111">
        <f t="shared" si="54"/>
        <v>1016.5387889913982</v>
      </c>
      <c r="K338" s="111">
        <f t="shared" si="55"/>
        <v>1772.9752507403632</v>
      </c>
      <c r="M338" s="109">
        <v>288</v>
      </c>
      <c r="N338" s="111">
        <f t="shared" si="56"/>
        <v>2780.4424029044371</v>
      </c>
      <c r="O338" s="110">
        <f t="shared" si="57"/>
        <v>161081.66942378139</v>
      </c>
      <c r="P338" s="111">
        <f t="shared" si="58"/>
        <v>1009.6850460400041</v>
      </c>
      <c r="Q338" s="111">
        <f t="shared" si="59"/>
        <v>1770.7573568644329</v>
      </c>
    </row>
    <row r="339" spans="1:17" x14ac:dyDescent="0.2">
      <c r="A339" s="1">
        <v>311</v>
      </c>
      <c r="B339" s="41">
        <f t="shared" si="48"/>
        <v>2783.1757777720322</v>
      </c>
      <c r="C339" s="39">
        <f t="shared" si="49"/>
        <v>117273.87697244252</v>
      </c>
      <c r="D339" s="41">
        <f t="shared" si="50"/>
        <v>740.75534638212628</v>
      </c>
      <c r="E339" s="41">
        <f t="shared" si="51"/>
        <v>2042.4204313899058</v>
      </c>
      <c r="G339" s="109">
        <v>289</v>
      </c>
      <c r="H339" s="111">
        <f t="shared" si="52"/>
        <v>2789.5140397317614</v>
      </c>
      <c r="I339" s="110">
        <f t="shared" si="53"/>
        <v>159673.05607630024</v>
      </c>
      <c r="J339" s="111">
        <f t="shared" si="54"/>
        <v>1005.4973285742744</v>
      </c>
      <c r="K339" s="111">
        <f t="shared" si="55"/>
        <v>1784.016711157487</v>
      </c>
      <c r="M339" s="109">
        <v>289</v>
      </c>
      <c r="N339" s="111">
        <f t="shared" si="56"/>
        <v>2780.4424029044371</v>
      </c>
      <c r="O339" s="110">
        <f t="shared" si="57"/>
        <v>159299.93337130439</v>
      </c>
      <c r="P339" s="111">
        <f t="shared" si="58"/>
        <v>998.70635042744459</v>
      </c>
      <c r="Q339" s="111">
        <f t="shared" si="59"/>
        <v>1781.7360524769924</v>
      </c>
    </row>
    <row r="340" spans="1:17" x14ac:dyDescent="0.2">
      <c r="A340" s="1">
        <v>312</v>
      </c>
      <c r="B340" s="41">
        <f t="shared" si="48"/>
        <v>2783.1757777720322</v>
      </c>
      <c r="C340" s="39">
        <f t="shared" si="49"/>
        <v>115218.77651420774</v>
      </c>
      <c r="D340" s="41">
        <f t="shared" si="50"/>
        <v>728.07531953724731</v>
      </c>
      <c r="E340" s="41">
        <f t="shared" si="51"/>
        <v>2055.100458234785</v>
      </c>
      <c r="G340" s="109">
        <v>290</v>
      </c>
      <c r="H340" s="111">
        <f t="shared" si="52"/>
        <v>2789.5140397317614</v>
      </c>
      <c r="I340" s="110">
        <f t="shared" si="53"/>
        <v>157877.9291424301</v>
      </c>
      <c r="J340" s="111">
        <f t="shared" si="54"/>
        <v>994.38710586162051</v>
      </c>
      <c r="K340" s="111">
        <f t="shared" si="55"/>
        <v>1795.1269338701409</v>
      </c>
      <c r="M340" s="109">
        <v>290</v>
      </c>
      <c r="N340" s="111">
        <f t="shared" si="56"/>
        <v>2780.4424029044371</v>
      </c>
      <c r="O340" s="110">
        <f t="shared" si="57"/>
        <v>157507.15055530204</v>
      </c>
      <c r="P340" s="111">
        <f t="shared" si="58"/>
        <v>987.6595869020872</v>
      </c>
      <c r="Q340" s="111">
        <f t="shared" si="59"/>
        <v>1792.78281600235</v>
      </c>
    </row>
    <row r="341" spans="1:17" x14ac:dyDescent="0.2">
      <c r="A341" s="1">
        <v>313</v>
      </c>
      <c r="B341" s="41">
        <f t="shared" si="48"/>
        <v>2783.1757777720322</v>
      </c>
      <c r="C341" s="39">
        <f t="shared" si="49"/>
        <v>113150.91730729475</v>
      </c>
      <c r="D341" s="41">
        <f t="shared" si="50"/>
        <v>715.31657085903964</v>
      </c>
      <c r="E341" s="41">
        <f t="shared" si="51"/>
        <v>2067.8592069129927</v>
      </c>
      <c r="G341" s="109">
        <v>291</v>
      </c>
      <c r="H341" s="111">
        <f t="shared" si="52"/>
        <v>2789.5140397317614</v>
      </c>
      <c r="I341" s="110">
        <f t="shared" si="53"/>
        <v>156071.62279532463</v>
      </c>
      <c r="J341" s="111">
        <f t="shared" si="54"/>
        <v>983.20769262628164</v>
      </c>
      <c r="K341" s="111">
        <f t="shared" si="55"/>
        <v>1806.3063471054797</v>
      </c>
      <c r="M341" s="109">
        <v>291</v>
      </c>
      <c r="N341" s="111">
        <f t="shared" si="56"/>
        <v>2780.4424029044371</v>
      </c>
      <c r="O341" s="110">
        <f t="shared" si="57"/>
        <v>155703.25248584046</v>
      </c>
      <c r="P341" s="111">
        <f t="shared" si="58"/>
        <v>976.54433344287258</v>
      </c>
      <c r="Q341" s="111">
        <f t="shared" si="59"/>
        <v>1803.8980694615645</v>
      </c>
    </row>
    <row r="342" spans="1:17" x14ac:dyDescent="0.2">
      <c r="A342" s="1">
        <v>314</v>
      </c>
      <c r="B342" s="41">
        <f t="shared" si="48"/>
        <v>2783.1757777720322</v>
      </c>
      <c r="C342" s="39">
        <f t="shared" si="49"/>
        <v>111070.22014113884</v>
      </c>
      <c r="D342" s="41">
        <f t="shared" si="50"/>
        <v>702.4786116161215</v>
      </c>
      <c r="E342" s="41">
        <f t="shared" si="51"/>
        <v>2080.697166155911</v>
      </c>
      <c r="G342" s="109">
        <v>292</v>
      </c>
      <c r="H342" s="111">
        <f t="shared" si="52"/>
        <v>2789.5140397317614</v>
      </c>
      <c r="I342" s="110">
        <f t="shared" si="53"/>
        <v>154254.06741356713</v>
      </c>
      <c r="J342" s="111">
        <f t="shared" si="54"/>
        <v>971.95865797426086</v>
      </c>
      <c r="K342" s="111">
        <f t="shared" si="55"/>
        <v>1817.5553817575005</v>
      </c>
      <c r="M342" s="109">
        <v>292</v>
      </c>
      <c r="N342" s="111">
        <f t="shared" si="56"/>
        <v>2780.4424029044371</v>
      </c>
      <c r="O342" s="110">
        <f t="shared" si="57"/>
        <v>153888.17024834824</v>
      </c>
      <c r="P342" s="111">
        <f t="shared" si="58"/>
        <v>965.3601654122109</v>
      </c>
      <c r="Q342" s="111">
        <f t="shared" si="59"/>
        <v>1815.0822374922263</v>
      </c>
    </row>
    <row r="343" spans="1:17" x14ac:dyDescent="0.2">
      <c r="A343" s="1">
        <v>315</v>
      </c>
      <c r="B343" s="41">
        <f t="shared" si="48"/>
        <v>2783.1757777720322</v>
      </c>
      <c r="C343" s="39">
        <f t="shared" si="49"/>
        <v>108976.6053134097</v>
      </c>
      <c r="D343" s="41">
        <f t="shared" si="50"/>
        <v>689.56095004290364</v>
      </c>
      <c r="E343" s="41">
        <f t="shared" si="51"/>
        <v>2093.6148277291286</v>
      </c>
      <c r="G343" s="109">
        <v>293</v>
      </c>
      <c r="H343" s="111">
        <f t="shared" si="52"/>
        <v>2789.5140397317614</v>
      </c>
      <c r="I343" s="110">
        <f t="shared" si="53"/>
        <v>152425.19294216344</v>
      </c>
      <c r="J343" s="111">
        <f t="shared" si="54"/>
        <v>960.63956832807162</v>
      </c>
      <c r="K343" s="111">
        <f t="shared" si="55"/>
        <v>1828.8744714036898</v>
      </c>
      <c r="M343" s="109">
        <v>293</v>
      </c>
      <c r="N343" s="111">
        <f t="shared" si="56"/>
        <v>2780.4424029044371</v>
      </c>
      <c r="O343" s="110">
        <f t="shared" si="57"/>
        <v>152061.83450098356</v>
      </c>
      <c r="P343" s="111">
        <f t="shared" si="58"/>
        <v>954.106655539759</v>
      </c>
      <c r="Q343" s="111">
        <f t="shared" si="59"/>
        <v>1826.3357473646781</v>
      </c>
    </row>
    <row r="344" spans="1:17" x14ac:dyDescent="0.2">
      <c r="A344" s="1">
        <v>316</v>
      </c>
      <c r="B344" s="41">
        <f t="shared" si="48"/>
        <v>2783.1757777720322</v>
      </c>
      <c r="C344" s="39">
        <f t="shared" si="49"/>
        <v>106869.99262695842</v>
      </c>
      <c r="D344" s="41">
        <f t="shared" si="50"/>
        <v>676.56309132075182</v>
      </c>
      <c r="E344" s="41">
        <f t="shared" si="51"/>
        <v>2106.6126864512803</v>
      </c>
      <c r="G344" s="109">
        <v>294</v>
      </c>
      <c r="H344" s="111">
        <f t="shared" si="52"/>
        <v>2789.5140397317614</v>
      </c>
      <c r="I344" s="110">
        <f t="shared" si="53"/>
        <v>150584.92888984177</v>
      </c>
      <c r="J344" s="111">
        <f t="shared" si="54"/>
        <v>949.2499874100904</v>
      </c>
      <c r="K344" s="111">
        <f t="shared" si="55"/>
        <v>1840.264052321671</v>
      </c>
      <c r="M344" s="109">
        <v>294</v>
      </c>
      <c r="N344" s="111">
        <f t="shared" si="56"/>
        <v>2780.4424029044371</v>
      </c>
      <c r="O344" s="110">
        <f t="shared" si="57"/>
        <v>150224.17547198522</v>
      </c>
      <c r="P344" s="111">
        <f t="shared" si="58"/>
        <v>942.78337390609806</v>
      </c>
      <c r="Q344" s="111">
        <f t="shared" si="59"/>
        <v>1837.6590289983392</v>
      </c>
    </row>
    <row r="345" spans="1:17" x14ac:dyDescent="0.2">
      <c r="A345" s="1">
        <v>317</v>
      </c>
      <c r="B345" s="41">
        <f t="shared" si="48"/>
        <v>2783.1757777720322</v>
      </c>
      <c r="C345" s="39">
        <f t="shared" si="49"/>
        <v>104750.30138674543</v>
      </c>
      <c r="D345" s="41">
        <f t="shared" si="50"/>
        <v>663.48453755903347</v>
      </c>
      <c r="E345" s="41">
        <f t="shared" si="51"/>
        <v>2119.6912402129988</v>
      </c>
      <c r="G345" s="109">
        <v>295</v>
      </c>
      <c r="H345" s="111">
        <f t="shared" si="52"/>
        <v>2789.5140397317614</v>
      </c>
      <c r="I345" s="110">
        <f t="shared" si="53"/>
        <v>148733.20432633569</v>
      </c>
      <c r="J345" s="111">
        <f t="shared" si="54"/>
        <v>937.78947622567648</v>
      </c>
      <c r="K345" s="111">
        <f t="shared" si="55"/>
        <v>1851.7245635060849</v>
      </c>
      <c r="M345" s="109">
        <v>295</v>
      </c>
      <c r="N345" s="111">
        <f t="shared" si="56"/>
        <v>2780.4424029044371</v>
      </c>
      <c r="O345" s="110">
        <f t="shared" si="57"/>
        <v>148375.12295700709</v>
      </c>
      <c r="P345" s="111">
        <f t="shared" si="58"/>
        <v>931.38988792630835</v>
      </c>
      <c r="Q345" s="111">
        <f t="shared" si="59"/>
        <v>1849.0525149781288</v>
      </c>
    </row>
    <row r="346" spans="1:17" x14ac:dyDescent="0.2">
      <c r="A346" s="1">
        <v>318</v>
      </c>
      <c r="B346" s="41">
        <f t="shared" si="48"/>
        <v>2783.1757777720322</v>
      </c>
      <c r="C346" s="39">
        <f t="shared" si="49"/>
        <v>102617.45039674944</v>
      </c>
      <c r="D346" s="41">
        <f t="shared" si="50"/>
        <v>650.32478777604456</v>
      </c>
      <c r="E346" s="41">
        <f t="shared" si="51"/>
        <v>2132.8509899959877</v>
      </c>
      <c r="G346" s="109">
        <v>296</v>
      </c>
      <c r="H346" s="111">
        <f t="shared" si="52"/>
        <v>2789.5140397317614</v>
      </c>
      <c r="I346" s="110">
        <f t="shared" si="53"/>
        <v>146869.94787965028</v>
      </c>
      <c r="J346" s="111">
        <f t="shared" si="54"/>
        <v>926.25759304634994</v>
      </c>
      <c r="K346" s="111">
        <f t="shared" si="55"/>
        <v>1863.2564466854114</v>
      </c>
      <c r="M346" s="109">
        <v>296</v>
      </c>
      <c r="N346" s="111">
        <f t="shared" si="56"/>
        <v>2780.4424029044371</v>
      </c>
      <c r="O346" s="110">
        <f t="shared" si="57"/>
        <v>146514.60631643608</v>
      </c>
      <c r="P346" s="111">
        <f t="shared" si="58"/>
        <v>919.92576233344391</v>
      </c>
      <c r="Q346" s="111">
        <f t="shared" si="59"/>
        <v>1860.5166405709933</v>
      </c>
    </row>
    <row r="347" spans="1:17" x14ac:dyDescent="0.2">
      <c r="A347" s="1">
        <v>319</v>
      </c>
      <c r="B347" s="41">
        <f t="shared" si="48"/>
        <v>2783.1757777720322</v>
      </c>
      <c r="C347" s="39">
        <f t="shared" si="49"/>
        <v>100471.35795685723</v>
      </c>
      <c r="D347" s="41">
        <f t="shared" si="50"/>
        <v>637.0833378798194</v>
      </c>
      <c r="E347" s="41">
        <f t="shared" si="51"/>
        <v>2146.092439892213</v>
      </c>
      <c r="G347" s="109">
        <v>297</v>
      </c>
      <c r="H347" s="111">
        <f t="shared" si="52"/>
        <v>2789.5140397317614</v>
      </c>
      <c r="I347" s="110">
        <f t="shared" si="53"/>
        <v>144995.08773331117</v>
      </c>
      <c r="J347" s="111">
        <f t="shared" si="54"/>
        <v>914.65389339264948</v>
      </c>
      <c r="K347" s="111">
        <f t="shared" si="55"/>
        <v>1874.8601463391119</v>
      </c>
      <c r="M347" s="109">
        <v>297</v>
      </c>
      <c r="N347" s="111">
        <f t="shared" si="56"/>
        <v>2780.4424029044371</v>
      </c>
      <c r="O347" s="110">
        <f t="shared" si="57"/>
        <v>144642.55447269356</v>
      </c>
      <c r="P347" s="111">
        <f t="shared" si="58"/>
        <v>908.39055916190364</v>
      </c>
      <c r="Q347" s="111">
        <f t="shared" si="59"/>
        <v>1872.0518437425335</v>
      </c>
    </row>
    <row r="348" spans="1:17" x14ac:dyDescent="0.2">
      <c r="A348" s="1">
        <v>320</v>
      </c>
      <c r="B348" s="41">
        <f t="shared" si="48"/>
        <v>2783.1757777720322</v>
      </c>
      <c r="C348" s="39">
        <f t="shared" si="49"/>
        <v>98311.941859734026</v>
      </c>
      <c r="D348" s="41">
        <f t="shared" si="50"/>
        <v>623.75968064882193</v>
      </c>
      <c r="E348" s="41">
        <f t="shared" si="51"/>
        <v>2159.4160971232104</v>
      </c>
      <c r="G348" s="109">
        <v>298</v>
      </c>
      <c r="H348" s="111">
        <f t="shared" si="52"/>
        <v>2789.5140397317614</v>
      </c>
      <c r="I348" s="110">
        <f t="shared" si="53"/>
        <v>143108.55162359649</v>
      </c>
      <c r="J348" s="111">
        <f t="shared" si="54"/>
        <v>902.9779300170776</v>
      </c>
      <c r="K348" s="111">
        <f t="shared" si="55"/>
        <v>1886.5361097146838</v>
      </c>
      <c r="M348" s="109">
        <v>298</v>
      </c>
      <c r="N348" s="111">
        <f t="shared" si="56"/>
        <v>2780.4424029044371</v>
      </c>
      <c r="O348" s="110">
        <f t="shared" si="57"/>
        <v>142758.89590751982</v>
      </c>
      <c r="P348" s="111">
        <f t="shared" si="58"/>
        <v>896.78383773070004</v>
      </c>
      <c r="Q348" s="111">
        <f t="shared" si="59"/>
        <v>1883.6585651737371</v>
      </c>
    </row>
    <row r="349" spans="1:17" x14ac:dyDescent="0.2">
      <c r="A349" s="1">
        <v>321</v>
      </c>
      <c r="B349" s="41">
        <f t="shared" si="48"/>
        <v>2783.1757777720322</v>
      </c>
      <c r="C349" s="39">
        <f t="shared" si="49"/>
        <v>96139.119387674509</v>
      </c>
      <c r="D349" s="41">
        <f t="shared" si="50"/>
        <v>610.35330571251541</v>
      </c>
      <c r="E349" s="41">
        <f t="shared" si="51"/>
        <v>2172.8224720595167</v>
      </c>
      <c r="G349" s="109">
        <v>299</v>
      </c>
      <c r="H349" s="111">
        <f t="shared" si="52"/>
        <v>2789.5140397317614</v>
      </c>
      <c r="I349" s="110">
        <f t="shared" si="53"/>
        <v>141210.26683675154</v>
      </c>
      <c r="J349" s="111">
        <f t="shared" si="54"/>
        <v>891.2292528868129</v>
      </c>
      <c r="K349" s="111">
        <f t="shared" si="55"/>
        <v>1898.2847868449485</v>
      </c>
      <c r="M349" s="109">
        <v>299</v>
      </c>
      <c r="N349" s="111">
        <f t="shared" si="56"/>
        <v>2780.4424029044371</v>
      </c>
      <c r="O349" s="110">
        <f t="shared" si="57"/>
        <v>140863.558659242</v>
      </c>
      <c r="P349" s="111">
        <f t="shared" si="58"/>
        <v>885.10515462662283</v>
      </c>
      <c r="Q349" s="111">
        <f t="shared" si="59"/>
        <v>1895.3372482778143</v>
      </c>
    </row>
    <row r="350" spans="1:17" x14ac:dyDescent="0.2">
      <c r="A350" s="1">
        <v>322</v>
      </c>
      <c r="B350" s="41">
        <f t="shared" ref="B350:B388" si="60">$C$23</f>
        <v>2783.1757777720322</v>
      </c>
      <c r="C350" s="39">
        <f t="shared" ref="C350:C388" si="61">C349-E350</f>
        <v>93952.807309434284</v>
      </c>
      <c r="D350" s="41">
        <f t="shared" ref="D350:D388" si="62">C349*$C$12</f>
        <v>596.86369953181259</v>
      </c>
      <c r="E350" s="41">
        <f t="shared" ref="E350:E388" si="63">B350-D350</f>
        <v>2186.3120782402198</v>
      </c>
      <c r="G350" s="109">
        <v>300</v>
      </c>
      <c r="H350" s="111">
        <f t="shared" si="52"/>
        <v>2789.5140397317614</v>
      </c>
      <c r="I350" s="110">
        <f t="shared" si="53"/>
        <v>139300.16020618621</v>
      </c>
      <c r="J350" s="111">
        <f t="shared" si="54"/>
        <v>879.40740916642244</v>
      </c>
      <c r="K350" s="111">
        <f t="shared" si="55"/>
        <v>1910.1066305653389</v>
      </c>
      <c r="M350" s="109">
        <v>300</v>
      </c>
      <c r="N350" s="111">
        <f t="shared" si="56"/>
        <v>2780.4424029044371</v>
      </c>
      <c r="O350" s="110">
        <f t="shared" si="57"/>
        <v>138956.47032002488</v>
      </c>
      <c r="P350" s="111">
        <f t="shared" si="58"/>
        <v>873.35406368730037</v>
      </c>
      <c r="Q350" s="111">
        <f t="shared" si="59"/>
        <v>1907.0883392171368</v>
      </c>
    </row>
    <row r="351" spans="1:17" x14ac:dyDescent="0.2">
      <c r="A351" s="1">
        <v>323</v>
      </c>
      <c r="B351" s="41">
        <f t="shared" si="60"/>
        <v>2783.1757777720322</v>
      </c>
      <c r="C351" s="39">
        <f t="shared" si="61"/>
        <v>91752.921877041663</v>
      </c>
      <c r="D351" s="41">
        <f t="shared" si="62"/>
        <v>583.29034537940447</v>
      </c>
      <c r="E351" s="41">
        <f t="shared" si="63"/>
        <v>2199.885432392628</v>
      </c>
      <c r="G351" s="109">
        <v>301</v>
      </c>
      <c r="H351" s="111">
        <f t="shared" si="52"/>
        <v>2789.5140397317614</v>
      </c>
      <c r="I351" s="110">
        <f t="shared" si="53"/>
        <v>137378.15810965479</v>
      </c>
      <c r="J351" s="111">
        <f t="shared" si="54"/>
        <v>867.51194320034119</v>
      </c>
      <c r="K351" s="111">
        <f t="shared" si="55"/>
        <v>1922.0020965314202</v>
      </c>
      <c r="M351" s="109">
        <v>301</v>
      </c>
      <c r="N351" s="111">
        <f t="shared" si="56"/>
        <v>2780.4424029044371</v>
      </c>
      <c r="O351" s="110">
        <f t="shared" si="57"/>
        <v>137037.55803310461</v>
      </c>
      <c r="P351" s="111">
        <f t="shared" si="58"/>
        <v>861.53011598415424</v>
      </c>
      <c r="Q351" s="111">
        <f t="shared" si="59"/>
        <v>1918.9122869202829</v>
      </c>
    </row>
    <row r="352" spans="1:17" x14ac:dyDescent="0.2">
      <c r="A352" s="1">
        <v>324</v>
      </c>
      <c r="B352" s="41">
        <f t="shared" si="60"/>
        <v>2783.1757777720322</v>
      </c>
      <c r="C352" s="39">
        <f t="shared" si="61"/>
        <v>89539.378822589599</v>
      </c>
      <c r="D352" s="41">
        <f t="shared" si="62"/>
        <v>569.632723319967</v>
      </c>
      <c r="E352" s="41">
        <f t="shared" si="63"/>
        <v>2213.543054452065</v>
      </c>
      <c r="G352" s="109">
        <v>302</v>
      </c>
      <c r="H352" s="111">
        <f t="shared" si="52"/>
        <v>2789.5140397317614</v>
      </c>
      <c r="I352" s="110">
        <f t="shared" si="53"/>
        <v>135444.18646641841</v>
      </c>
      <c r="J352" s="111">
        <f t="shared" si="54"/>
        <v>855.54239649538067</v>
      </c>
      <c r="K352" s="111">
        <f t="shared" si="55"/>
        <v>1933.9716432363807</v>
      </c>
      <c r="M352" s="109">
        <v>302</v>
      </c>
      <c r="N352" s="111">
        <f t="shared" si="56"/>
        <v>2780.4424029044371</v>
      </c>
      <c r="O352" s="110">
        <f t="shared" si="57"/>
        <v>135106.74849000541</v>
      </c>
      <c r="P352" s="111">
        <f t="shared" si="58"/>
        <v>849.63285980524859</v>
      </c>
      <c r="Q352" s="111">
        <f t="shared" si="59"/>
        <v>1930.8095430991884</v>
      </c>
    </row>
    <row r="353" spans="1:17" x14ac:dyDescent="0.2">
      <c r="A353" s="1">
        <v>325</v>
      </c>
      <c r="B353" s="41">
        <f t="shared" si="60"/>
        <v>2783.1757777720322</v>
      </c>
      <c r="C353" s="39">
        <f t="shared" si="61"/>
        <v>87312.093355007804</v>
      </c>
      <c r="D353" s="41">
        <f t="shared" si="62"/>
        <v>555.89031019024378</v>
      </c>
      <c r="E353" s="41">
        <f t="shared" si="63"/>
        <v>2227.2854675817885</v>
      </c>
      <c r="G353" s="109">
        <v>303</v>
      </c>
      <c r="H353" s="111">
        <f t="shared" si="52"/>
        <v>2789.5140397317614</v>
      </c>
      <c r="I353" s="110">
        <f t="shared" si="53"/>
        <v>133498.17073438963</v>
      </c>
      <c r="J353" s="111">
        <f t="shared" si="54"/>
        <v>843.49830770297558</v>
      </c>
      <c r="K353" s="111">
        <f t="shared" si="55"/>
        <v>1946.0157320287858</v>
      </c>
      <c r="M353" s="109">
        <v>303</v>
      </c>
      <c r="N353" s="111">
        <f t="shared" si="56"/>
        <v>2780.4424029044371</v>
      </c>
      <c r="O353" s="110">
        <f t="shared" si="57"/>
        <v>133163.967927739</v>
      </c>
      <c r="P353" s="111">
        <f t="shared" si="58"/>
        <v>837.66184063803348</v>
      </c>
      <c r="Q353" s="111">
        <f t="shared" si="59"/>
        <v>1942.7805622664036</v>
      </c>
    </row>
    <row r="354" spans="1:17" x14ac:dyDescent="0.2">
      <c r="A354" s="1">
        <v>326</v>
      </c>
      <c r="B354" s="41">
        <f t="shared" si="60"/>
        <v>2783.1757777720322</v>
      </c>
      <c r="C354" s="39">
        <f t="shared" si="61"/>
        <v>85070.980156814781</v>
      </c>
      <c r="D354" s="41">
        <f t="shared" si="62"/>
        <v>542.06257957900675</v>
      </c>
      <c r="E354" s="41">
        <f t="shared" si="63"/>
        <v>2241.1131981930257</v>
      </c>
      <c r="G354" s="109">
        <v>304</v>
      </c>
      <c r="H354" s="111">
        <f t="shared" si="52"/>
        <v>2789.5140397317614</v>
      </c>
      <c r="I354" s="110">
        <f t="shared" si="53"/>
        <v>131540.03590725939</v>
      </c>
      <c r="J354" s="111">
        <f t="shared" si="54"/>
        <v>831.37921260151779</v>
      </c>
      <c r="K354" s="111">
        <f t="shared" si="55"/>
        <v>1958.1348271302436</v>
      </c>
      <c r="M354" s="109">
        <v>304</v>
      </c>
      <c r="N354" s="111">
        <f t="shared" si="56"/>
        <v>2780.4424029044371</v>
      </c>
      <c r="O354" s="110">
        <f t="shared" si="57"/>
        <v>131209.14212598655</v>
      </c>
      <c r="P354" s="111">
        <f t="shared" si="58"/>
        <v>825.61660115198174</v>
      </c>
      <c r="Q354" s="111">
        <f t="shared" si="59"/>
        <v>1954.8258017524554</v>
      </c>
    </row>
    <row r="355" spans="1:17" x14ac:dyDescent="0.2">
      <c r="A355" s="1">
        <v>327</v>
      </c>
      <c r="B355" s="41">
        <f t="shared" si="60"/>
        <v>2783.1757777720322</v>
      </c>
      <c r="C355" s="39">
        <f t="shared" si="61"/>
        <v>82815.953380849634</v>
      </c>
      <c r="D355" s="41">
        <f t="shared" si="62"/>
        <v>528.14900180689176</v>
      </c>
      <c r="E355" s="41">
        <f t="shared" si="63"/>
        <v>2255.0267759651406</v>
      </c>
      <c r="G355" s="109">
        <v>305</v>
      </c>
      <c r="H355" s="111">
        <f t="shared" si="52"/>
        <v>2789.5140397317614</v>
      </c>
      <c r="I355" s="110">
        <f t="shared" si="53"/>
        <v>129569.70651160591</v>
      </c>
      <c r="J355" s="111">
        <f t="shared" si="54"/>
        <v>819.18464407828287</v>
      </c>
      <c r="K355" s="111">
        <f t="shared" si="55"/>
        <v>1970.3293956534785</v>
      </c>
      <c r="M355" s="109">
        <v>305</v>
      </c>
      <c r="N355" s="111">
        <f t="shared" si="56"/>
        <v>2780.4424029044371</v>
      </c>
      <c r="O355" s="110">
        <f t="shared" si="57"/>
        <v>129242.19640426323</v>
      </c>
      <c r="P355" s="111">
        <f t="shared" si="58"/>
        <v>813.49668118111651</v>
      </c>
      <c r="Q355" s="111">
        <f t="shared" si="59"/>
        <v>1966.9457217233207</v>
      </c>
    </row>
    <row r="356" spans="1:17" x14ac:dyDescent="0.2">
      <c r="A356" s="1">
        <v>328</v>
      </c>
      <c r="B356" s="41">
        <f t="shared" si="60"/>
        <v>2783.1757777720322</v>
      </c>
      <c r="C356" s="39">
        <f t="shared" si="61"/>
        <v>80546.926646983717</v>
      </c>
      <c r="D356" s="41">
        <f t="shared" si="62"/>
        <v>514.14904390610809</v>
      </c>
      <c r="E356" s="41">
        <f t="shared" si="63"/>
        <v>2269.0267338659241</v>
      </c>
      <c r="G356" s="109">
        <v>306</v>
      </c>
      <c r="H356" s="111">
        <f t="shared" si="52"/>
        <v>2789.5140397317614</v>
      </c>
      <c r="I356" s="110">
        <f t="shared" si="53"/>
        <v>127587.10660398575</v>
      </c>
      <c r="J356" s="111">
        <f t="shared" si="54"/>
        <v>806.91413211160398</v>
      </c>
      <c r="K356" s="111">
        <f t="shared" si="55"/>
        <v>1982.5999076201574</v>
      </c>
      <c r="M356" s="109">
        <v>306</v>
      </c>
      <c r="N356" s="111">
        <f t="shared" si="56"/>
        <v>2780.4424029044371</v>
      </c>
      <c r="O356" s="110">
        <f t="shared" si="57"/>
        <v>127263.05561906523</v>
      </c>
      <c r="P356" s="111">
        <f t="shared" si="58"/>
        <v>801.30161770643201</v>
      </c>
      <c r="Q356" s="111">
        <f t="shared" si="59"/>
        <v>1979.1407851980052</v>
      </c>
    </row>
    <row r="357" spans="1:17" x14ac:dyDescent="0.2">
      <c r="A357" s="1">
        <v>329</v>
      </c>
      <c r="B357" s="41">
        <f t="shared" si="60"/>
        <v>2783.1757777720322</v>
      </c>
      <c r="C357" s="39">
        <f t="shared" si="61"/>
        <v>78263.813038811713</v>
      </c>
      <c r="D357" s="41">
        <f t="shared" si="62"/>
        <v>500.06216960002388</v>
      </c>
      <c r="E357" s="41">
        <f t="shared" si="63"/>
        <v>2283.1136081720083</v>
      </c>
      <c r="G357" s="109">
        <v>307</v>
      </c>
      <c r="H357" s="111">
        <f t="shared" si="52"/>
        <v>2789.5140397317614</v>
      </c>
      <c r="I357" s="110">
        <f t="shared" si="53"/>
        <v>125592.15976800671</v>
      </c>
      <c r="J357" s="111">
        <f t="shared" si="54"/>
        <v>794.56720375271107</v>
      </c>
      <c r="K357" s="111">
        <f t="shared" si="55"/>
        <v>1994.9468359790503</v>
      </c>
      <c r="M357" s="109">
        <v>307</v>
      </c>
      <c r="N357" s="111">
        <f t="shared" si="56"/>
        <v>2780.4424029044371</v>
      </c>
      <c r="O357" s="110">
        <f t="shared" si="57"/>
        <v>125271.644160999</v>
      </c>
      <c r="P357" s="111">
        <f t="shared" si="58"/>
        <v>789.03094483820439</v>
      </c>
      <c r="Q357" s="111">
        <f t="shared" si="59"/>
        <v>1991.4114580662326</v>
      </c>
    </row>
    <row r="358" spans="1:17" x14ac:dyDescent="0.2">
      <c r="A358" s="1">
        <v>330</v>
      </c>
      <c r="B358" s="41">
        <f t="shared" si="60"/>
        <v>2783.1757777720322</v>
      </c>
      <c r="C358" s="39">
        <f t="shared" si="61"/>
        <v>75966.525100322309</v>
      </c>
      <c r="D358" s="41">
        <f t="shared" si="62"/>
        <v>485.88783928262268</v>
      </c>
      <c r="E358" s="41">
        <f t="shared" si="63"/>
        <v>2297.2879384894095</v>
      </c>
      <c r="G358" s="109">
        <v>308</v>
      </c>
      <c r="H358" s="111">
        <f t="shared" si="52"/>
        <v>2789.5140397317614</v>
      </c>
      <c r="I358" s="110">
        <f t="shared" si="53"/>
        <v>123584.78911138237</v>
      </c>
      <c r="J358" s="111">
        <f t="shared" si="54"/>
        <v>782.1433831074246</v>
      </c>
      <c r="K358" s="111">
        <f t="shared" si="55"/>
        <v>2007.3706566243368</v>
      </c>
      <c r="M358" s="109">
        <v>308</v>
      </c>
      <c r="N358" s="111">
        <f t="shared" si="56"/>
        <v>2780.4424029044371</v>
      </c>
      <c r="O358" s="110">
        <f t="shared" si="57"/>
        <v>123267.88595189275</v>
      </c>
      <c r="P358" s="111">
        <f t="shared" si="58"/>
        <v>776.68419379819375</v>
      </c>
      <c r="Q358" s="111">
        <f t="shared" si="59"/>
        <v>2003.7582091062434</v>
      </c>
    </row>
    <row r="359" spans="1:17" x14ac:dyDescent="0.2">
      <c r="A359" s="1">
        <v>331</v>
      </c>
      <c r="B359" s="41">
        <f t="shared" si="60"/>
        <v>2783.1757777720322</v>
      </c>
      <c r="C359" s="39">
        <f t="shared" si="61"/>
        <v>73654.974832548105</v>
      </c>
      <c r="D359" s="41">
        <f t="shared" si="62"/>
        <v>471.62550999783434</v>
      </c>
      <c r="E359" s="41">
        <f t="shared" si="63"/>
        <v>2311.5502677741979</v>
      </c>
      <c r="G359" s="109">
        <v>309</v>
      </c>
      <c r="H359" s="111">
        <f t="shared" si="52"/>
        <v>2789.5140397317614</v>
      </c>
      <c r="I359" s="110">
        <f t="shared" si="53"/>
        <v>121564.91726296849</v>
      </c>
      <c r="J359" s="111">
        <f t="shared" si="54"/>
        <v>769.64219131787831</v>
      </c>
      <c r="K359" s="111">
        <f t="shared" si="55"/>
        <v>2019.8718484138831</v>
      </c>
      <c r="M359" s="109">
        <v>309</v>
      </c>
      <c r="N359" s="111">
        <f t="shared" si="56"/>
        <v>2780.4424029044371</v>
      </c>
      <c r="O359" s="110">
        <f t="shared" si="57"/>
        <v>121251.70444189005</v>
      </c>
      <c r="P359" s="111">
        <f t="shared" si="58"/>
        <v>764.26089290173502</v>
      </c>
      <c r="Q359" s="111">
        <f t="shared" si="59"/>
        <v>2016.181510002702</v>
      </c>
    </row>
    <row r="360" spans="1:17" x14ac:dyDescent="0.2">
      <c r="A360" s="1">
        <v>332</v>
      </c>
      <c r="B360" s="41">
        <f t="shared" si="60"/>
        <v>2783.1757777720322</v>
      </c>
      <c r="C360" s="39">
        <f t="shared" si="61"/>
        <v>71329.073690194811</v>
      </c>
      <c r="D360" s="41">
        <f t="shared" si="62"/>
        <v>457.27463541873612</v>
      </c>
      <c r="E360" s="41">
        <f t="shared" si="63"/>
        <v>2325.9011423532961</v>
      </c>
      <c r="G360" s="109">
        <v>310</v>
      </c>
      <c r="H360" s="111">
        <f t="shared" si="52"/>
        <v>2789.5140397317614</v>
      </c>
      <c r="I360" s="110">
        <f t="shared" si="53"/>
        <v>119532.4663697808</v>
      </c>
      <c r="J360" s="111">
        <f t="shared" si="54"/>
        <v>757.06314654406742</v>
      </c>
      <c r="K360" s="111">
        <f t="shared" si="55"/>
        <v>2032.450893187694</v>
      </c>
      <c r="M360" s="109">
        <v>310</v>
      </c>
      <c r="N360" s="111">
        <f t="shared" si="56"/>
        <v>2780.4424029044371</v>
      </c>
      <c r="O360" s="110">
        <f t="shared" si="57"/>
        <v>119223.02260652532</v>
      </c>
      <c r="P360" s="111">
        <f t="shared" si="58"/>
        <v>751.76056753971829</v>
      </c>
      <c r="Q360" s="111">
        <f t="shared" si="59"/>
        <v>2028.6818353647188</v>
      </c>
    </row>
    <row r="361" spans="1:17" x14ac:dyDescent="0.2">
      <c r="A361" s="1">
        <v>333</v>
      </c>
      <c r="B361" s="41">
        <f t="shared" si="60"/>
        <v>2783.1757777720322</v>
      </c>
      <c r="C361" s="39">
        <f t="shared" si="61"/>
        <v>68988.732578249401</v>
      </c>
      <c r="D361" s="41">
        <f t="shared" si="62"/>
        <v>442.83466582662612</v>
      </c>
      <c r="E361" s="41">
        <f t="shared" si="63"/>
        <v>2340.3411119454063</v>
      </c>
      <c r="G361" s="109">
        <v>311</v>
      </c>
      <c r="H361" s="111">
        <f t="shared" si="52"/>
        <v>2789.5140397317614</v>
      </c>
      <c r="I361" s="110">
        <f t="shared" si="53"/>
        <v>117487.35809399428</v>
      </c>
      <c r="J361" s="111">
        <f t="shared" si="54"/>
        <v>744.40576394523669</v>
      </c>
      <c r="K361" s="111">
        <f t="shared" si="55"/>
        <v>2045.1082757865247</v>
      </c>
      <c r="M361" s="109">
        <v>311</v>
      </c>
      <c r="N361" s="111">
        <f t="shared" si="56"/>
        <v>2780.4424029044371</v>
      </c>
      <c r="O361" s="110">
        <f t="shared" si="57"/>
        <v>117181.76294378134</v>
      </c>
      <c r="P361" s="111">
        <f t="shared" si="58"/>
        <v>739.182740160457</v>
      </c>
      <c r="Q361" s="111">
        <f t="shared" si="59"/>
        <v>2041.2596627439802</v>
      </c>
    </row>
    <row r="362" spans="1:17" x14ac:dyDescent="0.2">
      <c r="A362" s="1">
        <v>334</v>
      </c>
      <c r="B362" s="41">
        <f t="shared" si="60"/>
        <v>2783.1757777720322</v>
      </c>
      <c r="C362" s="39">
        <f t="shared" si="61"/>
        <v>66633.861848567336</v>
      </c>
      <c r="D362" s="41">
        <f t="shared" si="62"/>
        <v>428.305048089965</v>
      </c>
      <c r="E362" s="41">
        <f t="shared" si="63"/>
        <v>2354.8707296820671</v>
      </c>
      <c r="G362" s="109">
        <v>312</v>
      </c>
      <c r="H362" s="111">
        <f t="shared" si="52"/>
        <v>2789.5140397317614</v>
      </c>
      <c r="I362" s="110">
        <f t="shared" si="53"/>
        <v>115429.51360992373</v>
      </c>
      <c r="J362" s="111">
        <f t="shared" si="54"/>
        <v>731.66955566121032</v>
      </c>
      <c r="K362" s="111">
        <f t="shared" si="55"/>
        <v>2057.8444840705511</v>
      </c>
      <c r="M362" s="109">
        <v>312</v>
      </c>
      <c r="N362" s="111">
        <f t="shared" si="56"/>
        <v>2780.4424029044371</v>
      </c>
      <c r="O362" s="110">
        <f t="shared" si="57"/>
        <v>115127.84747112835</v>
      </c>
      <c r="P362" s="111">
        <f t="shared" si="58"/>
        <v>726.52693025144436</v>
      </c>
      <c r="Q362" s="111">
        <f t="shared" si="59"/>
        <v>2053.9154726529928</v>
      </c>
    </row>
    <row r="363" spans="1:17" x14ac:dyDescent="0.2">
      <c r="A363" s="1">
        <v>335</v>
      </c>
      <c r="B363" s="41">
        <f t="shared" si="60"/>
        <v>2783.1757777720322</v>
      </c>
      <c r="C363" s="39">
        <f t="shared" si="61"/>
        <v>64264.37129643849</v>
      </c>
      <c r="D363" s="41">
        <f t="shared" si="62"/>
        <v>413.68522564318886</v>
      </c>
      <c r="E363" s="41">
        <f t="shared" si="63"/>
        <v>2369.4905521288433</v>
      </c>
      <c r="G363" s="109">
        <v>313</v>
      </c>
      <c r="H363" s="111">
        <f t="shared" si="52"/>
        <v>2789.5140397317614</v>
      </c>
      <c r="I363" s="110">
        <f t="shared" si="53"/>
        <v>113358.8536009856</v>
      </c>
      <c r="J363" s="111">
        <f t="shared" si="54"/>
        <v>718.85403079363459</v>
      </c>
      <c r="K363" s="111">
        <f t="shared" si="55"/>
        <v>2070.6600089381268</v>
      </c>
      <c r="M363" s="109">
        <v>313</v>
      </c>
      <c r="N363" s="111">
        <f t="shared" si="56"/>
        <v>2780.4424029044371</v>
      </c>
      <c r="O363" s="110">
        <f t="shared" si="57"/>
        <v>113061.19772254491</v>
      </c>
      <c r="P363" s="111">
        <f t="shared" si="58"/>
        <v>713.79265432099578</v>
      </c>
      <c r="Q363" s="111">
        <f t="shared" si="59"/>
        <v>2066.6497485834416</v>
      </c>
    </row>
    <row r="364" spans="1:17" x14ac:dyDescent="0.2">
      <c r="A364" s="1">
        <v>336</v>
      </c>
      <c r="B364" s="41">
        <f t="shared" si="60"/>
        <v>2783.1757777720322</v>
      </c>
      <c r="C364" s="39">
        <f t="shared" si="61"/>
        <v>61880.170157131848</v>
      </c>
      <c r="D364" s="41">
        <f t="shared" si="62"/>
        <v>398.97463846538892</v>
      </c>
      <c r="E364" s="41">
        <f t="shared" si="63"/>
        <v>2384.2011393066432</v>
      </c>
      <c r="G364" s="109">
        <v>314</v>
      </c>
      <c r="H364" s="111">
        <f t="shared" si="52"/>
        <v>2789.5140397317614</v>
      </c>
      <c r="I364" s="110">
        <f t="shared" si="53"/>
        <v>111275.29825664082</v>
      </c>
      <c r="J364" s="111">
        <f t="shared" si="54"/>
        <v>705.95869538697298</v>
      </c>
      <c r="K364" s="111">
        <f t="shared" si="55"/>
        <v>2083.5553443447884</v>
      </c>
      <c r="M364" s="109">
        <v>314</v>
      </c>
      <c r="N364" s="111">
        <f t="shared" si="56"/>
        <v>2780.4424029044371</v>
      </c>
      <c r="O364" s="110">
        <f t="shared" si="57"/>
        <v>110981.73474552025</v>
      </c>
      <c r="P364" s="111">
        <f t="shared" si="58"/>
        <v>700.97942587977843</v>
      </c>
      <c r="Q364" s="111">
        <f t="shared" si="59"/>
        <v>2079.4629770246588</v>
      </c>
    </row>
    <row r="365" spans="1:17" x14ac:dyDescent="0.2">
      <c r="A365" s="1">
        <v>337</v>
      </c>
      <c r="B365" s="41">
        <f t="shared" si="60"/>
        <v>2783.1757777720322</v>
      </c>
      <c r="C365" s="39">
        <f t="shared" si="61"/>
        <v>59481.16710241868</v>
      </c>
      <c r="D365" s="41">
        <f t="shared" si="62"/>
        <v>384.17272305886019</v>
      </c>
      <c r="E365" s="41">
        <f t="shared" si="63"/>
        <v>2399.0030547131719</v>
      </c>
      <c r="G365" s="109">
        <v>315</v>
      </c>
      <c r="H365" s="111">
        <f t="shared" si="52"/>
        <v>2789.5140397317614</v>
      </c>
      <c r="I365" s="110">
        <f t="shared" si="53"/>
        <v>109178.76726931857</v>
      </c>
      <c r="J365" s="111">
        <f t="shared" si="54"/>
        <v>692.98305240951595</v>
      </c>
      <c r="K365" s="111">
        <f t="shared" si="55"/>
        <v>2096.5309873222454</v>
      </c>
      <c r="M365" s="109">
        <v>315</v>
      </c>
      <c r="N365" s="111">
        <f t="shared" si="56"/>
        <v>2780.4424029044371</v>
      </c>
      <c r="O365" s="110">
        <f t="shared" si="57"/>
        <v>108889.37909803804</v>
      </c>
      <c r="P365" s="111">
        <f t="shared" si="58"/>
        <v>688.08675542222556</v>
      </c>
      <c r="Q365" s="111">
        <f t="shared" si="59"/>
        <v>2092.3556474822117</v>
      </c>
    </row>
    <row r="366" spans="1:17" x14ac:dyDescent="0.2">
      <c r="A366" s="1">
        <v>338</v>
      </c>
      <c r="B366" s="41">
        <f t="shared" si="60"/>
        <v>2783.1757777720322</v>
      </c>
      <c r="C366" s="39">
        <f t="shared" si="61"/>
        <v>57067.270237074161</v>
      </c>
      <c r="D366" s="41">
        <f t="shared" si="62"/>
        <v>369.27891242751593</v>
      </c>
      <c r="E366" s="41">
        <f t="shared" si="63"/>
        <v>2413.8968653445163</v>
      </c>
      <c r="G366" s="109">
        <v>316</v>
      </c>
      <c r="H366" s="111">
        <f t="shared" si="52"/>
        <v>2789.5140397317614</v>
      </c>
      <c r="I366" s="110">
        <f t="shared" si="53"/>
        <v>107069.17983132105</v>
      </c>
      <c r="J366" s="111">
        <f t="shared" si="54"/>
        <v>679.92660173423064</v>
      </c>
      <c r="K366" s="111">
        <f t="shared" si="55"/>
        <v>2109.5874379975307</v>
      </c>
      <c r="M366" s="109">
        <v>316</v>
      </c>
      <c r="N366" s="111">
        <f t="shared" si="56"/>
        <v>2780.4424029044371</v>
      </c>
      <c r="O366" s="110">
        <f t="shared" si="57"/>
        <v>106784.05084554144</v>
      </c>
      <c r="P366" s="111">
        <f t="shared" si="58"/>
        <v>675.11415040783584</v>
      </c>
      <c r="Q366" s="111">
        <f t="shared" si="59"/>
        <v>2105.3282524966012</v>
      </c>
    </row>
    <row r="367" spans="1:17" x14ac:dyDescent="0.2">
      <c r="A367" s="1">
        <v>339</v>
      </c>
      <c r="B367" s="41">
        <f t="shared" si="60"/>
        <v>2783.1757777720322</v>
      </c>
      <c r="C367" s="39">
        <f t="shared" si="61"/>
        <v>54638.387095357299</v>
      </c>
      <c r="D367" s="41">
        <f t="shared" si="62"/>
        <v>354.29263605516871</v>
      </c>
      <c r="E367" s="41">
        <f t="shared" si="63"/>
        <v>2428.8831417168635</v>
      </c>
      <c r="G367" s="109">
        <v>317</v>
      </c>
      <c r="H367" s="111">
        <f t="shared" si="52"/>
        <v>2789.5140397317614</v>
      </c>
      <c r="I367" s="110">
        <f t="shared" si="53"/>
        <v>104946.45463170874</v>
      </c>
      <c r="J367" s="111">
        <f t="shared" si="54"/>
        <v>666.78884011945047</v>
      </c>
      <c r="K367" s="111">
        <f t="shared" si="55"/>
        <v>2122.7251996123109</v>
      </c>
      <c r="M367" s="109">
        <v>317</v>
      </c>
      <c r="N367" s="111">
        <f t="shared" si="56"/>
        <v>2780.4424029044371</v>
      </c>
      <c r="O367" s="110">
        <f t="shared" si="57"/>
        <v>104665.66955787936</v>
      </c>
      <c r="P367" s="111">
        <f t="shared" si="58"/>
        <v>662.06111524235689</v>
      </c>
      <c r="Q367" s="111">
        <f t="shared" si="59"/>
        <v>2118.3812876620805</v>
      </c>
    </row>
    <row r="368" spans="1:17" x14ac:dyDescent="0.2">
      <c r="A368" s="1">
        <v>340</v>
      </c>
      <c r="B368" s="41">
        <f t="shared" si="60"/>
        <v>2783.1757777720322</v>
      </c>
      <c r="C368" s="39">
        <f t="shared" si="61"/>
        <v>52194.424637468939</v>
      </c>
      <c r="D368" s="41">
        <f t="shared" si="62"/>
        <v>339.21331988367655</v>
      </c>
      <c r="E368" s="41">
        <f t="shared" si="63"/>
        <v>2443.9624578883559</v>
      </c>
      <c r="G368" s="109">
        <v>318</v>
      </c>
      <c r="H368" s="111">
        <f t="shared" si="52"/>
        <v>2789.5140397317614</v>
      </c>
      <c r="I368" s="110">
        <f t="shared" si="53"/>
        <v>102810.50985316651</v>
      </c>
      <c r="J368" s="111">
        <f t="shared" si="54"/>
        <v>653.56926118953561</v>
      </c>
      <c r="K368" s="111">
        <f t="shared" si="55"/>
        <v>2135.9447785422258</v>
      </c>
      <c r="M368" s="109">
        <v>318</v>
      </c>
      <c r="N368" s="111">
        <f t="shared" si="56"/>
        <v>2780.4424029044371</v>
      </c>
      <c r="O368" s="110">
        <f t="shared" si="57"/>
        <v>102534.15430623377</v>
      </c>
      <c r="P368" s="111">
        <f t="shared" si="58"/>
        <v>648.92715125885195</v>
      </c>
      <c r="Q368" s="111">
        <f t="shared" si="59"/>
        <v>2131.5152516455851</v>
      </c>
    </row>
    <row r="369" spans="1:17" x14ac:dyDescent="0.2">
      <c r="A369" s="1">
        <v>341</v>
      </c>
      <c r="B369" s="41">
        <f t="shared" si="60"/>
        <v>2783.1757777720322</v>
      </c>
      <c r="C369" s="39">
        <f t="shared" si="61"/>
        <v>49735.289245987857</v>
      </c>
      <c r="D369" s="41">
        <f t="shared" si="62"/>
        <v>324.04038629095299</v>
      </c>
      <c r="E369" s="41">
        <f t="shared" si="63"/>
        <v>2459.1353914810793</v>
      </c>
      <c r="G369" s="109">
        <v>319</v>
      </c>
      <c r="H369" s="111">
        <f t="shared" si="52"/>
        <v>2789.5140397317614</v>
      </c>
      <c r="I369" s="110">
        <f t="shared" si="53"/>
        <v>100661.26316885003</v>
      </c>
      <c r="J369" s="111">
        <f t="shared" si="54"/>
        <v>640.2673554152716</v>
      </c>
      <c r="K369" s="111">
        <f t="shared" si="55"/>
        <v>2149.2466843164898</v>
      </c>
      <c r="M369" s="109">
        <v>319</v>
      </c>
      <c r="N369" s="111">
        <f t="shared" si="56"/>
        <v>2780.4424029044371</v>
      </c>
      <c r="O369" s="110">
        <f t="shared" si="57"/>
        <v>100389.42366002798</v>
      </c>
      <c r="P369" s="111">
        <f t="shared" si="58"/>
        <v>635.71175669864942</v>
      </c>
      <c r="Q369" s="111">
        <f t="shared" si="59"/>
        <v>2144.7306462057877</v>
      </c>
    </row>
    <row r="370" spans="1:17" x14ac:dyDescent="0.2">
      <c r="A370" s="1">
        <v>342</v>
      </c>
      <c r="B370" s="41">
        <f t="shared" si="60"/>
        <v>2783.1757777720322</v>
      </c>
      <c r="C370" s="39">
        <f t="shared" si="61"/>
        <v>47260.886722284667</v>
      </c>
      <c r="D370" s="41">
        <f t="shared" si="62"/>
        <v>308.77325406884125</v>
      </c>
      <c r="E370" s="41">
        <f t="shared" si="63"/>
        <v>2474.402523703191</v>
      </c>
      <c r="G370" s="109">
        <v>320</v>
      </c>
      <c r="H370" s="111">
        <f t="shared" si="52"/>
        <v>2789.5140397317614</v>
      </c>
      <c r="I370" s="110">
        <f t="shared" si="53"/>
        <v>98498.631739212593</v>
      </c>
      <c r="J370" s="111">
        <f t="shared" si="54"/>
        <v>626.88261009432608</v>
      </c>
      <c r="K370" s="111">
        <f t="shared" si="55"/>
        <v>2162.6314296374353</v>
      </c>
      <c r="M370" s="109">
        <v>320</v>
      </c>
      <c r="N370" s="111">
        <f t="shared" si="56"/>
        <v>2780.4424029044371</v>
      </c>
      <c r="O370" s="110">
        <f t="shared" si="57"/>
        <v>98231.395683815717</v>
      </c>
      <c r="P370" s="111">
        <f t="shared" si="58"/>
        <v>622.41442669217349</v>
      </c>
      <c r="Q370" s="111">
        <f t="shared" si="59"/>
        <v>2158.0279762122636</v>
      </c>
    </row>
    <row r="371" spans="1:17" x14ac:dyDescent="0.2">
      <c r="A371" s="1">
        <v>343</v>
      </c>
      <c r="B371" s="41">
        <f t="shared" si="60"/>
        <v>2783.1757777720322</v>
      </c>
      <c r="C371" s="39">
        <f t="shared" si="61"/>
        <v>44771.122282913486</v>
      </c>
      <c r="D371" s="41">
        <f t="shared" si="62"/>
        <v>293.41133840085064</v>
      </c>
      <c r="E371" s="41">
        <f t="shared" si="63"/>
        <v>2489.7644393711817</v>
      </c>
      <c r="G371" s="109">
        <v>321</v>
      </c>
      <c r="H371" s="111">
        <f t="shared" si="52"/>
        <v>2789.5140397317614</v>
      </c>
      <c r="I371" s="110">
        <f t="shared" si="53"/>
        <v>96322.532208812219</v>
      </c>
      <c r="J371" s="111">
        <f t="shared" si="54"/>
        <v>613.41450933138549</v>
      </c>
      <c r="K371" s="111">
        <f t="shared" si="55"/>
        <v>2176.0995304003759</v>
      </c>
      <c r="M371" s="109">
        <v>321</v>
      </c>
      <c r="N371" s="111">
        <f t="shared" si="56"/>
        <v>2780.4424029044371</v>
      </c>
      <c r="O371" s="110">
        <f t="shared" si="57"/>
        <v>96059.987934150937</v>
      </c>
      <c r="P371" s="111">
        <f t="shared" si="58"/>
        <v>609.03465323965747</v>
      </c>
      <c r="Q371" s="111">
        <f t="shared" si="59"/>
        <v>2171.4077496647797</v>
      </c>
    </row>
    <row r="372" spans="1:17" x14ac:dyDescent="0.2">
      <c r="A372" s="1">
        <v>344</v>
      </c>
      <c r="B372" s="41">
        <f t="shared" si="60"/>
        <v>2783.1757777720322</v>
      </c>
      <c r="C372" s="39">
        <f t="shared" si="61"/>
        <v>42265.900555981207</v>
      </c>
      <c r="D372" s="41">
        <f t="shared" si="62"/>
        <v>277.95405083975453</v>
      </c>
      <c r="E372" s="41">
        <f t="shared" si="63"/>
        <v>2505.2217269322778</v>
      </c>
      <c r="G372" s="109">
        <v>322</v>
      </c>
      <c r="H372" s="111">
        <f t="shared" ref="H372:H410" si="64">$J$47</f>
        <v>2789.5140397317614</v>
      </c>
      <c r="I372" s="110">
        <f t="shared" ref="I372:I410" si="65">I371-K372</f>
        <v>94132.88070309881</v>
      </c>
      <c r="J372" s="111">
        <f t="shared" ref="J372:J410" si="66">I371*EXP($J$46) - I371</f>
        <v>599.86253401834983</v>
      </c>
      <c r="K372" s="111">
        <f t="shared" ref="K372:K410" si="67">H372-J372</f>
        <v>2189.6515057134116</v>
      </c>
      <c r="M372" s="109">
        <v>322</v>
      </c>
      <c r="N372" s="111">
        <f t="shared" ref="N372:N410" si="68">$P$47</f>
        <v>2780.4424029044371</v>
      </c>
      <c r="O372" s="110">
        <f t="shared" ref="O372:O410" si="69">O371-Q372</f>
        <v>93875.117456438238</v>
      </c>
      <c r="P372" s="111">
        <f t="shared" ref="P372:P410" si="70">O371*$P$46</f>
        <v>595.57192519173577</v>
      </c>
      <c r="Q372" s="111">
        <f t="shared" ref="Q372:Q410" si="71">N372-P372</f>
        <v>2184.8704777127014</v>
      </c>
    </row>
    <row r="373" spans="1:17" x14ac:dyDescent="0.2">
      <c r="A373" s="1">
        <v>345</v>
      </c>
      <c r="B373" s="41">
        <f t="shared" si="60"/>
        <v>2783.1757777720322</v>
      </c>
      <c r="C373" s="39">
        <f t="shared" si="61"/>
        <v>39745.125577494226</v>
      </c>
      <c r="D373" s="41">
        <f t="shared" si="62"/>
        <v>262.40079928504997</v>
      </c>
      <c r="E373" s="41">
        <f t="shared" si="63"/>
        <v>2520.774978486982</v>
      </c>
      <c r="G373" s="109">
        <v>323</v>
      </c>
      <c r="H373" s="111">
        <f t="shared" si="64"/>
        <v>2789.5140397317614</v>
      </c>
      <c r="I373" s="110">
        <f t="shared" si="65"/>
        <v>91929.592825181375</v>
      </c>
      <c r="J373" s="111">
        <f t="shared" si="66"/>
        <v>586.22616181432386</v>
      </c>
      <c r="K373" s="111">
        <f t="shared" si="67"/>
        <v>2203.2878779174375</v>
      </c>
      <c r="M373" s="109">
        <v>323</v>
      </c>
      <c r="N373" s="111">
        <f t="shared" si="68"/>
        <v>2780.4424029044371</v>
      </c>
      <c r="O373" s="110">
        <f t="shared" si="69"/>
        <v>91676.70078176372</v>
      </c>
      <c r="P373" s="111">
        <f t="shared" si="70"/>
        <v>582.02572822991704</v>
      </c>
      <c r="Q373" s="111">
        <f t="shared" si="71"/>
        <v>2198.41667467452</v>
      </c>
    </row>
    <row r="374" spans="1:17" x14ac:dyDescent="0.2">
      <c r="A374" s="1">
        <v>346</v>
      </c>
      <c r="B374" s="41">
        <f t="shared" si="60"/>
        <v>2783.1757777720322</v>
      </c>
      <c r="C374" s="39">
        <f t="shared" si="61"/>
        <v>37208.700787682472</v>
      </c>
      <c r="D374" s="41">
        <f t="shared" si="62"/>
        <v>246.75098796027663</v>
      </c>
      <c r="E374" s="41">
        <f t="shared" si="63"/>
        <v>2536.4247898117555</v>
      </c>
      <c r="G374" s="109">
        <v>324</v>
      </c>
      <c r="H374" s="111">
        <f t="shared" si="64"/>
        <v>2789.5140397317614</v>
      </c>
      <c r="I374" s="110">
        <f t="shared" si="65"/>
        <v>89712.58365257502</v>
      </c>
      <c r="J374" s="111">
        <f t="shared" si="66"/>
        <v>572.50486712540442</v>
      </c>
      <c r="K374" s="111">
        <f t="shared" si="67"/>
        <v>2217.009172606357</v>
      </c>
      <c r="M374" s="109">
        <v>324</v>
      </c>
      <c r="N374" s="111">
        <f t="shared" si="68"/>
        <v>2780.4424029044371</v>
      </c>
      <c r="O374" s="110">
        <f t="shared" si="69"/>
        <v>89464.653923706224</v>
      </c>
      <c r="P374" s="111">
        <f t="shared" si="70"/>
        <v>568.39554484693508</v>
      </c>
      <c r="Q374" s="111">
        <f t="shared" si="71"/>
        <v>2212.046858057502</v>
      </c>
    </row>
    <row r="375" spans="1:17" x14ac:dyDescent="0.2">
      <c r="A375" s="1">
        <v>347</v>
      </c>
      <c r="B375" s="41">
        <f t="shared" si="60"/>
        <v>2783.1757777720322</v>
      </c>
      <c r="C375" s="39">
        <f t="shared" si="61"/>
        <v>34656.529027300632</v>
      </c>
      <c r="D375" s="41">
        <f t="shared" si="62"/>
        <v>231.00401739019534</v>
      </c>
      <c r="E375" s="41">
        <f t="shared" si="63"/>
        <v>2552.171760381837</v>
      </c>
      <c r="G375" s="109">
        <v>325</v>
      </c>
      <c r="H375" s="111">
        <f t="shared" si="64"/>
        <v>2789.5140397317614</v>
      </c>
      <c r="I375" s="110">
        <f t="shared" si="65"/>
        <v>87481.767733927787</v>
      </c>
      <c r="J375" s="111">
        <f t="shared" si="66"/>
        <v>558.69812108452606</v>
      </c>
      <c r="K375" s="111">
        <f t="shared" si="67"/>
        <v>2230.8159186472353</v>
      </c>
      <c r="M375" s="109">
        <v>325</v>
      </c>
      <c r="N375" s="111">
        <f t="shared" si="68"/>
        <v>2780.4424029044371</v>
      </c>
      <c r="O375" s="110">
        <f t="shared" si="69"/>
        <v>87238.892375128766</v>
      </c>
      <c r="P375" s="111">
        <f t="shared" si="70"/>
        <v>554.68085432697853</v>
      </c>
      <c r="Q375" s="111">
        <f t="shared" si="71"/>
        <v>2225.7615485774586</v>
      </c>
    </row>
    <row r="376" spans="1:17" x14ac:dyDescent="0.2">
      <c r="A376" s="1">
        <v>348</v>
      </c>
      <c r="B376" s="41">
        <f t="shared" si="60"/>
        <v>2783.1757777720322</v>
      </c>
      <c r="C376" s="39">
        <f t="shared" si="61"/>
        <v>32088.512533906425</v>
      </c>
      <c r="D376" s="41">
        <f t="shared" si="62"/>
        <v>215.15928437782475</v>
      </c>
      <c r="E376" s="41">
        <f t="shared" si="63"/>
        <v>2568.0164933942074</v>
      </c>
      <c r="G376" s="109">
        <v>326</v>
      </c>
      <c r="H376" s="111">
        <f t="shared" si="64"/>
        <v>2789.5140397317614</v>
      </c>
      <c r="I376" s="110">
        <f t="shared" si="65"/>
        <v>85237.059085727029</v>
      </c>
      <c r="J376" s="111">
        <f t="shared" si="66"/>
        <v>544.80539153100108</v>
      </c>
      <c r="K376" s="111">
        <f t="shared" si="67"/>
        <v>2244.7086482007603</v>
      </c>
      <c r="M376" s="109">
        <v>326</v>
      </c>
      <c r="N376" s="111">
        <f t="shared" si="68"/>
        <v>2780.4424029044371</v>
      </c>
      <c r="O376" s="110">
        <f t="shared" si="69"/>
        <v>84999.331104950121</v>
      </c>
      <c r="P376" s="111">
        <f t="shared" si="70"/>
        <v>540.88113272579835</v>
      </c>
      <c r="Q376" s="111">
        <f t="shared" si="71"/>
        <v>2239.5612701786386</v>
      </c>
    </row>
    <row r="377" spans="1:17" x14ac:dyDescent="0.2">
      <c r="A377" s="1">
        <v>349</v>
      </c>
      <c r="B377" s="41">
        <f t="shared" si="60"/>
        <v>2783.1757777720322</v>
      </c>
      <c r="C377" s="39">
        <f t="shared" si="61"/>
        <v>29504.552938115728</v>
      </c>
      <c r="D377" s="41">
        <f t="shared" si="62"/>
        <v>199.21618198133572</v>
      </c>
      <c r="E377" s="41">
        <f t="shared" si="63"/>
        <v>2583.9595957906963</v>
      </c>
      <c r="G377" s="109">
        <v>327</v>
      </c>
      <c r="H377" s="111">
        <f t="shared" si="64"/>
        <v>2789.5140397317614</v>
      </c>
      <c r="I377" s="110">
        <f t="shared" si="65"/>
        <v>82978.3711889853</v>
      </c>
      <c r="J377" s="111">
        <f t="shared" si="66"/>
        <v>530.82614299003035</v>
      </c>
      <c r="K377" s="111">
        <f t="shared" si="67"/>
        <v>2258.687896741731</v>
      </c>
      <c r="M377" s="109">
        <v>327</v>
      </c>
      <c r="N377" s="111">
        <f t="shared" si="68"/>
        <v>2780.4424029044371</v>
      </c>
      <c r="O377" s="110">
        <f t="shared" si="69"/>
        <v>82745.884554896373</v>
      </c>
      <c r="P377" s="111">
        <f t="shared" si="70"/>
        <v>526.99585285069077</v>
      </c>
      <c r="Q377" s="111">
        <f t="shared" si="71"/>
        <v>2253.4465500537463</v>
      </c>
    </row>
    <row r="378" spans="1:17" x14ac:dyDescent="0.2">
      <c r="A378" s="1">
        <v>350</v>
      </c>
      <c r="B378" s="41">
        <f t="shared" si="60"/>
        <v>2783.1757777720322</v>
      </c>
      <c r="C378" s="39">
        <f t="shared" si="61"/>
        <v>26904.551259834498</v>
      </c>
      <c r="D378" s="41">
        <f t="shared" si="62"/>
        <v>183.17409949080181</v>
      </c>
      <c r="E378" s="41">
        <f t="shared" si="63"/>
        <v>2600.0016782812304</v>
      </c>
      <c r="G378" s="109">
        <v>328</v>
      </c>
      <c r="H378" s="111">
        <f t="shared" si="64"/>
        <v>2789.5140397317614</v>
      </c>
      <c r="I378" s="110">
        <f t="shared" si="65"/>
        <v>80705.61698590561</v>
      </c>
      <c r="J378" s="111">
        <f t="shared" si="66"/>
        <v>516.75983665206877</v>
      </c>
      <c r="K378" s="111">
        <f t="shared" si="67"/>
        <v>2272.7542030796926</v>
      </c>
      <c r="M378" s="109">
        <v>328</v>
      </c>
      <c r="N378" s="111">
        <f t="shared" si="68"/>
        <v>2780.4424029044371</v>
      </c>
      <c r="O378" s="110">
        <f t="shared" si="69"/>
        <v>80478.46663623229</v>
      </c>
      <c r="P378" s="111">
        <f t="shared" si="70"/>
        <v>513.02448424035754</v>
      </c>
      <c r="Q378" s="111">
        <f t="shared" si="71"/>
        <v>2267.4179186640795</v>
      </c>
    </row>
    <row r="379" spans="1:17" x14ac:dyDescent="0.2">
      <c r="A379" s="1">
        <v>351</v>
      </c>
      <c r="B379" s="41">
        <f t="shared" si="60"/>
        <v>2783.1757777720322</v>
      </c>
      <c r="C379" s="39">
        <f t="shared" si="61"/>
        <v>24288.407904467273</v>
      </c>
      <c r="D379" s="41">
        <f t="shared" si="62"/>
        <v>167.03242240480583</v>
      </c>
      <c r="E379" s="41">
        <f t="shared" si="63"/>
        <v>2616.1433553672264</v>
      </c>
      <c r="G379" s="109">
        <v>329</v>
      </c>
      <c r="H379" s="111">
        <f t="shared" si="64"/>
        <v>2789.5140397317614</v>
      </c>
      <c r="I379" s="110">
        <f t="shared" si="65"/>
        <v>78418.708876525954</v>
      </c>
      <c r="J379" s="111">
        <f t="shared" si="66"/>
        <v>502.60593035210331</v>
      </c>
      <c r="K379" s="111">
        <f t="shared" si="67"/>
        <v>2286.9081093796581</v>
      </c>
      <c r="M379" s="109">
        <v>329</v>
      </c>
      <c r="N379" s="111">
        <f t="shared" si="68"/>
        <v>2780.4424029044371</v>
      </c>
      <c r="O379" s="110">
        <f t="shared" si="69"/>
        <v>78196.99072647249</v>
      </c>
      <c r="P379" s="111">
        <f t="shared" si="70"/>
        <v>498.9664931446402</v>
      </c>
      <c r="Q379" s="111">
        <f t="shared" si="71"/>
        <v>2281.4759097597971</v>
      </c>
    </row>
    <row r="380" spans="1:17" x14ac:dyDescent="0.2">
      <c r="A380" s="1">
        <v>352</v>
      </c>
      <c r="B380" s="41">
        <f t="shared" si="60"/>
        <v>2783.1757777720322</v>
      </c>
      <c r="C380" s="39">
        <f t="shared" si="61"/>
        <v>21656.022659102142</v>
      </c>
      <c r="D380" s="41">
        <f t="shared" si="62"/>
        <v>150.79053240690098</v>
      </c>
      <c r="E380" s="41">
        <f t="shared" si="63"/>
        <v>2632.3852453651311</v>
      </c>
      <c r="G380" s="109">
        <v>330</v>
      </c>
      <c r="H380" s="111">
        <f t="shared" si="64"/>
        <v>2789.5140397317614</v>
      </c>
      <c r="I380" s="110">
        <f t="shared" si="65"/>
        <v>76117.558715342821</v>
      </c>
      <c r="J380" s="111">
        <f t="shared" si="66"/>
        <v>488.36387854862551</v>
      </c>
      <c r="K380" s="111">
        <f t="shared" si="67"/>
        <v>2301.1501611831359</v>
      </c>
      <c r="M380" s="109">
        <v>330</v>
      </c>
      <c r="N380" s="111">
        <f t="shared" si="68"/>
        <v>2780.4424029044371</v>
      </c>
      <c r="O380" s="110">
        <f t="shared" si="69"/>
        <v>75901.369666072176</v>
      </c>
      <c r="P380" s="111">
        <f t="shared" si="70"/>
        <v>484.8213425041294</v>
      </c>
      <c r="Q380" s="111">
        <f t="shared" si="71"/>
        <v>2295.6210604003077</v>
      </c>
    </row>
    <row r="381" spans="1:17" x14ac:dyDescent="0.2">
      <c r="A381" s="1">
        <v>353</v>
      </c>
      <c r="B381" s="41">
        <f t="shared" si="60"/>
        <v>2783.1757777720322</v>
      </c>
      <c r="C381" s="39">
        <f t="shared" si="61"/>
        <v>19007.294688672035</v>
      </c>
      <c r="D381" s="41">
        <f t="shared" si="62"/>
        <v>134.4478073419258</v>
      </c>
      <c r="E381" s="41">
        <f t="shared" si="63"/>
        <v>2648.7279704301063</v>
      </c>
      <c r="G381" s="109">
        <v>331</v>
      </c>
      <c r="H381" s="111">
        <f t="shared" si="64"/>
        <v>2789.5140397317614</v>
      </c>
      <c r="I381" s="110">
        <f t="shared" si="65"/>
        <v>73802.077807913811</v>
      </c>
      <c r="J381" s="111">
        <f t="shared" si="66"/>
        <v>474.03313230274944</v>
      </c>
      <c r="K381" s="111">
        <f t="shared" si="67"/>
        <v>2315.4809074290119</v>
      </c>
      <c r="M381" s="109">
        <v>331</v>
      </c>
      <c r="N381" s="111">
        <f t="shared" si="68"/>
        <v>2780.4424029044371</v>
      </c>
      <c r="O381" s="110">
        <f t="shared" si="69"/>
        <v>73591.515755097382</v>
      </c>
      <c r="P381" s="111">
        <f t="shared" si="70"/>
        <v>470.58849192964749</v>
      </c>
      <c r="Q381" s="111">
        <f t="shared" si="71"/>
        <v>2309.8539109747899</v>
      </c>
    </row>
    <row r="382" spans="1:17" x14ac:dyDescent="0.2">
      <c r="A382" s="1">
        <v>354</v>
      </c>
      <c r="B382" s="41">
        <f t="shared" si="60"/>
        <v>2783.1757777720322</v>
      </c>
      <c r="C382" s="39">
        <f t="shared" si="61"/>
        <v>16342.122532092175</v>
      </c>
      <c r="D382" s="41">
        <f t="shared" si="62"/>
        <v>118.0036211921722</v>
      </c>
      <c r="E382" s="41">
        <f t="shared" si="63"/>
        <v>2665.1721565798598</v>
      </c>
      <c r="G382" s="109">
        <v>332</v>
      </c>
      <c r="H382" s="111">
        <f t="shared" si="64"/>
        <v>2789.5140397317614</v>
      </c>
      <c r="I382" s="110">
        <f t="shared" si="65"/>
        <v>71472.176907439047</v>
      </c>
      <c r="J382" s="111">
        <f t="shared" si="66"/>
        <v>459.61313925699505</v>
      </c>
      <c r="K382" s="111">
        <f t="shared" si="67"/>
        <v>2329.9009004747663</v>
      </c>
      <c r="M382" s="109">
        <v>332</v>
      </c>
      <c r="N382" s="111">
        <f t="shared" si="68"/>
        <v>2780.4424029044371</v>
      </c>
      <c r="O382" s="110">
        <f t="shared" si="69"/>
        <v>71267.340749874551</v>
      </c>
      <c r="P382" s="111">
        <f t="shared" si="70"/>
        <v>456.26739768160377</v>
      </c>
      <c r="Q382" s="111">
        <f t="shared" si="71"/>
        <v>2324.1750052228335</v>
      </c>
    </row>
    <row r="383" spans="1:17" x14ac:dyDescent="0.2">
      <c r="A383" s="1">
        <v>355</v>
      </c>
      <c r="B383" s="41">
        <f t="shared" si="60"/>
        <v>2783.1757777720322</v>
      </c>
      <c r="C383" s="39">
        <f t="shared" si="61"/>
        <v>13660.404098373549</v>
      </c>
      <c r="D383" s="41">
        <f t="shared" si="62"/>
        <v>101.45734405340558</v>
      </c>
      <c r="E383" s="41">
        <f t="shared" si="63"/>
        <v>2681.7184337186268</v>
      </c>
      <c r="G383" s="109">
        <v>333</v>
      </c>
      <c r="H383" s="111">
        <f t="shared" si="64"/>
        <v>2789.5140397317614</v>
      </c>
      <c r="I383" s="110">
        <f t="shared" si="65"/>
        <v>69127.766211321228</v>
      </c>
      <c r="J383" s="111">
        <f t="shared" si="66"/>
        <v>445.10334361394052</v>
      </c>
      <c r="K383" s="111">
        <f t="shared" si="67"/>
        <v>2344.4106961178209</v>
      </c>
      <c r="M383" s="109">
        <v>333</v>
      </c>
      <c r="N383" s="111">
        <f t="shared" si="68"/>
        <v>2780.4424029044371</v>
      </c>
      <c r="O383" s="110">
        <f t="shared" si="69"/>
        <v>68928.755859619341</v>
      </c>
      <c r="P383" s="111">
        <f t="shared" si="70"/>
        <v>441.8575126492222</v>
      </c>
      <c r="Q383" s="111">
        <f t="shared" si="71"/>
        <v>2338.5848902552148</v>
      </c>
    </row>
    <row r="384" spans="1:17" x14ac:dyDescent="0.2">
      <c r="A384" s="1">
        <v>356</v>
      </c>
      <c r="B384" s="41">
        <f t="shared" si="60"/>
        <v>2783.1757777720322</v>
      </c>
      <c r="C384" s="39">
        <f t="shared" si="61"/>
        <v>10962.036662712253</v>
      </c>
      <c r="D384" s="41">
        <f t="shared" si="62"/>
        <v>84.808342110735779</v>
      </c>
      <c r="E384" s="41">
        <f t="shared" si="63"/>
        <v>2698.3674356612964</v>
      </c>
      <c r="G384" s="109">
        <v>334</v>
      </c>
      <c r="H384" s="111">
        <f t="shared" si="64"/>
        <v>2789.5140397317614</v>
      </c>
      <c r="I384" s="110">
        <f t="shared" si="65"/>
        <v>66768.755357704402</v>
      </c>
      <c r="J384" s="111">
        <f t="shared" si="66"/>
        <v>430.50318611493276</v>
      </c>
      <c r="K384" s="111">
        <f t="shared" si="67"/>
        <v>2359.0108536168286</v>
      </c>
      <c r="M384" s="109">
        <v>334</v>
      </c>
      <c r="N384" s="111">
        <f t="shared" si="68"/>
        <v>2780.4424029044371</v>
      </c>
      <c r="O384" s="110">
        <f t="shared" si="69"/>
        <v>66575.671743044542</v>
      </c>
      <c r="P384" s="111">
        <f t="shared" si="70"/>
        <v>427.3582863296399</v>
      </c>
      <c r="Q384" s="111">
        <f t="shared" si="71"/>
        <v>2353.084116574797</v>
      </c>
    </row>
    <row r="385" spans="1:17" x14ac:dyDescent="0.2">
      <c r="A385" s="1">
        <v>357</v>
      </c>
      <c r="B385" s="41">
        <f t="shared" si="60"/>
        <v>2783.1757777720322</v>
      </c>
      <c r="C385" s="39">
        <f t="shared" si="61"/>
        <v>8246.916862554559</v>
      </c>
      <c r="D385" s="41">
        <f t="shared" si="62"/>
        <v>68.055977614338573</v>
      </c>
      <c r="E385" s="41">
        <f t="shared" si="63"/>
        <v>2715.1198001576936</v>
      </c>
      <c r="G385" s="109">
        <v>335</v>
      </c>
      <c r="H385" s="111">
        <f t="shared" si="64"/>
        <v>2789.5140397317614</v>
      </c>
      <c r="I385" s="110">
        <f t="shared" si="65"/>
        <v>64395.053421991019</v>
      </c>
      <c r="J385" s="111">
        <f t="shared" si="66"/>
        <v>415.81210401837598</v>
      </c>
      <c r="K385" s="111">
        <f t="shared" si="67"/>
        <v>2373.7019357133854</v>
      </c>
      <c r="M385" s="109">
        <v>335</v>
      </c>
      <c r="N385" s="111">
        <f t="shared" si="68"/>
        <v>2780.4424029044371</v>
      </c>
      <c r="O385" s="110">
        <f t="shared" si="69"/>
        <v>64207.998504946983</v>
      </c>
      <c r="P385" s="111">
        <f t="shared" si="70"/>
        <v>412.76916480687618</v>
      </c>
      <c r="Q385" s="111">
        <f t="shared" si="71"/>
        <v>2367.6732380975609</v>
      </c>
    </row>
    <row r="386" spans="1:17" x14ac:dyDescent="0.2">
      <c r="A386" s="1">
        <v>358</v>
      </c>
      <c r="B386" s="41">
        <f t="shared" si="60"/>
        <v>2783.1757777720322</v>
      </c>
      <c r="C386" s="39">
        <f t="shared" si="61"/>
        <v>5514.9406936375526</v>
      </c>
      <c r="D386" s="41">
        <f t="shared" si="62"/>
        <v>51.19960885502622</v>
      </c>
      <c r="E386" s="41">
        <f t="shared" si="63"/>
        <v>2731.9761689170059</v>
      </c>
      <c r="G386" s="109">
        <v>336</v>
      </c>
      <c r="H386" s="111">
        <f t="shared" si="64"/>
        <v>2789.5140397317614</v>
      </c>
      <c r="I386" s="110">
        <f t="shared" si="65"/>
        <v>62006.56891333744</v>
      </c>
      <c r="J386" s="111">
        <f t="shared" si="66"/>
        <v>401.0295310781803</v>
      </c>
      <c r="K386" s="111">
        <f t="shared" si="67"/>
        <v>2388.4845086535811</v>
      </c>
      <c r="M386" s="109">
        <v>336</v>
      </c>
      <c r="N386" s="111">
        <f t="shared" si="68"/>
        <v>2780.4424029044371</v>
      </c>
      <c r="O386" s="110">
        <f t="shared" si="69"/>
        <v>61825.645692773214</v>
      </c>
      <c r="P386" s="111">
        <f t="shared" si="70"/>
        <v>398.08959073067126</v>
      </c>
      <c r="Q386" s="111">
        <f t="shared" si="71"/>
        <v>2382.3528121737659</v>
      </c>
    </row>
    <row r="387" spans="1:17" x14ac:dyDescent="0.2">
      <c r="A387" s="1">
        <v>359</v>
      </c>
      <c r="B387" s="41">
        <f t="shared" si="60"/>
        <v>2783.1757777720322</v>
      </c>
      <c r="C387" s="39">
        <f t="shared" si="61"/>
        <v>2766.0035060051869</v>
      </c>
      <c r="D387" s="41">
        <f t="shared" si="62"/>
        <v>34.238590139666471</v>
      </c>
      <c r="E387" s="41">
        <f t="shared" si="63"/>
        <v>2748.9371876323657</v>
      </c>
      <c r="G387" s="109">
        <v>337</v>
      </c>
      <c r="H387" s="111">
        <f t="shared" si="64"/>
        <v>2789.5140397317614</v>
      </c>
      <c r="I387" s="110">
        <f t="shared" si="65"/>
        <v>59603.20977112752</v>
      </c>
      <c r="J387" s="111">
        <f t="shared" si="66"/>
        <v>386.1548975218393</v>
      </c>
      <c r="K387" s="111">
        <f t="shared" si="67"/>
        <v>2403.3591422099221</v>
      </c>
      <c r="M387" s="109">
        <v>337</v>
      </c>
      <c r="N387" s="111">
        <f t="shared" si="68"/>
        <v>2780.4424029044371</v>
      </c>
      <c r="O387" s="110">
        <f t="shared" si="69"/>
        <v>59428.522293163973</v>
      </c>
      <c r="P387" s="111">
        <f t="shared" si="70"/>
        <v>383.31900329519391</v>
      </c>
      <c r="Q387" s="111">
        <f t="shared" si="71"/>
        <v>2397.1233996092433</v>
      </c>
    </row>
    <row r="388" spans="1:17" x14ac:dyDescent="0.2">
      <c r="A388" s="1">
        <v>360</v>
      </c>
      <c r="B388" s="41">
        <f t="shared" si="60"/>
        <v>2783.1757777720322</v>
      </c>
      <c r="C388" s="39">
        <f t="shared" si="61"/>
        <v>-3.9653968997299671E-10</v>
      </c>
      <c r="D388" s="41">
        <f t="shared" si="62"/>
        <v>17.172271766448869</v>
      </c>
      <c r="E388" s="41">
        <f t="shared" si="63"/>
        <v>2766.0035060055834</v>
      </c>
      <c r="G388" s="109">
        <v>338</v>
      </c>
      <c r="H388" s="111">
        <f t="shared" si="64"/>
        <v>2789.5140397317614</v>
      </c>
      <c r="I388" s="110">
        <f t="shared" si="65"/>
        <v>57184.88336142429</v>
      </c>
      <c r="J388" s="111">
        <f t="shared" si="66"/>
        <v>371.18763002852938</v>
      </c>
      <c r="K388" s="111">
        <f t="shared" si="67"/>
        <v>2418.326409703232</v>
      </c>
      <c r="M388" s="109">
        <v>338</v>
      </c>
      <c r="N388" s="111">
        <f t="shared" si="68"/>
        <v>2780.4424029044371</v>
      </c>
      <c r="O388" s="110">
        <f t="shared" si="69"/>
        <v>57016.536728477149</v>
      </c>
      <c r="P388" s="111">
        <f t="shared" si="70"/>
        <v>368.45683821761662</v>
      </c>
      <c r="Q388" s="111">
        <f t="shared" si="71"/>
        <v>2411.9855646868205</v>
      </c>
    </row>
    <row r="389" spans="1:17" x14ac:dyDescent="0.2">
      <c r="A389" s="1"/>
      <c r="B389" s="41"/>
      <c r="C389" s="39"/>
      <c r="D389" s="41"/>
      <c r="E389" s="41"/>
      <c r="G389" s="109">
        <v>339</v>
      </c>
      <c r="H389" s="111">
        <f t="shared" si="64"/>
        <v>2789.5140397317614</v>
      </c>
      <c r="I389" s="110">
        <f t="shared" si="65"/>
        <v>54751.496473399508</v>
      </c>
      <c r="J389" s="111">
        <f t="shared" si="66"/>
        <v>356.12715170697629</v>
      </c>
      <c r="K389" s="111">
        <f t="shared" si="67"/>
        <v>2433.3868880247851</v>
      </c>
      <c r="M389" s="109">
        <v>339</v>
      </c>
      <c r="N389" s="111">
        <f t="shared" si="68"/>
        <v>2780.4424029044371</v>
      </c>
      <c r="O389" s="110">
        <f t="shared" si="69"/>
        <v>54589.596853289273</v>
      </c>
      <c r="P389" s="111">
        <f t="shared" si="70"/>
        <v>353.50252771655829</v>
      </c>
      <c r="Q389" s="111">
        <f t="shared" si="71"/>
        <v>2426.9398751878789</v>
      </c>
    </row>
    <row r="390" spans="1:17" x14ac:dyDescent="0.2">
      <c r="A390" s="1"/>
      <c r="B390" s="41"/>
      <c r="C390" s="39"/>
      <c r="D390" s="41"/>
      <c r="E390" s="41"/>
      <c r="G390" s="109">
        <v>340</v>
      </c>
      <c r="H390" s="111">
        <f t="shared" si="64"/>
        <v>2789.5140397317614</v>
      </c>
      <c r="I390" s="110">
        <f t="shared" si="65"/>
        <v>52302.955315740975</v>
      </c>
      <c r="J390" s="111">
        <f t="shared" si="66"/>
        <v>340.97288207322708</v>
      </c>
      <c r="K390" s="111">
        <f t="shared" si="67"/>
        <v>2448.5411576585343</v>
      </c>
      <c r="M390" s="109">
        <v>340</v>
      </c>
      <c r="N390" s="111">
        <f t="shared" si="68"/>
        <v>2780.4424029044371</v>
      </c>
      <c r="O390" s="110">
        <f t="shared" si="69"/>
        <v>52147.60995087523</v>
      </c>
      <c r="P390" s="111">
        <f t="shared" si="70"/>
        <v>338.45550049039349</v>
      </c>
      <c r="Q390" s="111">
        <f t="shared" si="71"/>
        <v>2441.9869024140435</v>
      </c>
    </row>
    <row r="391" spans="1:17" x14ac:dyDescent="0.2">
      <c r="G391" s="109">
        <v>341</v>
      </c>
      <c r="H391" s="111">
        <f t="shared" si="64"/>
        <v>2789.5140397317614</v>
      </c>
      <c r="I391" s="110">
        <f t="shared" si="65"/>
        <v>49839.165513037515</v>
      </c>
      <c r="J391" s="111">
        <f t="shared" si="66"/>
        <v>325.72423702829838</v>
      </c>
      <c r="K391" s="111">
        <f t="shared" si="67"/>
        <v>2463.789802703463</v>
      </c>
      <c r="M391" s="109">
        <v>341</v>
      </c>
      <c r="N391" s="111">
        <f t="shared" si="68"/>
        <v>2780.4424029044371</v>
      </c>
      <c r="O391" s="110">
        <f t="shared" si="69"/>
        <v>49690.482729666219</v>
      </c>
      <c r="P391" s="111">
        <f t="shared" si="70"/>
        <v>323.31518169542642</v>
      </c>
      <c r="Q391" s="111">
        <f t="shared" si="71"/>
        <v>2457.1272212090107</v>
      </c>
    </row>
    <row r="392" spans="1:17" x14ac:dyDescent="0.2">
      <c r="G392" s="109">
        <v>342</v>
      </c>
      <c r="H392" s="111">
        <f t="shared" si="64"/>
        <v>2789.5140397317614</v>
      </c>
      <c r="I392" s="110">
        <f t="shared" si="65"/>
        <v>47360.032102141377</v>
      </c>
      <c r="J392" s="111">
        <f t="shared" si="66"/>
        <v>310.38062883562088</v>
      </c>
      <c r="K392" s="111">
        <f t="shared" si="67"/>
        <v>2479.1334108961405</v>
      </c>
      <c r="M392" s="109">
        <v>342</v>
      </c>
      <c r="N392" s="111">
        <f t="shared" si="68"/>
        <v>2780.4424029044371</v>
      </c>
      <c r="O392" s="110">
        <f t="shared" si="69"/>
        <v>47218.121319685713</v>
      </c>
      <c r="P392" s="111">
        <f t="shared" si="70"/>
        <v>308.08099292393052</v>
      </c>
      <c r="Q392" s="111">
        <f t="shared" si="71"/>
        <v>2472.3614099805068</v>
      </c>
    </row>
    <row r="393" spans="1:17" x14ac:dyDescent="0.2">
      <c r="G393" s="109">
        <v>343</v>
      </c>
      <c r="H393" s="111">
        <f t="shared" si="64"/>
        <v>2789.5140397317614</v>
      </c>
      <c r="I393" s="110">
        <f t="shared" si="65"/>
        <v>44865.459528508058</v>
      </c>
      <c r="J393" s="111">
        <f t="shared" si="66"/>
        <v>294.94146609844029</v>
      </c>
      <c r="K393" s="111">
        <f t="shared" si="67"/>
        <v>2494.5725736333211</v>
      </c>
      <c r="M393" s="109">
        <v>343</v>
      </c>
      <c r="N393" s="111">
        <f t="shared" si="68"/>
        <v>2780.4424029044371</v>
      </c>
      <c r="O393" s="110">
        <f t="shared" si="69"/>
        <v>44730.43126896333</v>
      </c>
      <c r="P393" s="111">
        <f t="shared" si="70"/>
        <v>292.75235218205142</v>
      </c>
      <c r="Q393" s="111">
        <f t="shared" si="71"/>
        <v>2487.6900507223859</v>
      </c>
    </row>
    <row r="394" spans="1:17" x14ac:dyDescent="0.2">
      <c r="G394" s="109">
        <v>344</v>
      </c>
      <c r="H394" s="111">
        <f t="shared" si="64"/>
        <v>2789.5140397317614</v>
      </c>
      <c r="I394" s="110">
        <f t="shared" si="65"/>
        <v>42355.351642513255</v>
      </c>
      <c r="J394" s="111">
        <f t="shared" si="66"/>
        <v>279.40615373695618</v>
      </c>
      <c r="K394" s="111">
        <f t="shared" si="67"/>
        <v>2510.1078859948052</v>
      </c>
      <c r="M394" s="109">
        <v>344</v>
      </c>
      <c r="N394" s="111">
        <f t="shared" si="68"/>
        <v>2780.4424029044371</v>
      </c>
      <c r="O394" s="110">
        <f t="shared" si="69"/>
        <v>42227.317539926466</v>
      </c>
      <c r="P394" s="111">
        <f t="shared" si="70"/>
        <v>277.32867386757266</v>
      </c>
      <c r="Q394" s="111">
        <f t="shared" si="71"/>
        <v>2503.1137290368642</v>
      </c>
    </row>
    <row r="395" spans="1:17" x14ac:dyDescent="0.2">
      <c r="G395" s="109">
        <v>345</v>
      </c>
      <c r="H395" s="111">
        <f t="shared" si="64"/>
        <v>2789.5140397317614</v>
      </c>
      <c r="I395" s="110">
        <f t="shared" si="65"/>
        <v>39829.611695746964</v>
      </c>
      <c r="J395" s="111">
        <f t="shared" si="66"/>
        <v>263.7740929654683</v>
      </c>
      <c r="K395" s="111">
        <f t="shared" si="67"/>
        <v>2525.7399467662931</v>
      </c>
      <c r="M395" s="109">
        <v>345</v>
      </c>
      <c r="N395" s="111">
        <f t="shared" si="68"/>
        <v>2780.4424029044371</v>
      </c>
      <c r="O395" s="110">
        <f t="shared" si="69"/>
        <v>39708.684505769575</v>
      </c>
      <c r="P395" s="111">
        <f t="shared" si="70"/>
        <v>261.80936874754406</v>
      </c>
      <c r="Q395" s="111">
        <f t="shared" si="71"/>
        <v>2518.6330341568932</v>
      </c>
    </row>
    <row r="396" spans="1:17" x14ac:dyDescent="0.2">
      <c r="G396" s="109">
        <v>346</v>
      </c>
      <c r="H396" s="111">
        <f t="shared" si="64"/>
        <v>2789.5140397317614</v>
      </c>
      <c r="I396" s="110">
        <f t="shared" si="65"/>
        <v>37288.142337284415</v>
      </c>
      <c r="J396" s="111">
        <f t="shared" si="66"/>
        <v>248.04468126920983</v>
      </c>
      <c r="K396" s="111">
        <f t="shared" si="67"/>
        <v>2541.4693584625516</v>
      </c>
      <c r="M396" s="109">
        <v>346</v>
      </c>
      <c r="N396" s="111">
        <f t="shared" si="68"/>
        <v>2780.4424029044371</v>
      </c>
      <c r="O396" s="110">
        <f t="shared" si="69"/>
        <v>37174.435946800906</v>
      </c>
      <c r="P396" s="111">
        <f t="shared" si="70"/>
        <v>246.19384393577135</v>
      </c>
      <c r="Q396" s="111">
        <f t="shared" si="71"/>
        <v>2534.2485589686657</v>
      </c>
    </row>
    <row r="397" spans="1:17" x14ac:dyDescent="0.2">
      <c r="G397" s="109">
        <v>347</v>
      </c>
      <c r="H397" s="111">
        <f t="shared" si="64"/>
        <v>2789.5140397317614</v>
      </c>
      <c r="I397" s="110">
        <f t="shared" si="65"/>
        <v>34730.845609933836</v>
      </c>
      <c r="J397" s="111">
        <f t="shared" si="66"/>
        <v>232.21731238118082</v>
      </c>
      <c r="K397" s="111">
        <f t="shared" si="67"/>
        <v>2557.2967273505806</v>
      </c>
      <c r="M397" s="109">
        <v>347</v>
      </c>
      <c r="N397" s="111">
        <f t="shared" si="68"/>
        <v>2780.4424029044371</v>
      </c>
      <c r="O397" s="110">
        <f t="shared" si="69"/>
        <v>34624.475046766631</v>
      </c>
      <c r="P397" s="111">
        <f t="shared" si="70"/>
        <v>230.4815028701656</v>
      </c>
      <c r="Q397" s="111">
        <f t="shared" si="71"/>
        <v>2549.9609000342716</v>
      </c>
    </row>
    <row r="398" spans="1:17" x14ac:dyDescent="0.2">
      <c r="G398" s="109">
        <v>348</v>
      </c>
      <c r="H398" s="111">
        <f t="shared" si="64"/>
        <v>2789.5140397317614</v>
      </c>
      <c r="I398" s="110">
        <f t="shared" si="65"/>
        <v>32157.622946460859</v>
      </c>
      <c r="J398" s="111">
        <f t="shared" si="66"/>
        <v>216.29137625878502</v>
      </c>
      <c r="K398" s="111">
        <f t="shared" si="67"/>
        <v>2573.2226634729764</v>
      </c>
      <c r="M398" s="109">
        <v>348</v>
      </c>
      <c r="N398" s="111">
        <f t="shared" si="68"/>
        <v>2780.4424029044371</v>
      </c>
      <c r="O398" s="110">
        <f t="shared" si="69"/>
        <v>32058.704389152146</v>
      </c>
      <c r="P398" s="111">
        <f t="shared" si="70"/>
        <v>214.67174528995309</v>
      </c>
      <c r="Q398" s="111">
        <f t="shared" si="71"/>
        <v>2565.7706576144842</v>
      </c>
    </row>
    <row r="399" spans="1:17" x14ac:dyDescent="0.2">
      <c r="G399" s="109">
        <v>349</v>
      </c>
      <c r="H399" s="111">
        <f t="shared" si="64"/>
        <v>2789.5140397317614</v>
      </c>
      <c r="I399" s="110">
        <f t="shared" si="65"/>
        <v>29568.375165789359</v>
      </c>
      <c r="J399" s="111">
        <f t="shared" si="66"/>
        <v>200.26625906026311</v>
      </c>
      <c r="K399" s="111">
        <f t="shared" si="67"/>
        <v>2589.2477806714983</v>
      </c>
      <c r="M399" s="109">
        <v>349</v>
      </c>
      <c r="N399" s="111">
        <f t="shared" si="68"/>
        <v>2780.4424029044371</v>
      </c>
      <c r="O399" s="110">
        <f t="shared" si="69"/>
        <v>29477.025953460452</v>
      </c>
      <c r="P399" s="111">
        <f t="shared" si="70"/>
        <v>198.7639672127433</v>
      </c>
      <c r="Q399" s="111">
        <f t="shared" si="71"/>
        <v>2581.6784356916937</v>
      </c>
    </row>
    <row r="400" spans="1:17" x14ac:dyDescent="0.2">
      <c r="G400" s="109">
        <v>350</v>
      </c>
      <c r="H400" s="111">
        <f t="shared" si="64"/>
        <v>2789.5140397317614</v>
      </c>
      <c r="I400" s="110">
        <f t="shared" si="65"/>
        <v>26963.002469178693</v>
      </c>
      <c r="J400" s="111">
        <f t="shared" si="66"/>
        <v>184.14134312109672</v>
      </c>
      <c r="K400" s="111">
        <f t="shared" si="67"/>
        <v>2605.3726966106647</v>
      </c>
      <c r="M400" s="109">
        <v>350</v>
      </c>
      <c r="N400" s="111">
        <f t="shared" si="68"/>
        <v>2780.4424029044371</v>
      </c>
      <c r="O400" s="110">
        <f t="shared" si="69"/>
        <v>26879.341111467471</v>
      </c>
      <c r="P400" s="111">
        <f t="shared" si="70"/>
        <v>182.75756091145479</v>
      </c>
      <c r="Q400" s="111">
        <f t="shared" si="71"/>
        <v>2597.6848419929825</v>
      </c>
    </row>
    <row r="401" spans="7:17" x14ac:dyDescent="0.2">
      <c r="G401" s="109">
        <v>351</v>
      </c>
      <c r="H401" s="111">
        <f t="shared" si="64"/>
        <v>2789.5140397317614</v>
      </c>
      <c r="I401" s="110">
        <f t="shared" si="65"/>
        <v>24341.404436377081</v>
      </c>
      <c r="J401" s="111">
        <f t="shared" si="66"/>
        <v>167.91600693015062</v>
      </c>
      <c r="K401" s="111">
        <f t="shared" si="67"/>
        <v>2621.5980328016108</v>
      </c>
      <c r="M401" s="109">
        <v>351</v>
      </c>
      <c r="N401" s="111">
        <f t="shared" si="68"/>
        <v>2780.4424029044371</v>
      </c>
      <c r="O401" s="110">
        <f t="shared" si="69"/>
        <v>24265.550623454132</v>
      </c>
      <c r="P401" s="111">
        <f t="shared" si="70"/>
        <v>166.6519148910983</v>
      </c>
      <c r="Q401" s="111">
        <f t="shared" si="71"/>
        <v>2613.7904880133387</v>
      </c>
    </row>
    <row r="402" spans="7:17" x14ac:dyDescent="0.2">
      <c r="G402" s="109">
        <v>352</v>
      </c>
      <c r="H402" s="111">
        <f t="shared" si="64"/>
        <v>2789.5140397317614</v>
      </c>
      <c r="I402" s="110">
        <f t="shared" si="65"/>
        <v>21703.480021751071</v>
      </c>
      <c r="J402" s="111">
        <f t="shared" si="66"/>
        <v>151.58962510575293</v>
      </c>
      <c r="K402" s="111">
        <f t="shared" si="67"/>
        <v>2637.9244146260085</v>
      </c>
      <c r="M402" s="109">
        <v>352</v>
      </c>
      <c r="N402" s="111">
        <f t="shared" si="68"/>
        <v>2780.4424029044371</v>
      </c>
      <c r="O402" s="110">
        <f t="shared" si="69"/>
        <v>21635.554634415112</v>
      </c>
      <c r="P402" s="111">
        <f t="shared" si="70"/>
        <v>150.44641386541562</v>
      </c>
      <c r="Q402" s="111">
        <f t="shared" si="71"/>
        <v>2629.9959890390214</v>
      </c>
    </row>
    <row r="403" spans="7:17" x14ac:dyDescent="0.2">
      <c r="G403" s="109">
        <v>353</v>
      </c>
      <c r="H403" s="111">
        <f t="shared" si="64"/>
        <v>2789.5140397317614</v>
      </c>
      <c r="I403" s="110">
        <f t="shared" si="65"/>
        <v>19049.12755039088</v>
      </c>
      <c r="J403" s="111">
        <f t="shared" si="66"/>
        <v>135.16156837157178</v>
      </c>
      <c r="K403" s="111">
        <f t="shared" si="67"/>
        <v>2654.3524713601896</v>
      </c>
      <c r="M403" s="109">
        <v>353</v>
      </c>
      <c r="N403" s="111">
        <f t="shared" si="68"/>
        <v>2780.4424029044371</v>
      </c>
      <c r="O403" s="110">
        <f t="shared" si="69"/>
        <v>18989.252670244048</v>
      </c>
      <c r="P403" s="111">
        <f t="shared" si="70"/>
        <v>134.14043873337368</v>
      </c>
      <c r="Q403" s="111">
        <f t="shared" si="71"/>
        <v>2646.3019641710634</v>
      </c>
    </row>
    <row r="404" spans="7:17" x14ac:dyDescent="0.2">
      <c r="G404" s="109">
        <v>354</v>
      </c>
      <c r="H404" s="111">
        <f t="shared" si="64"/>
        <v>2789.5140397317614</v>
      </c>
      <c r="I404" s="110">
        <f t="shared" si="65"/>
        <v>16378.244714191484</v>
      </c>
      <c r="J404" s="111">
        <f t="shared" si="66"/>
        <v>118.63120353236445</v>
      </c>
      <c r="K404" s="111">
        <f t="shared" si="67"/>
        <v>2670.8828361993969</v>
      </c>
      <c r="M404" s="109">
        <v>354</v>
      </c>
      <c r="N404" s="111">
        <f t="shared" si="68"/>
        <v>2780.4424029044371</v>
      </c>
      <c r="O404" s="110">
        <f t="shared" si="69"/>
        <v>16326.543633895124</v>
      </c>
      <c r="P404" s="111">
        <f t="shared" si="70"/>
        <v>117.7333665555131</v>
      </c>
      <c r="Q404" s="111">
        <f t="shared" si="71"/>
        <v>2662.7090363489242</v>
      </c>
    </row>
    <row r="405" spans="7:17" x14ac:dyDescent="0.2">
      <c r="G405" s="109">
        <v>355</v>
      </c>
      <c r="H405" s="111">
        <f t="shared" si="64"/>
        <v>2789.5140397317614</v>
      </c>
      <c r="I405" s="110">
        <f t="shared" si="65"/>
        <v>13690.728567909295</v>
      </c>
      <c r="J405" s="111">
        <f t="shared" si="66"/>
        <v>101.99789344957208</v>
      </c>
      <c r="K405" s="111">
        <f t="shared" si="67"/>
        <v>2687.5161462821893</v>
      </c>
      <c r="M405" s="109">
        <v>355</v>
      </c>
      <c r="N405" s="111">
        <f t="shared" si="68"/>
        <v>2780.4424029044371</v>
      </c>
      <c r="O405" s="110">
        <f t="shared" si="69"/>
        <v>13647.325801520838</v>
      </c>
      <c r="P405" s="111">
        <f t="shared" si="70"/>
        <v>101.22457053014976</v>
      </c>
      <c r="Q405" s="111">
        <f t="shared" si="71"/>
        <v>2679.2178323742874</v>
      </c>
    </row>
    <row r="406" spans="7:17" x14ac:dyDescent="0.2">
      <c r="G406" s="109">
        <v>356</v>
      </c>
      <c r="H406" s="111">
        <f t="shared" si="64"/>
        <v>2789.5140397317614</v>
      </c>
      <c r="I406" s="110">
        <f t="shared" si="65"/>
        <v>10986.475525194306</v>
      </c>
      <c r="J406" s="111">
        <f t="shared" si="66"/>
        <v>85.260997016772308</v>
      </c>
      <c r="K406" s="111">
        <f t="shared" si="67"/>
        <v>2704.2530427149891</v>
      </c>
      <c r="M406" s="109">
        <v>356</v>
      </c>
      <c r="N406" s="111">
        <f t="shared" si="68"/>
        <v>2780.4424029044371</v>
      </c>
      <c r="O406" s="110">
        <f t="shared" si="69"/>
        <v>10951.496818585831</v>
      </c>
      <c r="P406" s="111">
        <f t="shared" si="70"/>
        <v>84.613419969429188</v>
      </c>
      <c r="Q406" s="111">
        <f t="shared" si="71"/>
        <v>2695.8289829350078</v>
      </c>
    </row>
    <row r="407" spans="7:17" x14ac:dyDescent="0.2">
      <c r="G407" s="109">
        <v>357</v>
      </c>
      <c r="H407" s="111">
        <f t="shared" si="64"/>
        <v>2789.5140397317614</v>
      </c>
      <c r="I407" s="110">
        <f t="shared" si="65"/>
        <v>8265.3813545974917</v>
      </c>
      <c r="J407" s="111">
        <f t="shared" si="66"/>
        <v>68.419869134946566</v>
      </c>
      <c r="K407" s="111">
        <f t="shared" si="67"/>
        <v>2721.0941705968148</v>
      </c>
      <c r="M407" s="109">
        <v>357</v>
      </c>
      <c r="N407" s="111">
        <f t="shared" si="68"/>
        <v>2780.4424029044371</v>
      </c>
      <c r="O407" s="110">
        <f t="shared" si="69"/>
        <v>8238.9536959566249</v>
      </c>
      <c r="P407" s="111">
        <f t="shared" si="70"/>
        <v>67.899280275232144</v>
      </c>
      <c r="Q407" s="111">
        <f t="shared" si="71"/>
        <v>2712.5431226292048</v>
      </c>
    </row>
    <row r="408" spans="7:17" x14ac:dyDescent="0.2">
      <c r="G408" s="109">
        <v>358</v>
      </c>
      <c r="H408" s="111">
        <f t="shared" si="64"/>
        <v>2789.5140397317614</v>
      </c>
      <c r="I408" s="110">
        <f t="shared" si="65"/>
        <v>5527.3411755533689</v>
      </c>
      <c r="J408" s="111">
        <f t="shared" si="66"/>
        <v>51.47386068763808</v>
      </c>
      <c r="K408" s="111">
        <f t="shared" si="67"/>
        <v>2738.0401790441233</v>
      </c>
      <c r="M408" s="109">
        <v>358</v>
      </c>
      <c r="N408" s="111">
        <f t="shared" si="68"/>
        <v>2780.4424029044371</v>
      </c>
      <c r="O408" s="110">
        <f t="shared" si="69"/>
        <v>5509.5928059671187</v>
      </c>
      <c r="P408" s="111">
        <f t="shared" si="70"/>
        <v>51.081512914931075</v>
      </c>
      <c r="Q408" s="111">
        <f t="shared" si="71"/>
        <v>2729.3608899895062</v>
      </c>
    </row>
    <row r="409" spans="7:17" x14ac:dyDescent="0.2">
      <c r="G409" s="109">
        <v>359</v>
      </c>
      <c r="H409" s="111">
        <f t="shared" si="64"/>
        <v>2789.5140397317614</v>
      </c>
      <c r="I409" s="110">
        <f t="shared" si="65"/>
        <v>2772.2494543375246</v>
      </c>
      <c r="J409" s="111">
        <f t="shared" si="66"/>
        <v>34.422318515917141</v>
      </c>
      <c r="K409" s="111">
        <f t="shared" si="67"/>
        <v>2755.0917212158442</v>
      </c>
      <c r="M409" s="109">
        <v>359</v>
      </c>
      <c r="N409" s="111">
        <f t="shared" si="68"/>
        <v>2780.4424029044371</v>
      </c>
      <c r="O409" s="110">
        <f t="shared" si="69"/>
        <v>2763.3098784596777</v>
      </c>
      <c r="P409" s="111">
        <f t="shared" si="70"/>
        <v>34.159475396996136</v>
      </c>
      <c r="Q409" s="111">
        <f t="shared" si="71"/>
        <v>2746.2829275074409</v>
      </c>
    </row>
    <row r="410" spans="7:17" x14ac:dyDescent="0.2">
      <c r="G410" s="109">
        <v>360</v>
      </c>
      <c r="H410" s="111">
        <f t="shared" si="64"/>
        <v>2789.5140397317614</v>
      </c>
      <c r="I410" s="110">
        <f t="shared" si="65"/>
        <v>-1.019998308038339E-9</v>
      </c>
      <c r="J410" s="111">
        <f t="shared" si="66"/>
        <v>17.264585393216748</v>
      </c>
      <c r="K410" s="111">
        <f t="shared" si="67"/>
        <v>2772.2494543385446</v>
      </c>
      <c r="M410" s="109">
        <v>360</v>
      </c>
      <c r="N410" s="111">
        <f t="shared" si="68"/>
        <v>2780.4424029044371</v>
      </c>
      <c r="O410" s="110">
        <f t="shared" si="69"/>
        <v>-3.1983095141185913E-6</v>
      </c>
      <c r="P410" s="111">
        <f t="shared" si="70"/>
        <v>17.132521246450001</v>
      </c>
      <c r="Q410" s="111">
        <f t="shared" si="71"/>
        <v>2763.3098816579873</v>
      </c>
    </row>
    <row r="411" spans="7:17" x14ac:dyDescent="0.2">
      <c r="G411" s="109"/>
      <c r="H411" s="111"/>
      <c r="I411" s="110"/>
      <c r="J411" s="111"/>
      <c r="K411" s="111"/>
    </row>
    <row r="412" spans="7:17" x14ac:dyDescent="0.2">
      <c r="G412" s="109"/>
      <c r="H412" s="111"/>
      <c r="I412" s="110"/>
      <c r="J412" s="111"/>
      <c r="K412" s="111"/>
    </row>
    <row r="413" spans="7:17" x14ac:dyDescent="0.2">
      <c r="G413" s="109"/>
      <c r="H413" s="111"/>
      <c r="I413" s="110"/>
      <c r="J413" s="111"/>
      <c r="K413" s="111"/>
    </row>
    <row r="414" spans="7:17" x14ac:dyDescent="0.2">
      <c r="G414" s="109"/>
      <c r="H414" s="111"/>
      <c r="I414" s="110"/>
      <c r="J414" s="111"/>
      <c r="K414" s="111"/>
    </row>
    <row r="415" spans="7:17" x14ac:dyDescent="0.2">
      <c r="G415" s="109"/>
      <c r="H415" s="111"/>
      <c r="I415" s="110"/>
      <c r="J415" s="111"/>
      <c r="K415" s="111"/>
    </row>
    <row r="416" spans="7:17" x14ac:dyDescent="0.2">
      <c r="G416" s="109"/>
      <c r="H416" s="111"/>
      <c r="I416" s="110"/>
      <c r="J416" s="111"/>
      <c r="K416" s="111"/>
    </row>
    <row r="417" spans="7:11" x14ac:dyDescent="0.2">
      <c r="G417" s="109"/>
      <c r="H417" s="111"/>
      <c r="I417" s="110"/>
      <c r="J417" s="111"/>
      <c r="K417" s="111"/>
    </row>
  </sheetData>
  <mergeCells count="2">
    <mergeCell ref="A1:J2"/>
    <mergeCell ref="G23:G26"/>
  </mergeCells>
  <hyperlinks>
    <hyperlink ref="E21" r:id="rId1" xr:uid="{687B45A3-D6E2-412D-B10F-BCBA829F2F2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vt:lpstr>
      <vt:lpstr>Problem 1</vt:lpstr>
      <vt:lpstr>Problem 2</vt:lpstr>
      <vt:lpstr>Problem 3</vt:lpstr>
      <vt:lpstr>Problem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Vestal</dc:creator>
  <cp:lastModifiedBy>Microsoft Office User</cp:lastModifiedBy>
  <dcterms:created xsi:type="dcterms:W3CDTF">2023-01-20T15:15:39Z</dcterms:created>
  <dcterms:modified xsi:type="dcterms:W3CDTF">2023-01-25T21:15:51Z</dcterms:modified>
</cp:coreProperties>
</file>