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<sst xmlns="http://schemas.openxmlformats.org/spreadsheetml/2006/main" count="61" uniqueCount="50">
  <si>
    <t xml:space="preserve">Bill of Materials – Tlaser</t>
  </si>
  <si>
    <t xml:space="preserve">3D Printed</t>
  </si>
  <si>
    <t xml:space="preserve">Quantity</t>
  </si>
  <si>
    <t xml:space="preserve">Description</t>
  </si>
  <si>
    <t xml:space="preserve">STL file</t>
  </si>
  <si>
    <t xml:space="preserve">CAD file</t>
  </si>
  <si>
    <t xml:space="preserve">Base Left</t>
  </si>
  <si>
    <t xml:space="preserve">Base Middle</t>
  </si>
  <si>
    <t xml:space="preserve">Base Right</t>
  </si>
  <si>
    <t xml:space="preserve">Bottom Stand</t>
  </si>
  <si>
    <t xml:space="preserve">Controller Case Bottom</t>
  </si>
  <si>
    <t xml:space="preserve">Controller Case Top</t>
  </si>
  <si>
    <t xml:space="preserve">Endstop Mount</t>
  </si>
  <si>
    <t xml:space="preserve">Laser Mount</t>
  </si>
  <si>
    <t xml:space="preserve">Laser PCB Box</t>
  </si>
  <si>
    <t xml:space="preserve">Laser PCB Box Lid</t>
  </si>
  <si>
    <t xml:space="preserve">Motor Mount Left</t>
  </si>
  <si>
    <t xml:space="preserve">Motor Mount Right</t>
  </si>
  <si>
    <t xml:space="preserve">Pulley Cage Left</t>
  </si>
  <si>
    <t xml:space="preserve">Pulley Cage Right</t>
  </si>
  <si>
    <t xml:space="preserve">Rail Base</t>
  </si>
  <si>
    <t xml:space="preserve">Rail Carrier</t>
  </si>
  <si>
    <t xml:space="preserve">Rail Tip</t>
  </si>
  <si>
    <t xml:space="preserve">Spacer</t>
  </si>
  <si>
    <t xml:space="preserve">Tall Spacer</t>
  </si>
  <si>
    <t xml:space="preserve">Mechanical</t>
  </si>
  <si>
    <t xml:space="preserve">Affiliate link</t>
  </si>
  <si>
    <t xml:space="preserve">Rail MGN12 300mm</t>
  </si>
  <si>
    <t xml:space="preserve">Block MGN12H</t>
  </si>
  <si>
    <t xml:space="preserve">Rail MGN15 400mm</t>
  </si>
  <si>
    <t xml:space="preserve">Block MGN15H</t>
  </si>
  <si>
    <t xml:space="preserve">Timing Belt GT2 6mm 5m</t>
  </si>
  <si>
    <t xml:space="preserve">Belt Drive Pulley GT2 16 teeth 5mm</t>
  </si>
  <si>
    <t xml:space="preserve">Pulley GT2 6mm 16T no teeth Bore 3mm</t>
  </si>
  <si>
    <t xml:space="preserve">Pulley GT2 6mm 16T with teeth Bore 3mm</t>
  </si>
  <si>
    <t xml:space="preserve">Fasteners</t>
  </si>
  <si>
    <t xml:space="preserve">Bolt M3x6 Round Head Hex</t>
  </si>
  <si>
    <t xml:space="preserve">Bolt M3x8 Socket Head Hex</t>
  </si>
  <si>
    <t xml:space="preserve">Bolt M3x12 Self Tapping</t>
  </si>
  <si>
    <t xml:space="preserve">Bolt M3x30 Round Head Hex</t>
  </si>
  <si>
    <t xml:space="preserve">Bolt M3x50 Socket Head Hex</t>
  </si>
  <si>
    <t xml:space="preserve">Nut M3 Hex</t>
  </si>
  <si>
    <t xml:space="preserve">Electronics</t>
  </si>
  <si>
    <t xml:space="preserve">Arduino Uno R3</t>
  </si>
  <si>
    <t xml:space="preserve">CNC Shield v3</t>
  </si>
  <si>
    <t xml:space="preserve">Stepper Driver A4988</t>
  </si>
  <si>
    <t xml:space="preserve">Laser Module 5.5w 445NM blue laser</t>
  </si>
  <si>
    <t xml:space="preserve">Power Supply 12V 5A</t>
  </si>
  <si>
    <t xml:space="preserve">Mechanical Endstop for RAMPS</t>
  </si>
  <si>
    <t xml:space="preserve">Stepper Motor Nema 17 42BYGH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</si>
</sst>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66B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3"/>
  <sheetViews>
    <sheetView showFormulas="false" showGridLines="true" showRowColHeaders="true" showZeros="true" rightToLeft="false" tabSelected="true" showOutlineSymbols="true" defaultGridColor="true" view="normal" topLeftCell="A34" colorId="64" zoomScale="160" zoomScaleNormal="160" zoomScalePageLayoutView="100" workbookViewId="0">
      <selection pane="topLeft" activeCell="C41" activeCellId="0" sqref="C41"/>
    </sheetView>
  </sheetViews>
  <sheetFormatPr defaultRowHeight="12.8" zeroHeight="false" outlineLevelRow="0" outlineLevelCol="0"/>
  <cols>
    <col collapsed="false" customWidth="true" hidden="false" outlineLevel="0" max="1" min="1" style="0" width="8.47"/>
    <col collapsed="false" customWidth="true" hidden="false" outlineLevel="0" max="2" min="2" style="0" width="35.85"/>
    <col collapsed="false" customWidth="false" hidden="false" outlineLevel="0" max="4" min="3" style="1" width="11.52"/>
    <col collapsed="false" customWidth="false" hidden="false" outlineLevel="0" max="1025" min="5" style="0" width="11.52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</row>
    <row r="2" customFormat="false" ht="12.8" hidden="false" customHeight="false" outlineLevel="0" collapsed="false">
      <c r="A2" s="3"/>
      <c r="B2" s="3"/>
      <c r="C2" s="3"/>
      <c r="D2" s="3"/>
    </row>
    <row r="3" customFormat="false" ht="15" hidden="false" customHeight="false" outlineLevel="0" collapsed="false">
      <c r="A3" s="4" t="s">
        <v>1</v>
      </c>
      <c r="B3" s="4"/>
      <c r="C3" s="4"/>
      <c r="D3" s="4"/>
    </row>
    <row r="4" customFormat="false" ht="12.8" hidden="false" customHeight="false" outlineLevel="0" collapsed="false">
      <c r="A4" s="5" t="s">
        <v>2</v>
      </c>
      <c r="B4" s="6" t="s">
        <v>3</v>
      </c>
      <c r="C4" s="5" t="s">
        <v>4</v>
      </c>
      <c r="D4" s="5" t="s">
        <v>5</v>
      </c>
    </row>
    <row r="5" customFormat="false" ht="12.8" hidden="false" customHeight="false" outlineLevel="0" collapsed="false">
      <c r="A5" s="7" t="n">
        <v>1</v>
      </c>
      <c r="B5" s="8" t="s">
        <v>6</v>
      </c>
      <c r="C5" s="9" t="str">
        <f aca="false">HYPERLINK("https://github.com/FiCacador/Tlaser/blob/master/STLs/Base%20Left.stl", "stl")</f>
        <v>stl</v>
      </c>
      <c r="D5" s="9" t="str">
        <f aca="false">HYPERLINK("https://github.com/FiCacador/Tlaser/raw/master/CAD/3D%20Printed/Base%20Left.FCStd", "fcstd")</f>
        <v>fcstd</v>
      </c>
    </row>
    <row r="6" customFormat="false" ht="12.8" hidden="false" customHeight="false" outlineLevel="0" collapsed="false">
      <c r="A6" s="7" t="n">
        <v>1</v>
      </c>
      <c r="B6" s="8" t="s">
        <v>7</v>
      </c>
      <c r="C6" s="9" t="str">
        <f aca="false">HYPERLINK("https://github.com/FiCacador/Tlaser/blob/master/STLs/Base%20Middle.stl", "stl")</f>
        <v>stl</v>
      </c>
      <c r="D6" s="9" t="str">
        <f aca="false">HYPERLINK("https://github.com/FiCacador/Tlaser/raw/master/CAD/3D%20Printed/Base%20Middle.FCStd", "fcstd")</f>
        <v>fcstd</v>
      </c>
    </row>
    <row r="7" customFormat="false" ht="12.8" hidden="false" customHeight="false" outlineLevel="0" collapsed="false">
      <c r="A7" s="7" t="n">
        <v>1</v>
      </c>
      <c r="B7" s="8" t="s">
        <v>8</v>
      </c>
      <c r="C7" s="9" t="str">
        <f aca="false">HYPERLINK("https://github.com/FiCacador/Tlaser/blob/master/STLs/Base%20Right.stl", "stl")</f>
        <v>stl</v>
      </c>
      <c r="D7" s="9" t="str">
        <f aca="false">HYPERLINK("https://github.com/FiCacador/Tlaser/raw/master/CAD/3D%20Printed/Base%20Right.FCStd", "fcstd")</f>
        <v>fcstd</v>
      </c>
    </row>
    <row r="8" customFormat="false" ht="12.8" hidden="false" customHeight="false" outlineLevel="0" collapsed="false">
      <c r="A8" s="7" t="n">
        <v>4</v>
      </c>
      <c r="B8" s="8" t="s">
        <v>9</v>
      </c>
      <c r="C8" s="9" t="str">
        <f aca="false">HYPERLINK("https://github.com/FiCacador/Tlaser/blob/master/STLs/Bottom%20Stand.stl", "stl")</f>
        <v>stl</v>
      </c>
      <c r="D8" s="9" t="str">
        <f aca="false">HYPERLINK("https://github.com/FiCacador/Tlaser/raw/master/CAD/3D%20Printed/Bottom%20Stand.FCStd", "fcstd")</f>
        <v>fcstd</v>
      </c>
    </row>
    <row r="9" customFormat="false" ht="12.8" hidden="false" customHeight="false" outlineLevel="0" collapsed="false">
      <c r="A9" s="7" t="n">
        <v>1</v>
      </c>
      <c r="B9" s="8" t="s">
        <v>10</v>
      </c>
      <c r="C9" s="9" t="str">
        <f aca="false">HYPERLINK("https://github.com/FiCacador/Tlaser/blob/master/STLs/Controller%20Case%20Bottom.stl", "stl")</f>
        <v>stl</v>
      </c>
      <c r="D9" s="9" t="str">
        <f aca="false">HYPERLINK("https://github.com/FiCacador/Tlaser/raw/master/CAD/3D%20Printed/Controller%20Case%20Bottom.FCStd", "fcstd")</f>
        <v>fcstd</v>
      </c>
    </row>
    <row r="10" customFormat="false" ht="12.8" hidden="false" customHeight="false" outlineLevel="0" collapsed="false">
      <c r="A10" s="7" t="n">
        <v>1</v>
      </c>
      <c r="B10" s="8" t="s">
        <v>11</v>
      </c>
      <c r="C10" s="9" t="str">
        <f aca="false">HYPERLINK("https://github.com/FiCacador/Tlaser/blob/master/STLs/Controller%20Case%20Top.stl", "stl")</f>
        <v>stl</v>
      </c>
      <c r="D10" s="9" t="str">
        <f aca="false">HYPERLINK("https://github.com/FiCacador/Tlaser/raw/master/CAD/3D%20Printed/Controller%20Case%20Top.FCStd", "fcstd")</f>
        <v>fcstd</v>
      </c>
    </row>
    <row r="11" customFormat="false" ht="12.8" hidden="false" customHeight="false" outlineLevel="0" collapsed="false">
      <c r="A11" s="7" t="n">
        <v>1</v>
      </c>
      <c r="B11" s="8" t="s">
        <v>12</v>
      </c>
      <c r="C11" s="9" t="str">
        <f aca="false">HYPERLINK("https://github.com/FiCacador/Tlaser/blob/master/STLs/Laser%20Mount.stl", "stl")</f>
        <v>stl</v>
      </c>
      <c r="D11" s="9" t="str">
        <f aca="false">HYPERLINK("https://github.com/FiCacador/Tlaser/raw/master/CAD/3D%20Printed/Endstop%20Mount.FCStd", "fcstd")</f>
        <v>fcstd</v>
      </c>
    </row>
    <row r="12" customFormat="false" ht="12.8" hidden="false" customHeight="false" outlineLevel="0" collapsed="false">
      <c r="A12" s="7" t="n">
        <v>1</v>
      </c>
      <c r="B12" s="8" t="s">
        <v>13</v>
      </c>
      <c r="C12" s="9" t="str">
        <f aca="false">HYPERLINK("https://github.com/FiCacador/Tlaser/blob/master/STLs/Laser%20Mount.stl", "stl")</f>
        <v>stl</v>
      </c>
      <c r="D12" s="9" t="str">
        <f aca="false">HYPERLINK("https://github.com/FiCacador/Tlaser/raw/master/CAD/3D%20Printed/Laser%20Mount.FCStd", "fcstd")</f>
        <v>fcstd</v>
      </c>
    </row>
    <row r="13" customFormat="false" ht="12.8" hidden="false" customHeight="false" outlineLevel="0" collapsed="false">
      <c r="A13" s="7" t="n">
        <v>1</v>
      </c>
      <c r="B13" s="8" t="s">
        <v>14</v>
      </c>
      <c r="C13" s="9" t="str">
        <f aca="false">HYPERLINK("https://github.com/FiCacador/Tlaser/blob/master/STLs/Laser%20PCB%20Box.stl", "stl")</f>
        <v>stl</v>
      </c>
      <c r="D13" s="9" t="str">
        <f aca="false">HYPERLINK("https://github.com/FiCacador/Tlaser/raw/master/CAD/3D%20Printed/Laser%20PCB%20Box.FCStd", "fcstd")</f>
        <v>fcstd</v>
      </c>
    </row>
    <row r="14" customFormat="false" ht="12.8" hidden="false" customHeight="false" outlineLevel="0" collapsed="false">
      <c r="A14" s="7" t="n">
        <v>1</v>
      </c>
      <c r="B14" s="8" t="s">
        <v>15</v>
      </c>
      <c r="C14" s="9" t="str">
        <f aca="false">HYPERLINK("https://github.com/FiCacador/Tlaser/blob/master/STLs/Laser%20PCB%20Box%20Lid.stl", "stl")</f>
        <v>stl</v>
      </c>
      <c r="D14" s="9" t="str">
        <f aca="false">HYPERLINK("https://github.com/FiCacador/Tlaser/raw/master/CAD/3D%20Printed/Laser%20PCB%20Box%20Lid.FCStd", "fcstd")</f>
        <v>fcstd</v>
      </c>
    </row>
    <row r="15" customFormat="false" ht="12.8" hidden="false" customHeight="false" outlineLevel="0" collapsed="false">
      <c r="A15" s="7" t="n">
        <v>1</v>
      </c>
      <c r="B15" s="8" t="s">
        <v>16</v>
      </c>
      <c r="C15" s="9" t="str">
        <f aca="false">HYPERLINK("https://github.com/FiCacador/Tlaser/blob/master/STLs/Motor%20Mount%20Left.stl", "stl")</f>
        <v>stl</v>
      </c>
      <c r="D15" s="9" t="str">
        <f aca="false">HYPERLINK("https://github.com/FiCacador/Tlaser/raw/master/CAD/3D%20Printed/Motor%20Mount%20Left.FCStd", "fcstd")</f>
        <v>fcstd</v>
      </c>
    </row>
    <row r="16" customFormat="false" ht="12.8" hidden="false" customHeight="false" outlineLevel="0" collapsed="false">
      <c r="A16" s="7" t="n">
        <v>1</v>
      </c>
      <c r="B16" s="8" t="s">
        <v>17</v>
      </c>
      <c r="C16" s="9" t="str">
        <f aca="false">HYPERLINK("https://github.com/FiCacador/Tlaser/blob/master/STLs/Motor%20Mount%20Right.stl", "stl")</f>
        <v>stl</v>
      </c>
      <c r="D16" s="9" t="str">
        <f aca="false">HYPERLINK("https://github.com/FiCacador/Tlaser/raw/master/CAD/3D%20Printed/Motor%20Mount%20Right.FCStd", "fcstd")</f>
        <v>fcstd</v>
      </c>
    </row>
    <row r="17" customFormat="false" ht="12.8" hidden="false" customHeight="false" outlineLevel="0" collapsed="false">
      <c r="A17" s="7" t="n">
        <v>1</v>
      </c>
      <c r="B17" s="8" t="s">
        <v>18</v>
      </c>
      <c r="C17" s="9" t="str">
        <f aca="false">HYPERLINK("https://github.com/FiCacador/Tlaser/blob/master/STLs/Pulley%20Cage%20Left.stl", "stl")</f>
        <v>stl</v>
      </c>
      <c r="D17" s="9" t="str">
        <f aca="false">HYPERLINK("https://github.com/FiCacador/Tlaser/raw/master/CAD/3D%20Printed/Pulley%20Cage%20Left.FCStd", "fcstd")</f>
        <v>fcstd</v>
      </c>
    </row>
    <row r="18" customFormat="false" ht="12.8" hidden="false" customHeight="false" outlineLevel="0" collapsed="false">
      <c r="A18" s="7" t="n">
        <v>1</v>
      </c>
      <c r="B18" s="8" t="s">
        <v>19</v>
      </c>
      <c r="C18" s="9" t="str">
        <f aca="false">HYPERLINK("https://github.com/FiCacador/Tlaser/blob/master/STLs/Motor%20Mount%20Right.stl", "stl")</f>
        <v>stl</v>
      </c>
      <c r="D18" s="9" t="str">
        <f aca="false">HYPERLINK("https://github.com/FiCacador/Tlaser/raw/master/CAD/3D%20Printed/Pulley%20Cage%20Right.FCStd", "fcstd")</f>
        <v>fcstd</v>
      </c>
    </row>
    <row r="19" customFormat="false" ht="12.8" hidden="false" customHeight="false" outlineLevel="0" collapsed="false">
      <c r="A19" s="7" t="n">
        <v>1</v>
      </c>
      <c r="B19" s="8" t="s">
        <v>20</v>
      </c>
      <c r="C19" s="9" t="str">
        <f aca="false">HYPERLINK("https://github.com/FiCacador/Tlaser/blob/master/STLs/Rail%20Base.stl", "stl")</f>
        <v>stl</v>
      </c>
      <c r="D19" s="9" t="str">
        <f aca="false">HYPERLINK("https://github.com/FiCacador/Tlaser/raw/master/CAD/3D%20Printed/Rail%20Base.FCStd", "fcstd")</f>
        <v>fcstd</v>
      </c>
    </row>
    <row r="20" customFormat="false" ht="12.8" hidden="false" customHeight="false" outlineLevel="0" collapsed="false">
      <c r="A20" s="7" t="n">
        <v>1</v>
      </c>
      <c r="B20" s="8" t="s">
        <v>21</v>
      </c>
      <c r="C20" s="9" t="str">
        <f aca="false">HYPERLINK("https://github.com/FiCacador/Tlaser/blob/master/STLs/Rail%20Carrier.stl", "stl")</f>
        <v>stl</v>
      </c>
      <c r="D20" s="9" t="str">
        <f aca="false">HYPERLINK("https://github.com/FiCacador/Tlaser/raw/master/CAD/3D%20Printed/Rail%20Carrier.FCStd", "fcstd")</f>
        <v>fcstd</v>
      </c>
    </row>
    <row r="21" customFormat="false" ht="12.8" hidden="false" customHeight="false" outlineLevel="0" collapsed="false">
      <c r="A21" s="7" t="n">
        <v>1</v>
      </c>
      <c r="B21" s="8" t="s">
        <v>22</v>
      </c>
      <c r="C21" s="9" t="str">
        <f aca="false">HYPERLINK("https://github.com/FiCacador/Tlaser/blob/master/STLs/Rail%20Tip.stl", "stl")</f>
        <v>stl</v>
      </c>
      <c r="D21" s="9" t="str">
        <f aca="false">HYPERLINK("https://github.com/FiCacador/Tlaser/raw/master/CAD/3D%20Printed/Rail%20Tip.FCStd", "fcstd")</f>
        <v>fcstd</v>
      </c>
    </row>
    <row r="22" customFormat="false" ht="12.8" hidden="false" customHeight="false" outlineLevel="0" collapsed="false">
      <c r="A22" s="7" t="n">
        <v>3</v>
      </c>
      <c r="B22" s="8" t="s">
        <v>23</v>
      </c>
      <c r="C22" s="9" t="str">
        <f aca="false">HYPERLINK("https://github.com/FiCacador/Tlaser/blob/master/STLs/Spacer.stl", "stl")</f>
        <v>stl</v>
      </c>
      <c r="D22" s="9" t="str">
        <f aca="false">HYPERLINK("https://github.com/FiCacador/Tlaser/raw/master/CAD/3D%20Printed/Spacer.FCStd", "fcstd")</f>
        <v>fcstd</v>
      </c>
    </row>
    <row r="23" customFormat="false" ht="12.8" hidden="false" customHeight="false" outlineLevel="0" collapsed="false">
      <c r="A23" s="7" t="n">
        <v>2</v>
      </c>
      <c r="B23" s="8" t="s">
        <v>24</v>
      </c>
      <c r="C23" s="9" t="str">
        <f aca="false">HYPERLINK("https://github.com/FiCacador/Tlaser/blob/master/STLs/Tall%20Spacer.stl", "stl")</f>
        <v>stl</v>
      </c>
      <c r="D23" s="9" t="str">
        <f aca="false">HYPERLINK("https://github.com/FiCacador/Tlaser/raw/master/CAD/3D%20Printed/Tall%20Spacer.FCStd", "fcstd")</f>
        <v>fcstd</v>
      </c>
    </row>
    <row r="24" customFormat="false" ht="12.8" hidden="false" customHeight="false" outlineLevel="0" collapsed="false">
      <c r="A24" s="8"/>
      <c r="B24" s="8"/>
      <c r="C24" s="7"/>
      <c r="D24" s="7"/>
    </row>
    <row r="25" customFormat="false" ht="15" hidden="false" customHeight="false" outlineLevel="0" collapsed="false">
      <c r="A25" s="4" t="s">
        <v>25</v>
      </c>
      <c r="B25" s="4"/>
      <c r="C25" s="4"/>
      <c r="D25" s="4"/>
    </row>
    <row r="26" customFormat="false" ht="12.8" hidden="false" customHeight="false" outlineLevel="0" collapsed="false">
      <c r="A26" s="5" t="s">
        <v>2</v>
      </c>
      <c r="B26" s="6" t="s">
        <v>3</v>
      </c>
      <c r="C26" s="5" t="s">
        <v>26</v>
      </c>
      <c r="D26" s="5" t="s">
        <v>5</v>
      </c>
    </row>
    <row r="27" customFormat="false" ht="12.8" hidden="false" customHeight="false" outlineLevel="0" collapsed="false">
      <c r="A27" s="7" t="n">
        <v>1</v>
      </c>
      <c r="B27" s="8" t="s">
        <v>27</v>
      </c>
      <c r="C27" s="9" t="str">
        <f aca="false">HYPERLINK("http://s.click.aliexpress.com/e/bKj8dYfI", "AliExpress")</f>
        <v>AliExpress</v>
      </c>
      <c r="D27" s="9" t="str">
        <f aca="false">HYPERLINK("https://github.com/FiCacador/Tlaser/raw/master/CAD/Mechanical/Rail%20MGN12%20300mm.fcstd", "fcstd")</f>
        <v>fcstd</v>
      </c>
    </row>
    <row r="28" customFormat="false" ht="12.8" hidden="false" customHeight="false" outlineLevel="0" collapsed="false">
      <c r="A28" s="7" t="n">
        <v>1</v>
      </c>
      <c r="B28" s="8" t="s">
        <v>28</v>
      </c>
      <c r="C28" s="9" t="str">
        <f aca="false">HYPERLINK("http://s.click.aliexpress.com/e/bKj8dYfI", "AliExpress")</f>
        <v>AliExpress</v>
      </c>
      <c r="D28" s="9" t="str">
        <f aca="false">HYPERLINK("https://github.com/FiCacador/Tlaser/raw/master/CAD/Mechanical/Block%20MGN12H.fcstd", "fcstd")</f>
        <v>fcstd</v>
      </c>
    </row>
    <row r="29" customFormat="false" ht="12.8" hidden="false" customHeight="false" outlineLevel="0" collapsed="false">
      <c r="A29" s="7" t="n">
        <v>1</v>
      </c>
      <c r="B29" s="8" t="s">
        <v>29</v>
      </c>
      <c r="C29" s="9" t="str">
        <f aca="false">HYPERLINK("http://s.click.aliexpress.com/e/bKj8dYfI", "AliExpress")</f>
        <v>AliExpress</v>
      </c>
      <c r="D29" s="9" t="str">
        <f aca="false">HYPERLINK("https://github.com/FiCacador/Tlaser/raw/master/CAD/Mechanical/Rail%20MGN15%20400mm.fcstd", "fcstd")</f>
        <v>fcstd</v>
      </c>
    </row>
    <row r="30" customFormat="false" ht="12.8" hidden="false" customHeight="false" outlineLevel="0" collapsed="false">
      <c r="A30" s="7" t="n">
        <v>1</v>
      </c>
      <c r="B30" s="8" t="s">
        <v>30</v>
      </c>
      <c r="C30" s="9" t="str">
        <f aca="false">HYPERLINK("http://s.click.aliexpress.com/e/bKj8dYfI", "AliExpress")</f>
        <v>AliExpress</v>
      </c>
      <c r="D30" s="9" t="str">
        <f aca="false">HYPERLINK("https://github.com/FiCacador/Tlaser/raw/master/CAD/Mechanical/Block%20MGN15H.fcstd", "fcstd")</f>
        <v>fcstd</v>
      </c>
    </row>
    <row r="31" customFormat="false" ht="12.8" hidden="false" customHeight="false" outlineLevel="0" collapsed="false">
      <c r="A31" s="7" t="n">
        <v>1</v>
      </c>
      <c r="B31" s="8" t="s">
        <v>31</v>
      </c>
      <c r="C31" s="9" t="str">
        <f aca="false">HYPERLINK("http://s.click.aliexpress.com/e/belvtmGu", "AliExpress")</f>
        <v>AliExpress</v>
      </c>
      <c r="D31" s="9"/>
    </row>
    <row r="32" customFormat="false" ht="12.8" hidden="false" customHeight="false" outlineLevel="0" collapsed="false">
      <c r="A32" s="7" t="n">
        <v>2</v>
      </c>
      <c r="B32" s="8" t="s">
        <v>32</v>
      </c>
      <c r="C32" s="9" t="str">
        <f aca="false">HYPERLINK("http://s.click.aliexpress.com/e/bSDqAZ5W", "AliExpress")</f>
        <v>AliExpress</v>
      </c>
      <c r="D32" s="9" t="str">
        <f aca="false">HYPERLINK("https://github.com/FiCacador/Tlaser/raw/master/CAD/Mechanical/Driver%20Pulley.fcstd", "fcstd")</f>
        <v>fcstd</v>
      </c>
    </row>
    <row r="33" customFormat="false" ht="12.8" hidden="false" customHeight="false" outlineLevel="0" collapsed="false">
      <c r="A33" s="7" t="n">
        <v>4</v>
      </c>
      <c r="B33" s="8" t="s">
        <v>33</v>
      </c>
      <c r="C33" s="9" t="str">
        <f aca="false">HYPERLINK("http://s.click.aliexpress.com/e/bPZGjS6G", "AliExpress")</f>
        <v>AliExpress</v>
      </c>
      <c r="D33" s="9" t="str">
        <f aca="false">HYPERLINK("https://github.com/FiCacador/Tlaser/raw/master/CAD/Mechanical/Pulley.fcstd", "fcstd")</f>
        <v>fcstd</v>
      </c>
    </row>
    <row r="34" customFormat="false" ht="12.8" hidden="false" customHeight="false" outlineLevel="0" collapsed="false">
      <c r="A34" s="7" t="n">
        <v>4</v>
      </c>
      <c r="B34" s="8" t="s">
        <v>34</v>
      </c>
      <c r="C34" s="9" t="str">
        <f aca="false">HYPERLINK("http://s.click.aliexpress.com/e/bPZGjS6G", "AliExpress")</f>
        <v>AliExpress</v>
      </c>
      <c r="D34" s="9" t="str">
        <f aca="false">HYPERLINK("https://github.com/FiCacador/Tlaser/raw/master/CAD/Mechanical/Pulley%2016T.FCStd", "fcstd")</f>
        <v>fcstd</v>
      </c>
    </row>
    <row r="35" customFormat="false" ht="12.8" hidden="false" customHeight="false" outlineLevel="0" collapsed="false">
      <c r="A35" s="8"/>
      <c r="B35" s="8"/>
      <c r="C35" s="7"/>
      <c r="D35" s="7"/>
    </row>
    <row r="36" customFormat="false" ht="15" hidden="false" customHeight="false" outlineLevel="0" collapsed="false">
      <c r="A36" s="4" t="s">
        <v>35</v>
      </c>
      <c r="B36" s="4"/>
      <c r="C36" s="4"/>
      <c r="D36" s="4"/>
    </row>
    <row r="37" customFormat="false" ht="12.8" hidden="false" customHeight="false" outlineLevel="0" collapsed="false">
      <c r="A37" s="5" t="s">
        <v>2</v>
      </c>
      <c r="B37" s="6" t="s">
        <v>3</v>
      </c>
      <c r="C37" s="5" t="s">
        <v>26</v>
      </c>
      <c r="D37" s="5" t="s">
        <v>5</v>
      </c>
    </row>
    <row r="38" customFormat="false" ht="12.8" hidden="false" customHeight="false" outlineLevel="0" collapsed="false">
      <c r="A38" s="7" t="n">
        <v>28</v>
      </c>
      <c r="B38" s="8" t="s">
        <v>36</v>
      </c>
      <c r="C38" s="9" t="str">
        <f aca="false">HYPERLINK("http://s.click.aliexpress.com/e/cScWFTX6", "AliExpress")</f>
        <v>AliExpress</v>
      </c>
      <c r="D38" s="9" t="str">
        <f aca="false">HYPERLINK("https://github.com/FiCacador/Tlaser/raw/master/CAD/Fasteners/M3x6.FCStd", "fcstd")</f>
        <v>fcstd</v>
      </c>
    </row>
    <row r="39" customFormat="false" ht="12.8" hidden="false" customHeight="false" outlineLevel="0" collapsed="false">
      <c r="A39" s="7" t="n">
        <v>10</v>
      </c>
      <c r="B39" s="8" t="s">
        <v>37</v>
      </c>
      <c r="C39" s="9" t="str">
        <f aca="false">HYPERLINK("http://s.click.aliexpress.com/e/b72TH5Nm", "AliExpress")</f>
        <v>AliExpress</v>
      </c>
      <c r="D39" s="9" t="str">
        <f aca="false">HYPERLINK("https://github.com/FiCacador/Tlaser/raw/master/CAD/Fasteners/M3x8.FCStd", "fcstd")</f>
        <v>fcstd</v>
      </c>
    </row>
    <row r="40" customFormat="false" ht="12.8" hidden="false" customHeight="false" outlineLevel="0" collapsed="false">
      <c r="A40" s="7" t="n">
        <v>26</v>
      </c>
      <c r="B40" s="8" t="s">
        <v>38</v>
      </c>
      <c r="C40" s="9" t="str">
        <f aca="false">HYPERLINK("http://s.click.aliexpress.com/e/bZMmlnQu", "AliExpress")</f>
        <v>AliExpress</v>
      </c>
      <c r="D40" s="9" t="str">
        <f aca="false">HYPERLINK("https://github.com/FiCacador/Tlaser/raw/master/CAD/Fasteners/M3x12%20tapping.FCStd", "fcstd")</f>
        <v>fcstd</v>
      </c>
    </row>
    <row r="41" customFormat="false" ht="12.8" hidden="false" customHeight="false" outlineLevel="0" collapsed="false">
      <c r="A41" s="7" t="n">
        <v>9</v>
      </c>
      <c r="B41" s="8" t="s">
        <v>39</v>
      </c>
      <c r="C41" s="9" t="str">
        <f aca="false">HYPERLINK("http://s.click.aliexpress.com/e/cScWFTX6", "AliExpress")</f>
        <v>AliExpress</v>
      </c>
      <c r="D41" s="9" t="str">
        <f aca="false">HYPERLINK("https://github.com/FiCacador/Tlaser/raw/master/CAD/Fasteners/M3x30.FCStd", "fcstd")</f>
        <v>fcstd</v>
      </c>
    </row>
    <row r="42" customFormat="false" ht="12.8" hidden="false" customHeight="false" outlineLevel="0" collapsed="false">
      <c r="A42" s="7" t="n">
        <v>10</v>
      </c>
      <c r="B42" s="8" t="s">
        <v>40</v>
      </c>
      <c r="C42" s="9" t="str">
        <f aca="false">HYPERLINK("http://s.click.aliexpress.com/e/t3QLC2k", "AliExpress")</f>
        <v>AliExpress</v>
      </c>
      <c r="D42" s="9" t="str">
        <f aca="false">HYPERLINK("https://github.com/FiCacador/Tlaser/raw/master/CAD/Fasteners/M3x50.FCStd", "fcstd")</f>
        <v>fcstd</v>
      </c>
    </row>
    <row r="43" customFormat="false" ht="12.8" hidden="false" customHeight="false" outlineLevel="0" collapsed="false">
      <c r="A43" s="7" t="n">
        <v>18</v>
      </c>
      <c r="B43" s="8" t="s">
        <v>41</v>
      </c>
      <c r="C43" s="9" t="str">
        <f aca="false">HYPERLINK("http://s.click.aliexpress.com/e/nRG0NIC", "AliExpress")</f>
        <v>AliExpress</v>
      </c>
      <c r="D43" s="9" t="str">
        <f aca="false">HYPERLINK("https://github.com/FiCacador/Tlaser/raw/master/CAD/Fasteners/M3%20Nut.FCStd", "fcstd")</f>
        <v>fcstd</v>
      </c>
    </row>
    <row r="44" customFormat="false" ht="12.8" hidden="false" customHeight="false" outlineLevel="0" collapsed="false">
      <c r="A44" s="8"/>
      <c r="B44" s="8"/>
      <c r="C44" s="7"/>
      <c r="D44" s="7"/>
    </row>
    <row r="45" customFormat="false" ht="15" hidden="false" customHeight="false" outlineLevel="0" collapsed="false">
      <c r="A45" s="4" t="s">
        <v>42</v>
      </c>
      <c r="B45" s="4"/>
      <c r="C45" s="4"/>
      <c r="D45" s="4"/>
    </row>
    <row r="46" customFormat="false" ht="12.8" hidden="false" customHeight="false" outlineLevel="0" collapsed="false">
      <c r="A46" s="5" t="s">
        <v>2</v>
      </c>
      <c r="B46" s="6" t="s">
        <v>3</v>
      </c>
      <c r="C46" s="5" t="s">
        <v>26</v>
      </c>
      <c r="D46" s="5" t="s">
        <v>5</v>
      </c>
    </row>
    <row r="47" customFormat="false" ht="12.8" hidden="false" customHeight="false" outlineLevel="0" collapsed="false">
      <c r="A47" s="7" t="n">
        <v>1</v>
      </c>
      <c r="B47" s="8" t="s">
        <v>43</v>
      </c>
      <c r="C47" s="9" t="str">
        <f aca="false">HYPERLINK("http://s.click.aliexpress.com/e/b7E6Xk5a", "AliExpress")</f>
        <v>AliExpress</v>
      </c>
      <c r="D47" s="7"/>
    </row>
    <row r="48" customFormat="false" ht="12.8" hidden="false" customHeight="false" outlineLevel="0" collapsed="false">
      <c r="A48" s="7" t="n">
        <v>1</v>
      </c>
      <c r="B48" s="8" t="s">
        <v>44</v>
      </c>
      <c r="C48" s="9" t="str">
        <f aca="false">HYPERLINK("http://s.click.aliexpress.com/e/b7E6Xk5a", "AliExpress")</f>
        <v>AliExpress</v>
      </c>
      <c r="D48" s="7"/>
    </row>
    <row r="49" customFormat="false" ht="12.8" hidden="false" customHeight="false" outlineLevel="0" collapsed="false">
      <c r="A49" s="7" t="n">
        <v>2</v>
      </c>
      <c r="B49" s="8" t="s">
        <v>45</v>
      </c>
      <c r="C49" s="9" t="str">
        <f aca="false">HYPERLINK("http://s.click.aliexpress.com/e/b7E6Xk5a", "AliExpress")</f>
        <v>AliExpress</v>
      </c>
      <c r="D49" s="7"/>
    </row>
    <row r="50" customFormat="false" ht="12.8" hidden="false" customHeight="false" outlineLevel="0" collapsed="false">
      <c r="A50" s="7" t="n">
        <v>1</v>
      </c>
      <c r="B50" s="8" t="s">
        <v>46</v>
      </c>
      <c r="C50" s="9" t="str">
        <f aca="false">HYPERLINK("http://s.click.aliexpress.com/e/bAbwR1Wg", "AliExpress")</f>
        <v>AliExpress</v>
      </c>
      <c r="D50" s="9" t="str">
        <f aca="false">HYPERLINK("https://github.com/FiCacador/Tlaser/raw/master/CAD/Electronics/Laser%20Module%205500mW.FCStd", "fcstd")</f>
        <v>fcstd</v>
      </c>
    </row>
    <row r="51" customFormat="false" ht="12.8" hidden="false" customHeight="false" outlineLevel="0" collapsed="false">
      <c r="A51" s="7" t="n">
        <v>1</v>
      </c>
      <c r="B51" s="8" t="s">
        <v>47</v>
      </c>
      <c r="C51" s="9" t="str">
        <f aca="false">HYPERLINK("http://s.click.aliexpress.com/e/bAbwR1Wg", "AliExpress")</f>
        <v>AliExpress</v>
      </c>
      <c r="D51" s="7"/>
    </row>
    <row r="52" customFormat="false" ht="12.8" hidden="false" customHeight="false" outlineLevel="0" collapsed="false">
      <c r="A52" s="7" t="n">
        <v>2</v>
      </c>
      <c r="B52" s="8" t="s">
        <v>48</v>
      </c>
      <c r="C52" s="9" t="str">
        <f aca="false">HYPERLINK("http://s.click.aliexpress.com/e/CIG3mQk", "AliExpress")</f>
        <v>AliExpress</v>
      </c>
      <c r="D52" s="9" t="str">
        <f aca="false">HYPERLINK("https://github.com/FiCacador/Tlaser/raw/master/CAD/Electronics/Endstop.FCStd", "fcstd")</f>
        <v>fcstd</v>
      </c>
    </row>
    <row r="53" customFormat="false" ht="12.8" hidden="false" customHeight="false" outlineLevel="0" collapsed="false">
      <c r="A53" s="7" t="n">
        <v>2</v>
      </c>
      <c r="B53" s="8" t="s">
        <v>49</v>
      </c>
      <c r="C53" s="9" t="str">
        <f aca="false">HYPERLINK("http://s.click.aliexpress.com/e/cpg92iXI", "AliExpress")</f>
        <v>AliExpress</v>
      </c>
      <c r="D53" s="9" t="str">
        <f aca="false">HYPERLINK("https://github.com/FiCacador/Tlaser/raw/master/CAD/Electronics/Stepper%20motor%20Nema%2017%2042BYGH%2038mm.fcstd", "fcstd")</f>
        <v>fcstd</v>
      </c>
    </row>
  </sheetData>
  <mergeCells count="6">
    <mergeCell ref="A1:D1"/>
    <mergeCell ref="A2:D2"/>
    <mergeCell ref="A3:D3"/>
    <mergeCell ref="A25:D25"/>
    <mergeCell ref="A36:D36"/>
    <mergeCell ref="A45:D4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2019-07-28T22:03:30Z</dcterms:created>
  <dc:creator/>
  <dc:description/>
  <dc:language>en-US</dc:language>
  <cp:lastModifiedBy/>
  <dcterms:modified xsi:type="dcterms:W3CDTF">2019-07-29T01:35:45Z</dcterms:modified>
  <cp:revision>13</cp:revision>
  <dc:subject/>
  <dc:title/>
</cp:coreProperties>
</file>