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Adalab\PROYECTO\Modulo 3\project-da-promo-k-modulo-3-team-2\"/>
    </mc:Choice>
  </mc:AlternateContent>
  <xr:revisionPtr revIDLastSave="0" documentId="13_ncr:1_{8BE8C56A-C059-4317-9445-226E30B33440}" xr6:coauthVersionLast="47" xr6:coauthVersionMax="47" xr10:uidLastSave="{00000000-0000-0000-0000-000000000000}"/>
  <bookViews>
    <workbookView xWindow="28680" yWindow="-120" windowWidth="29040" windowHeight="15720" activeTab="4" xr2:uid="{C7B29ED3-7BA0-4949-A03C-A8C9623641E0}"/>
  </bookViews>
  <sheets>
    <sheet name="Consideraciones generales" sheetId="7" r:id="rId1"/>
    <sheet name="Tabla principal" sheetId="2" r:id="rId2"/>
    <sheet name="Experiencia profesional" sheetId="10" r:id="rId3"/>
    <sheet name="Condiciones laborales" sheetId="9" r:id="rId4"/>
    <sheet name="Satisfacción" sheetId="5" r:id="rId5"/>
    <sheet name="Datos personales" sheetId="1" r:id="rId6"/>
    <sheet name="Salario" sheetId="3" r:id="rId7"/>
    <sheet name="departamento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K30" i="3"/>
  <c r="K29" i="3"/>
  <c r="D30" i="3"/>
  <c r="G30" i="3" s="1"/>
  <c r="H30" i="3" s="1"/>
  <c r="I30" i="3" s="1"/>
  <c r="D29" i="3"/>
  <c r="G29" i="3" s="1"/>
  <c r="H29" i="3" s="1"/>
  <c r="I29" i="3" s="1"/>
  <c r="D25" i="3"/>
  <c r="E26" i="3"/>
  <c r="F26" i="3" s="1"/>
  <c r="G26" i="3"/>
  <c r="H26" i="3" s="1"/>
  <c r="I26" i="3" s="1"/>
  <c r="K26" i="3" s="1"/>
  <c r="G25" i="3"/>
  <c r="H25" i="3" s="1"/>
  <c r="I25" i="3" s="1"/>
  <c r="K25" i="3" s="1"/>
  <c r="E25" i="3"/>
  <c r="F25" i="3" s="1"/>
  <c r="E29" i="3" l="1"/>
  <c r="F29" i="3" s="1"/>
  <c r="E30" i="3"/>
  <c r="F30" i="3" s="1"/>
</calcChain>
</file>

<file path=xl/sharedStrings.xml><?xml version="1.0" encoding="utf-8"?>
<sst xmlns="http://schemas.openxmlformats.org/spreadsheetml/2006/main" count="349" uniqueCount="211">
  <si>
    <t>Campo</t>
  </si>
  <si>
    <t>Tipo dato</t>
  </si>
  <si>
    <t>Tipo dato correcto</t>
  </si>
  <si>
    <t>tipo nulos</t>
  </si>
  <si>
    <t>object</t>
  </si>
  <si>
    <t>duplicidad?</t>
  </si>
  <si>
    <t>decisiones</t>
  </si>
  <si>
    <t>Borrar</t>
  </si>
  <si>
    <t>int</t>
  </si>
  <si>
    <t>nulos</t>
  </si>
  <si>
    <t>datebirth'</t>
  </si>
  <si>
    <t>Existe el campo 'datebirth', que da esta información y es un campo totalmente usable</t>
  </si>
  <si>
    <t>Descripción</t>
  </si>
  <si>
    <t>edad</t>
  </si>
  <si>
    <t>Valores únicos</t>
  </si>
  <si>
    <t>Indica si el empleado ha dejado la empresa</t>
  </si>
  <si>
    <t>Yes, No</t>
  </si>
  <si>
    <t>Mantener</t>
  </si>
  <si>
    <t>'businesstravel'</t>
  </si>
  <si>
    <t>frecuencia de viajes</t>
  </si>
  <si>
    <t>travel rarely, travel frequently, non travel</t>
  </si>
  <si>
    <t>nan …</t>
  </si>
  <si>
    <t>Va a ser uno de los valores principales de nuestro estudio</t>
  </si>
  <si>
    <t>'dailyrate'</t>
  </si>
  <si>
    <t>float</t>
  </si>
  <si>
    <t xml:space="preserve"> 'department'</t>
  </si>
  <si>
    <t>departamento</t>
  </si>
  <si>
    <t xml:space="preserve"> Research &amp; Development ,  Sales  , Human Resources </t>
  </si>
  <si>
    <t>Consideraciones/Justificación</t>
  </si>
  <si>
    <t xml:space="preserve">* Tiene un 81% de valores nulos y creo que no están todos los departamentos. 
* Creo que no están todos los departamentos
* Considerar completar con otro campo que existiera o borrar si no es necesario
</t>
  </si>
  <si>
    <t>'distancefromhome'</t>
  </si>
  <si>
    <t xml:space="preserve">distancia al trabajo </t>
  </si>
  <si>
    <t>* Tiene valores negativos. Considerar arreglarlo</t>
  </si>
  <si>
    <t xml:space="preserve"> 'education'</t>
  </si>
  <si>
    <t>1,2,3,4,5</t>
  </si>
  <si>
    <t>relación?</t>
  </si>
  <si>
    <t xml:space="preserve"> 'educationfield'</t>
  </si>
  <si>
    <t xml:space="preserve"> 'employeecount'</t>
  </si>
  <si>
    <t>contador de empleados</t>
  </si>
  <si>
    <t>* Es un contador de empleados, ya que cada registro tiene uno exactamente igual a 1.
* No es necesario tener un contador. Tenemos otros métodos para contar. No aporta nada</t>
  </si>
  <si>
    <t xml:space="preserve"> 'employeenumber'</t>
  </si>
  <si>
    <t xml:space="preserve"> 'attrition'</t>
  </si>
  <si>
    <t>Identificador única de empleado</t>
  </si>
  <si>
    <t>Int</t>
  </si>
  <si>
    <t>* Ver los 64  y ver por qué se duplica
* Comprobar si es id de principal o id de datos personales</t>
  </si>
  <si>
    <t>En total son 1614 datos únicos</t>
  </si>
  <si>
    <t xml:space="preserve"> 'environmentsatisfaction'</t>
  </si>
  <si>
    <t>Nivel de satisfacción</t>
  </si>
  <si>
    <t>1,2,3,4</t>
  </si>
  <si>
    <t>* Hay datos que no se encuadran en sus valores por un error de escritura. Son de 2 dígitos, por lo que entendemos fue intento de float. Hay que coger solo la parte entera o el redondeo de estos datos y ya todos estarían correctos</t>
  </si>
  <si>
    <t xml:space="preserve"> 'gender'</t>
  </si>
  <si>
    <t>género</t>
  </si>
  <si>
    <t xml:space="preserve">* Deberiamos cabiar 0,1 por Male y Female y, por tanto de int a object. De esta manera sería un dato con valor en sí mismo. </t>
  </si>
  <si>
    <t xml:space="preserve"> 'hourlyrate'</t>
  </si>
  <si>
    <t>Tarifa por hora externalizada</t>
  </si>
  <si>
    <t>* Tememos rate diario, por lo que si lo necesitamos, podemos rellenarlo</t>
  </si>
  <si>
    <t xml:space="preserve">   'jobinvolvement'</t>
  </si>
  <si>
    <t>Nivel implicación</t>
  </si>
  <si>
    <t>1,2,3,4(máx)</t>
  </si>
  <si>
    <t xml:space="preserve"> 'joblevel'</t>
  </si>
  <si>
    <t>Nivel jerárquico</t>
  </si>
  <si>
    <t>jobrole</t>
  </si>
  <si>
    <t xml:space="preserve"> 'jobrole'</t>
  </si>
  <si>
    <t>Puesto de trabajo</t>
  </si>
  <si>
    <t xml:space="preserve">* Sus valores están mal escritos mezclanco mayúsculas y minúsculas
</t>
  </si>
  <si>
    <t>* Los puestos de directivos son 5</t>
  </si>
  <si>
    <t xml:space="preserve"> 'jobsatisfaction'</t>
  </si>
  <si>
    <t>* Es una escala y el 4 es la mayor satisfacción</t>
  </si>
  <si>
    <t>Estado civil</t>
  </si>
  <si>
    <t>Married' 'Divorced' 'Single'</t>
  </si>
  <si>
    <t xml:space="preserve">   'maritalstatus'</t>
  </si>
  <si>
    <t xml:space="preserve"> 'monthlyincome'</t>
  </si>
  <si>
    <t>Ingresos mensuales</t>
  </si>
  <si>
    <t>* Los datos tienen ',' y '$' que van a dificultar su estudio
* El dato debe ser tipo float
* Estudiar rellenar los nulos con otros parámetros</t>
  </si>
  <si>
    <t xml:space="preserve"> 'monthlyrate'</t>
  </si>
  <si>
    <t>Tarifa por día externalizada</t>
  </si>
  <si>
    <t>Tarifa mensual externalizada</t>
  </si>
  <si>
    <t>* Cambiar el tipo de dato</t>
  </si>
  <si>
    <t xml:space="preserve"> 'numcompaniesworked'</t>
  </si>
  <si>
    <t>número de empresas en las que ha trabajado</t>
  </si>
  <si>
    <t xml:space="preserve">       'over18'</t>
  </si>
  <si>
    <t>Indica si es mayor de 18 años</t>
  </si>
  <si>
    <t>Y</t>
  </si>
  <si>
    <t>* Los valores únicos no son correctos
* La fecha de nacimiento ya nos da este dato
* Valorar prescindir de el</t>
  </si>
  <si>
    <t xml:space="preserve"> 'overtime'</t>
  </si>
  <si>
    <t>Indica si el trabajo hace horas extras</t>
  </si>
  <si>
    <t>nan</t>
  </si>
  <si>
    <t>* Limpiar o rellenar valores nulos??</t>
  </si>
  <si>
    <t>'percentsalaryhike'</t>
  </si>
  <si>
    <t>% de aumento de salario</t>
  </si>
  <si>
    <t>calificación de rendimiento</t>
  </si>
  <si>
    <t>3.0 , 4.0</t>
  </si>
  <si>
    <t>* El valor debería ser float
* Estudiar si se pueden rellenar el resto de campos</t>
  </si>
  <si>
    <t xml:space="preserve">   'relationshipsatisfaction'</t>
  </si>
  <si>
    <t>Nivel de satisfaccion en las relaciones interpersonales</t>
  </si>
  <si>
    <t>* El valor 4 es el de mayor satisfacción</t>
  </si>
  <si>
    <t xml:space="preserve"> 'standardhours'</t>
  </si>
  <si>
    <t>jornada de trabajo</t>
  </si>
  <si>
    <t>Full Time, Part Time</t>
  </si>
  <si>
    <t>nan..</t>
  </si>
  <si>
    <t>* Ver qué hacemos con los nulos</t>
  </si>
  <si>
    <t>'stockoptionlevel'</t>
  </si>
  <si>
    <t xml:space="preserve"> 'performancerating'</t>
  </si>
  <si>
    <t>nivel de opciones de compra de acciones</t>
  </si>
  <si>
    <t>0,1,2,3</t>
  </si>
  <si>
    <t>* No sabemos qué significa
* No encontramos una relación directa con la jerarquía
* Son opciones de compra de acciones como definición financiera?. Significa que son socios?</t>
  </si>
  <si>
    <t xml:space="preserve">     'totalworkingyears'</t>
  </si>
  <si>
    <t>Años de experiencia</t>
  </si>
  <si>
    <t>* Qué hacemos con los nulos??</t>
  </si>
  <si>
    <t xml:space="preserve"> 'trainingtimeslastyear'</t>
  </si>
  <si>
    <t>nº de veces que recibió captación el año pasado</t>
  </si>
  <si>
    <t>* Si no tuvo captaciones, su valor es 0</t>
  </si>
  <si>
    <t xml:space="preserve"> 'worklifebalance'</t>
  </si>
  <si>
    <t>Equilibrio en trabajo y vida personal</t>
  </si>
  <si>
    <t>1.0, 2.0, 3.0, 4.0</t>
  </si>
  <si>
    <t xml:space="preserve">* Qué hacemos con los nulos??
* Quitar decimales??
* cambiar de object a int o a float
</t>
  </si>
  <si>
    <t xml:space="preserve">  'yearsatcompany',</t>
  </si>
  <si>
    <t xml:space="preserve"> 'yearsincurrentrole'</t>
  </si>
  <si>
    <t xml:space="preserve"> 'datebirth'</t>
  </si>
  <si>
    <t xml:space="preserve"> 'remotework'</t>
  </si>
  <si>
    <t xml:space="preserve"> 'yearswithcurrmanager'</t>
  </si>
  <si>
    <t xml:space="preserve"> 'sameasmonthlyincome'</t>
  </si>
  <si>
    <t xml:space="preserve"> 'salary'</t>
  </si>
  <si>
    <t xml:space="preserve"> 'numberchildren'</t>
  </si>
  <si>
    <t>Años en el puesto actual</t>
  </si>
  <si>
    <t>Años en la empresa actual</t>
  </si>
  <si>
    <t>Años desde la última promocion</t>
  </si>
  <si>
    <t>Años bajo la supervisión del mismo gerente</t>
  </si>
  <si>
    <t>*Existe el valor 0</t>
  </si>
  <si>
    <t>* Los datos tienen ',' y '$'
* Es de tipo object y tiene que ser float 
* Los valores que faltan se pueden rellenar con los datos del resto de ingresos?</t>
  </si>
  <si>
    <t>Año de nacimiento</t>
  </si>
  <si>
    <t>* Aunque se recogieron en 2023 la fecha de nacimiento siempre es válida y además están todos los datos y no hay nulos</t>
  </si>
  <si>
    <t>Departamento y puesto del empleado</t>
  </si>
  <si>
    <t>* No hay muchos valores, pero puede servir para completar el resto de puestos y departamentos
* Separar los dos datos</t>
  </si>
  <si>
    <t>número de hijos</t>
  </si>
  <si>
    <t>todos</t>
  </si>
  <si>
    <t xml:space="preserve">* No creo que nadie tenga hijos decimales. Hay que quitarlos
* Cambiar el tipo de vable de float a int
* No hay ningún dato no nulo
* Valorara prescindir de él
</t>
  </si>
  <si>
    <r>
      <t>-</t>
    </r>
    <r>
      <rPr>
        <sz val="7"/>
        <color rgb="FF7030A0"/>
        <rFont val="Times New Roman"/>
        <family val="1"/>
      </rPr>
      <t xml:space="preserve">        </t>
    </r>
    <r>
      <rPr>
        <b/>
        <sz val="11"/>
        <color rgb="FF7030A0"/>
        <rFont val="Calibri"/>
        <family val="2"/>
        <scheme val="minor"/>
      </rPr>
      <t>Localizar las moscas</t>
    </r>
  </si>
  <si>
    <r>
      <t xml:space="preserve">Número total de columnas(campos): </t>
    </r>
    <r>
      <rPr>
        <sz val="11"/>
        <color theme="1"/>
        <rFont val="Calibri"/>
        <family val="2"/>
        <scheme val="minor"/>
      </rPr>
      <t>41. Los tenemos todos relacionados</t>
    </r>
  </si>
  <si>
    <r>
      <t xml:space="preserve">Número total de filas(empleados con sus datos): </t>
    </r>
    <r>
      <rPr>
        <sz val="11"/>
        <color theme="1"/>
        <rFont val="Calibri"/>
        <family val="2"/>
        <scheme val="minor"/>
      </rPr>
      <t>1.678</t>
    </r>
  </si>
  <si>
    <r>
      <t xml:space="preserve">Filas duplicadas: 64. </t>
    </r>
    <r>
      <rPr>
        <b/>
        <strike/>
        <sz val="11"/>
        <color rgb="FFFF0000"/>
        <rFont val="Calibri"/>
        <family val="2"/>
        <scheme val="minor"/>
      </rPr>
      <t>Ver qué hacemos con ellas.</t>
    </r>
    <r>
      <rPr>
        <b/>
        <sz val="11"/>
        <color rgb="FFFF0000"/>
        <rFont val="Calibri"/>
        <family val="2"/>
        <scheme val="minor"/>
      </rPr>
      <t xml:space="preserve"> Efectivamente hay que borrarlos todos</t>
    </r>
  </si>
  <si>
    <t>Consultado con el cliente, todos los campos que no sean relevantes para nuestro estudio y no aporten datos o éstos sean nulos o insuficientes, al carajo que van.</t>
  </si>
  <si>
    <t>Tenemos que enfocar la limpieza de datos a la realización de futuras automatizaciones</t>
  </si>
  <si>
    <t>Si puede o no trabajar en remoto</t>
  </si>
  <si>
    <t>* Los valores únicos no son homogéneos : ['Yes' '1' 'False' '0' 'True']
* Cambiar el tipo de dato según consideremos elegir un valor u otro</t>
  </si>
  <si>
    <t>salario anual</t>
  </si>
  <si>
    <t>age'</t>
  </si>
  <si>
    <t>No se relaciona directamente con educationfield</t>
  </si>
  <si>
    <t>No se relaciona directamente con educación</t>
  </si>
  <si>
    <t>Nivel de estudios</t>
  </si>
  <si>
    <t>Titulacion</t>
  </si>
  <si>
    <t xml:space="preserve"> 'yearssincelastpromotion'</t>
  </si>
  <si>
    <t>* Los datos tienen ',' y '$'
* Es de tipo object y tiene que ser float 
* Los valores que faltan se pueden rellenar con los datos del resto de ingresos?
* Este valor es igual a monthlyincome</t>
  </si>
  <si>
    <t>* Es realmente útil?: No tiene un valor suficientemente objetivo.
* Tiene casi un 50% de valores nulos. Ver si se puede borrar
*Consultado con el cliente: los valores nulos corresponden a que el trabajador no viaja</t>
  </si>
  <si>
    <t>Cambiar los 'nan' por 'non travel'</t>
  </si>
  <si>
    <t>* Consultado con el cliente: es un bonus salarial</t>
  </si>
  <si>
    <t xml:space="preserve"> 'roledepartament'</t>
  </si>
  <si>
    <t>Lo consideramos un error de tecleo y no un intento de hacer decimales, así que separamos los valores y nos quedamos con el primer dígito</t>
  </si>
  <si>
    <t>Cambiamos los valores a F y M y cambiamos el tipo de dato a object</t>
  </si>
  <si>
    <r>
      <t xml:space="preserve">* Hay datos incorrectos: 'Married' 'Divorced' 'Single' </t>
    </r>
    <r>
      <rPr>
        <b/>
        <sz val="11"/>
        <color rgb="FFFF0000"/>
        <rFont val="Calibri"/>
        <family val="2"/>
        <scheme val="minor"/>
      </rPr>
      <t>'divorced' 'Marreid'</t>
    </r>
  </si>
  <si>
    <t>department</t>
  </si>
  <si>
    <t>departamento correcto</t>
  </si>
  <si>
    <t>no data</t>
  </si>
  <si>
    <t>* Se han quitado los símbolos
* Se pasó de object a float
* Se rellenaron los datos que faltaban a partir de monthlyincome</t>
  </si>
  <si>
    <t>* Consideramos los valores negativos como errores al introductirlos. Los cambiamos por positivos</t>
  </si>
  <si>
    <t xml:space="preserve">* Se cambian todos los caracteres a minúsculas
* Se utiliza para rellenar los datos y luego se elimina
</t>
  </si>
  <si>
    <t>* Se cambian todos los caracteres a minúsculas para facilitar su estudio</t>
  </si>
  <si>
    <t xml:space="preserve">
* Se cambian todos los caracteres a minúsculas para facilitar su estudio
* Se ha utilizado para rellenar department y luego se ha eliminado</t>
  </si>
  <si>
    <t>* Consultado con el cliente: Los datos nulos, son Full time</t>
  </si>
  <si>
    <t>* Se redondea a 2 decimales
* Consultado con el cliente la full-time son 8 horas</t>
  </si>
  <si>
    <t>* Se redondea a 2 decimales
* Consultado con el salario diario del trabajador se calculó (hourlyrate * 2 )+(hourlyrate * 2*30% )</t>
  </si>
  <si>
    <r>
      <t xml:space="preserve">* Se han quitado los símbolos
* Se pasó de object a float
</t>
    </r>
    <r>
      <rPr>
        <sz val="11"/>
        <color rgb="FFFF0000"/>
        <rFont val="Calibri"/>
        <family val="2"/>
        <scheme val="minor"/>
      </rPr>
      <t>* Falta intentar rellenar los datos. Rellenados con salay
* Consultado con el cliente
monthlyincome	salary	employeenumber
1316	84083.0	10090.0	1317
1359	87667.0	10520.0	1360
1464	94083.0	11290.0	1465
Hemos modificado  monthlyincome basándonos en salary/12</t>
    </r>
    <r>
      <rPr>
        <sz val="11"/>
        <color theme="9" tint="-0.499984740745262"/>
        <rFont val="Calibri"/>
        <family val="2"/>
        <scheme val="minor"/>
      </rPr>
      <t xml:space="preserve">
</t>
    </r>
  </si>
  <si>
    <t>Dailyrate</t>
  </si>
  <si>
    <t>Ratio = dr/1,3/2</t>
  </si>
  <si>
    <t>Tablas salariales</t>
  </si>
  <si>
    <t>joblevel+jobrole</t>
  </si>
  <si>
    <t>id</t>
  </si>
  <si>
    <t>inc subida</t>
  </si>
  <si>
    <t>Pelao</t>
  </si>
  <si>
    <t>1+research scientist</t>
  </si>
  <si>
    <t>pelao</t>
  </si>
  <si>
    <t>mesrate</t>
  </si>
  <si>
    <t>añorate</t>
  </si>
  <si>
    <t>diarate</t>
  </si>
  <si>
    <t>coste</t>
  </si>
  <si>
    <t>saldiario</t>
  </si>
  <si>
    <t>salmes</t>
  </si>
  <si>
    <t>salaño</t>
  </si>
  <si>
    <t>Salario convenio</t>
  </si>
  <si>
    <t>subida salarial</t>
  </si>
  <si>
    <t>total anual</t>
  </si>
  <si>
    <t xml:space="preserve">                                       Salario del empleado </t>
  </si>
  <si>
    <t>Full time horas =</t>
  </si>
  <si>
    <t>Part time horas=</t>
  </si>
  <si>
    <t>1+research scientist---6 año</t>
  </si>
  <si>
    <t>1+research scientist----1 años</t>
  </si>
  <si>
    <t>Ver cálculos en elena_limpieza ---- elena proyecto</t>
  </si>
  <si>
    <t>??? Al cliente si hay un convenio. Si todo el mundo empieza cobrando igual y en qué se basan las subidas salariales</t>
  </si>
  <si>
    <t xml:space="preserve">???? </t>
  </si>
  <si>
    <t>worklifebalance no podermos  cambiar de float a int hasta que no quitemos los nulos</t>
  </si>
  <si>
    <t xml:space="preserve">* Demasiados valores nulos
* Se pueden rellar con  'yearssincelastpromotion'
</t>
  </si>
  <si>
    <t>Life Sciences', 'Technical Degree', 'Medical' 'Other' 'Marketing', 'Human Resources.', others</t>
  </si>
  <si>
    <t>Se cambian los números decimales por enteros y cambiar float por int
Intentar por la media o mediana. O técnica avanzada de imputación y describe para ver si se van de madre</t>
  </si>
  <si>
    <t>Se crea esta columna con los datos complementados entre department y roledepartment. Pueden ser manager generales</t>
  </si>
  <si>
    <t xml:space="preserve">* Se cambia a tipo float
* Consideramos que los nan son not rated
</t>
  </si>
  <si>
    <t>Cambiar 'divorced' 'Marreid' por los correctos
Consultado con el cliente. Cambiar los nulos por unknown</t>
  </si>
  <si>
    <r>
      <t xml:space="preserve">Los dejamos como nulos y solo estudiamos los no nulos, si nos hiciera falta
</t>
    </r>
    <r>
      <rPr>
        <sz val="11"/>
        <color rgb="FFFF0000"/>
        <rFont val="Calibri"/>
        <family val="2"/>
        <scheme val="minor"/>
      </rPr>
      <t>* Hay que cambiarlo a float, que es como está el resto de esta categoría</t>
    </r>
  </si>
  <si>
    <t>* Se cambian todos los caracteres a minúsculas para facilitar su estudio
* Cambiar los no data por others</t>
  </si>
  <si>
    <t>Esta tabla ya no existe</t>
  </si>
  <si>
    <t>=-Es el id de la tabla principal y lo heredarán todas las demás tablas
- Se borran las filas ´duplicadas una vez que comprobamos que son exactamente iguales</t>
  </si>
  <si>
    <t>dejar como 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</si>
</sst>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7"/>
      <color rgb="FF7030A0"/>
      <name val="Times New Roman"/>
      <family val="1"/>
    </font>
    <font>
      <b/>
      <sz val="11"/>
      <color rgb="FF7030A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D1C1D"/>
      <name val="Arial"/>
      <family val="2"/>
    </font>
    <font>
      <sz val="11"/>
      <color theme="9" tint="0.79998168889431442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 indent="5"/>
    </xf>
    <xf numFmtId="0" fontId="8" fillId="0" borderId="0" xfId="0" applyFont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20" fontId="13" fillId="0" borderId="0" xfId="1" applyNumberFormat="1" applyAlignment="1">
      <alignment horizontal="right" vertical="center" wrapText="1"/>
    </xf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3" borderId="1" xfId="0" quotePrefix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3" borderId="0" xfId="0" applyFill="1"/>
    <xf numFmtId="0" fontId="8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6" fillId="3" borderId="1" xfId="0" quotePrefix="1" applyFont="1" applyFill="1" applyBorder="1" applyAlignment="1">
      <alignment vertical="center"/>
    </xf>
    <xf numFmtId="0" fontId="7" fillId="3" borderId="1" xfId="0" quotePrefix="1" applyFont="1" applyFill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0" fillId="3" borderId="1" xfId="0" quotePrefix="1" applyFill="1" applyBorder="1" applyAlignment="1">
      <alignment vertical="center"/>
    </xf>
    <xf numFmtId="0" fontId="12" fillId="0" borderId="0" xfId="0" applyFont="1" applyAlignment="1">
      <alignment vertical="center"/>
    </xf>
    <xf numFmtId="0" fontId="8" fillId="4" borderId="0" xfId="0" applyFont="1" applyFill="1" applyAlignment="1">
      <alignment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2" fontId="9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wrapText="1"/>
    </xf>
    <xf numFmtId="0" fontId="8" fillId="3" borderId="1" xfId="0" quotePrefix="1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0" fillId="3" borderId="1" xfId="0" quotePrefix="1" applyFill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0" xfId="0" applyNumberFormat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5C6F-76B8-4E16-A67C-AFB4F956F9F5}">
  <dimension ref="A2:B12"/>
  <sheetViews>
    <sheetView workbookViewId="0">
      <selection activeCell="J13" sqref="J13"/>
    </sheetView>
  </sheetViews>
  <sheetFormatPr baseColWidth="10" defaultRowHeight="14.4" x14ac:dyDescent="0.3"/>
  <sheetData>
    <row r="2" spans="1:2" x14ac:dyDescent="0.3">
      <c r="B2" s="4" t="s">
        <v>138</v>
      </c>
    </row>
    <row r="3" spans="1:2" x14ac:dyDescent="0.3">
      <c r="B3" s="4" t="s">
        <v>139</v>
      </c>
    </row>
    <row r="4" spans="1:2" x14ac:dyDescent="0.3">
      <c r="B4" s="4"/>
    </row>
    <row r="5" spans="1:2" x14ac:dyDescent="0.3">
      <c r="B5" s="16" t="s">
        <v>140</v>
      </c>
    </row>
    <row r="6" spans="1:2" x14ac:dyDescent="0.3">
      <c r="B6" s="16" t="s">
        <v>141</v>
      </c>
    </row>
    <row r="7" spans="1:2" x14ac:dyDescent="0.3">
      <c r="B7" s="63" t="s">
        <v>142</v>
      </c>
    </row>
    <row r="9" spans="1:2" x14ac:dyDescent="0.3">
      <c r="A9" s="15"/>
    </row>
    <row r="10" spans="1:2" x14ac:dyDescent="0.3">
      <c r="A10" s="15"/>
    </row>
    <row r="11" spans="1:2" x14ac:dyDescent="0.3">
      <c r="A11" s="15" t="s">
        <v>137</v>
      </c>
    </row>
    <row r="12" spans="1:2" x14ac:dyDescent="0.3">
      <c r="A12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A52E-74C9-432C-B647-E4D5422DC446}">
  <dimension ref="A1:M13"/>
  <sheetViews>
    <sheetView workbookViewId="0">
      <selection activeCell="K3" sqref="K3"/>
    </sheetView>
  </sheetViews>
  <sheetFormatPr baseColWidth="10" defaultRowHeight="14.4" x14ac:dyDescent="0.3"/>
  <cols>
    <col min="1" max="1" width="23.88671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30.5546875" style="7" customWidth="1"/>
    <col min="6" max="7" width="11.5546875" style="6"/>
    <col min="8" max="8" width="18.77734375" style="6" customWidth="1"/>
    <col min="9" max="9" width="11.5546875" style="3"/>
    <col min="10" max="10" width="28.5546875" style="90" customWidth="1"/>
    <col min="11" max="11" width="45.88671875" style="5" customWidth="1"/>
    <col min="12" max="12" width="6" customWidth="1"/>
  </cols>
  <sheetData>
    <row r="1" spans="1:13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87" t="s">
        <v>6</v>
      </c>
      <c r="K1" s="9" t="s">
        <v>28</v>
      </c>
    </row>
    <row r="2" spans="1:13" ht="57.6" x14ac:dyDescent="0.3">
      <c r="A2" s="44" t="s">
        <v>37</v>
      </c>
      <c r="B2" s="42" t="s">
        <v>38</v>
      </c>
      <c r="C2" s="38" t="s">
        <v>8</v>
      </c>
      <c r="D2" s="38"/>
      <c r="E2" s="45">
        <v>1</v>
      </c>
      <c r="F2" s="38"/>
      <c r="G2" s="38"/>
      <c r="H2" s="38"/>
      <c r="I2" s="41"/>
      <c r="J2" s="88" t="s">
        <v>7</v>
      </c>
      <c r="K2" s="42" t="s">
        <v>39</v>
      </c>
    </row>
    <row r="3" spans="1:13" ht="88.8" customHeight="1" x14ac:dyDescent="0.3">
      <c r="A3" s="60" t="s">
        <v>40</v>
      </c>
      <c r="B3" s="36" t="s">
        <v>42</v>
      </c>
      <c r="C3" s="37" t="s">
        <v>43</v>
      </c>
      <c r="D3" s="38"/>
      <c r="E3" s="39" t="s">
        <v>45</v>
      </c>
      <c r="F3" s="37"/>
      <c r="G3" s="37"/>
      <c r="H3" s="39"/>
      <c r="I3" s="40"/>
      <c r="J3" s="89" t="s">
        <v>209</v>
      </c>
      <c r="K3" s="42" t="s">
        <v>44</v>
      </c>
      <c r="M3" s="1"/>
    </row>
    <row r="10" spans="1:13" x14ac:dyDescent="0.3">
      <c r="B10" s="86" t="s">
        <v>208</v>
      </c>
    </row>
    <row r="12" spans="1:13" x14ac:dyDescent="0.3">
      <c r="B12" s="20"/>
    </row>
    <row r="13" spans="1:13" x14ac:dyDescent="0.3">
      <c r="B13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178A-9FD0-4F8D-B8D0-1936090A3AB7}">
  <dimension ref="A1:K11"/>
  <sheetViews>
    <sheetView workbookViewId="0">
      <selection activeCell="J2" sqref="J2"/>
    </sheetView>
  </sheetViews>
  <sheetFormatPr baseColWidth="10" defaultRowHeight="14.4" x14ac:dyDescent="0.3"/>
  <cols>
    <col min="1" max="1" width="23.88671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30.5546875" style="7" customWidth="1"/>
    <col min="6" max="7" width="11.5546875" style="6"/>
    <col min="8" max="8" width="18.77734375" style="6" customWidth="1"/>
    <col min="9" max="9" width="11.5546875" style="3"/>
    <col min="10" max="10" width="28.88671875" style="3" customWidth="1"/>
    <col min="11" max="11" width="45.88671875" style="5" customWidth="1"/>
  </cols>
  <sheetData>
    <row r="1" spans="1:1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8" t="s">
        <v>6</v>
      </c>
      <c r="K1" s="9" t="s">
        <v>28</v>
      </c>
    </row>
    <row r="2" spans="1:11" ht="86.4" x14ac:dyDescent="0.3">
      <c r="A2" s="31" t="s">
        <v>106</v>
      </c>
      <c r="B2" s="36" t="s">
        <v>107</v>
      </c>
      <c r="C2" s="37" t="s">
        <v>4</v>
      </c>
      <c r="D2" s="38" t="s">
        <v>24</v>
      </c>
      <c r="E2" s="39"/>
      <c r="F2" s="33">
        <v>549</v>
      </c>
      <c r="G2" s="37"/>
      <c r="H2" s="37"/>
      <c r="I2" s="40"/>
      <c r="J2" s="36" t="s">
        <v>206</v>
      </c>
      <c r="K2" s="42" t="s">
        <v>108</v>
      </c>
    </row>
    <row r="3" spans="1:11" s="46" customFormat="1" ht="43.2" x14ac:dyDescent="0.3">
      <c r="A3" s="76" t="s">
        <v>117</v>
      </c>
      <c r="B3" s="42" t="s">
        <v>124</v>
      </c>
      <c r="C3" s="38" t="s">
        <v>4</v>
      </c>
      <c r="D3" s="38" t="s">
        <v>8</v>
      </c>
      <c r="E3" s="45"/>
      <c r="F3" s="38">
        <v>1643</v>
      </c>
      <c r="G3" s="38"/>
      <c r="H3" s="38"/>
      <c r="I3" s="41"/>
      <c r="J3" s="44" t="s">
        <v>7</v>
      </c>
      <c r="K3" s="42" t="s">
        <v>200</v>
      </c>
    </row>
    <row r="4" spans="1:11" x14ac:dyDescent="0.3">
      <c r="A4" s="30" t="s">
        <v>151</v>
      </c>
      <c r="B4" s="51" t="s">
        <v>126</v>
      </c>
      <c r="C4" s="52" t="s">
        <v>8</v>
      </c>
      <c r="D4" s="52"/>
      <c r="E4" s="54"/>
      <c r="F4" s="52"/>
      <c r="G4" s="52"/>
      <c r="H4" s="52"/>
      <c r="I4" s="53"/>
      <c r="J4" s="53"/>
      <c r="K4" s="51"/>
    </row>
    <row r="5" spans="1:11" ht="28.8" x14ac:dyDescent="0.3">
      <c r="A5" s="30" t="s">
        <v>120</v>
      </c>
      <c r="B5" s="51" t="s">
        <v>127</v>
      </c>
      <c r="C5" s="52" t="s">
        <v>8</v>
      </c>
      <c r="D5" s="52"/>
      <c r="E5" s="54"/>
      <c r="F5" s="52"/>
      <c r="G5" s="52"/>
      <c r="H5" s="52"/>
      <c r="I5" s="53"/>
      <c r="J5" s="53"/>
      <c r="K5" s="51" t="s">
        <v>128</v>
      </c>
    </row>
    <row r="6" spans="1:11" s="22" customFormat="1" ht="28.8" x14ac:dyDescent="0.3">
      <c r="A6" s="29" t="s">
        <v>78</v>
      </c>
      <c r="B6" s="47" t="s">
        <v>79</v>
      </c>
      <c r="C6" s="48" t="s">
        <v>8</v>
      </c>
      <c r="D6" s="48"/>
      <c r="E6" s="49"/>
      <c r="F6" s="48"/>
      <c r="G6" s="48"/>
      <c r="H6" s="48"/>
      <c r="I6" s="50"/>
      <c r="J6" s="50"/>
      <c r="K6" s="47"/>
    </row>
    <row r="7" spans="1:11" s="22" customFormat="1" x14ac:dyDescent="0.3">
      <c r="A7" s="29" t="s">
        <v>116</v>
      </c>
      <c r="B7" s="47" t="s">
        <v>125</v>
      </c>
      <c r="C7" s="48" t="s">
        <v>8</v>
      </c>
      <c r="D7" s="48"/>
      <c r="E7" s="49"/>
      <c r="F7" s="48"/>
      <c r="G7" s="48"/>
      <c r="H7" s="48"/>
      <c r="I7" s="50"/>
      <c r="J7" s="50"/>
      <c r="K7" s="47"/>
    </row>
    <row r="11" spans="1:11" x14ac:dyDescent="0.3">
      <c r="B1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8A03-6272-4CED-8CF6-AED2D39E93E8}">
  <dimension ref="A1:M6"/>
  <sheetViews>
    <sheetView workbookViewId="0">
      <selection activeCell="K4" sqref="K4"/>
    </sheetView>
  </sheetViews>
  <sheetFormatPr baseColWidth="10" defaultRowHeight="14.4" x14ac:dyDescent="0.3"/>
  <cols>
    <col min="1" max="1" width="23.88671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30.5546875" style="7" customWidth="1"/>
    <col min="6" max="7" width="11.5546875" style="6"/>
    <col min="8" max="8" width="18.77734375" style="6" customWidth="1"/>
    <col min="9" max="9" width="11.5546875" style="3"/>
    <col min="10" max="10" width="32" style="5" customWidth="1"/>
    <col min="11" max="11" width="45.88671875" style="5" customWidth="1"/>
  </cols>
  <sheetData>
    <row r="1" spans="1:13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9" t="s">
        <v>6</v>
      </c>
      <c r="K1" s="9" t="s">
        <v>28</v>
      </c>
    </row>
    <row r="2" spans="1:13" ht="28.8" x14ac:dyDescent="0.3">
      <c r="A2" s="60" t="s">
        <v>84</v>
      </c>
      <c r="B2" s="10" t="s">
        <v>85</v>
      </c>
      <c r="C2" s="11" t="s">
        <v>4</v>
      </c>
      <c r="D2" s="11"/>
      <c r="E2" s="12" t="s">
        <v>16</v>
      </c>
      <c r="F2" s="33">
        <v>696</v>
      </c>
      <c r="G2" s="11" t="s">
        <v>21</v>
      </c>
      <c r="H2" s="11"/>
      <c r="I2" s="13"/>
      <c r="J2" s="10" t="s">
        <v>210</v>
      </c>
      <c r="K2" s="14" t="s">
        <v>87</v>
      </c>
      <c r="M2" s="1"/>
    </row>
    <row r="3" spans="1:13" ht="28.8" x14ac:dyDescent="0.3">
      <c r="A3" s="31" t="s">
        <v>96</v>
      </c>
      <c r="B3" s="36" t="s">
        <v>97</v>
      </c>
      <c r="C3" s="37" t="s">
        <v>4</v>
      </c>
      <c r="D3" s="37"/>
      <c r="E3" s="39" t="s">
        <v>98</v>
      </c>
      <c r="F3" s="37">
        <v>351</v>
      </c>
      <c r="G3" s="37" t="s">
        <v>99</v>
      </c>
      <c r="H3" s="37"/>
      <c r="I3" s="40"/>
      <c r="J3" s="42" t="s">
        <v>168</v>
      </c>
      <c r="K3" s="42" t="s">
        <v>100</v>
      </c>
    </row>
    <row r="4" spans="1:13" ht="86.4" x14ac:dyDescent="0.3">
      <c r="A4" s="31" t="s">
        <v>18</v>
      </c>
      <c r="B4" s="36" t="s">
        <v>19</v>
      </c>
      <c r="C4" s="37" t="s">
        <v>4</v>
      </c>
      <c r="D4" s="38"/>
      <c r="E4" s="39" t="s">
        <v>20</v>
      </c>
      <c r="F4" s="37">
        <v>801</v>
      </c>
      <c r="G4" s="37" t="s">
        <v>21</v>
      </c>
      <c r="H4" s="37"/>
      <c r="I4" s="40"/>
      <c r="J4" s="42" t="s">
        <v>154</v>
      </c>
      <c r="K4" s="42" t="s">
        <v>153</v>
      </c>
    </row>
    <row r="5" spans="1:13" ht="57.6" x14ac:dyDescent="0.3">
      <c r="A5" s="29" t="s">
        <v>119</v>
      </c>
      <c r="B5" s="47" t="s">
        <v>143</v>
      </c>
      <c r="C5" s="48" t="s">
        <v>4</v>
      </c>
      <c r="D5" s="48"/>
      <c r="E5" s="49" t="s">
        <v>16</v>
      </c>
      <c r="F5" s="48"/>
      <c r="G5" s="48"/>
      <c r="H5" s="48"/>
      <c r="I5" s="50"/>
      <c r="J5" s="47"/>
      <c r="K5" s="47" t="s">
        <v>144</v>
      </c>
    </row>
    <row r="6" spans="1:13" s="35" customFormat="1" ht="43.2" x14ac:dyDescent="0.3">
      <c r="A6" s="30" t="s">
        <v>30</v>
      </c>
      <c r="B6" s="51" t="s">
        <v>31</v>
      </c>
      <c r="C6" s="52" t="s">
        <v>8</v>
      </c>
      <c r="D6" s="52" t="s">
        <v>24</v>
      </c>
      <c r="E6" s="54"/>
      <c r="F6" s="52"/>
      <c r="G6" s="52"/>
      <c r="H6" s="52"/>
      <c r="I6" s="53"/>
      <c r="J6" s="51" t="s">
        <v>164</v>
      </c>
      <c r="K6" s="51" t="s">
        <v>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3C116-BEF8-4F70-993B-C062F9A68F4A}">
  <dimension ref="A1:K10"/>
  <sheetViews>
    <sheetView tabSelected="1" workbookViewId="0">
      <selection activeCell="H17" sqref="H17"/>
    </sheetView>
  </sheetViews>
  <sheetFormatPr baseColWidth="10" defaultRowHeight="14.4" x14ac:dyDescent="0.3"/>
  <cols>
    <col min="1" max="1" width="24.77734375" style="4" customWidth="1"/>
    <col min="2" max="2" width="29.21875" style="5" customWidth="1"/>
    <col min="3" max="3" width="11.5546875" style="6"/>
    <col min="4" max="4" width="16.6640625" style="6" bestFit="1" customWidth="1"/>
    <col min="5" max="5" width="30.5546875" style="7" customWidth="1"/>
    <col min="6" max="7" width="11.5546875" style="6"/>
    <col min="8" max="8" width="18.77734375" style="6" customWidth="1"/>
    <col min="9" max="9" width="11.5546875" style="3"/>
    <col min="10" max="10" width="35.21875" style="3" customWidth="1"/>
    <col min="11" max="11" width="75.77734375" style="5" bestFit="1" customWidth="1"/>
  </cols>
  <sheetData>
    <row r="1" spans="1:11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8" t="s">
        <v>6</v>
      </c>
      <c r="K1" s="9" t="s">
        <v>28</v>
      </c>
    </row>
    <row r="2" spans="1:11" s="22" customFormat="1" ht="57.6" x14ac:dyDescent="0.3">
      <c r="A2" s="29" t="s">
        <v>46</v>
      </c>
      <c r="B2" s="47" t="s">
        <v>47</v>
      </c>
      <c r="C2" s="48" t="s">
        <v>8</v>
      </c>
      <c r="D2" s="48"/>
      <c r="E2" s="49" t="s">
        <v>48</v>
      </c>
      <c r="F2" s="48"/>
      <c r="G2" s="48"/>
      <c r="H2" s="48"/>
      <c r="I2" s="50"/>
      <c r="J2" s="47" t="s">
        <v>157</v>
      </c>
      <c r="K2" s="47" t="s">
        <v>49</v>
      </c>
    </row>
    <row r="3" spans="1:11" x14ac:dyDescent="0.3">
      <c r="A3" s="30" t="s">
        <v>66</v>
      </c>
      <c r="B3" s="51" t="s">
        <v>47</v>
      </c>
      <c r="C3" s="52" t="s">
        <v>8</v>
      </c>
      <c r="D3" s="52"/>
      <c r="E3" s="54" t="s">
        <v>48</v>
      </c>
      <c r="F3" s="52"/>
      <c r="G3" s="52"/>
      <c r="H3" s="52"/>
      <c r="I3" s="53"/>
      <c r="J3" s="53"/>
      <c r="K3" s="51" t="s">
        <v>67</v>
      </c>
    </row>
    <row r="4" spans="1:11" ht="28.8" x14ac:dyDescent="0.3">
      <c r="A4" s="30" t="s">
        <v>93</v>
      </c>
      <c r="B4" s="51" t="s">
        <v>94</v>
      </c>
      <c r="C4" s="52" t="s">
        <v>8</v>
      </c>
      <c r="D4" s="52"/>
      <c r="E4" s="54" t="s">
        <v>48</v>
      </c>
      <c r="F4" s="52"/>
      <c r="G4" s="52"/>
      <c r="H4" s="52"/>
      <c r="I4" s="53"/>
      <c r="J4" s="53"/>
      <c r="K4" s="51" t="s">
        <v>95</v>
      </c>
    </row>
    <row r="5" spans="1:11" ht="72" x14ac:dyDescent="0.3">
      <c r="A5" s="31" t="s">
        <v>112</v>
      </c>
      <c r="B5" s="10" t="s">
        <v>113</v>
      </c>
      <c r="C5" s="18" t="s">
        <v>24</v>
      </c>
      <c r="D5" s="19" t="s">
        <v>8</v>
      </c>
      <c r="E5" s="34" t="s">
        <v>114</v>
      </c>
      <c r="F5" s="33">
        <v>114</v>
      </c>
      <c r="G5" s="11" t="s">
        <v>86</v>
      </c>
      <c r="H5" s="11"/>
      <c r="I5" s="13"/>
      <c r="J5" s="17" t="s">
        <v>202</v>
      </c>
      <c r="K5" s="14" t="s">
        <v>115</v>
      </c>
    </row>
    <row r="6" spans="1:11" s="22" customFormat="1" x14ac:dyDescent="0.3">
      <c r="A6" s="28" t="s">
        <v>56</v>
      </c>
      <c r="B6" s="47" t="s">
        <v>57</v>
      </c>
      <c r="C6" s="48" t="s">
        <v>8</v>
      </c>
      <c r="D6" s="48"/>
      <c r="E6" s="49" t="s">
        <v>58</v>
      </c>
      <c r="F6" s="48"/>
      <c r="G6" s="48"/>
      <c r="H6" s="48"/>
      <c r="I6" s="55"/>
      <c r="J6" s="50"/>
      <c r="K6" s="47"/>
    </row>
    <row r="7" spans="1:11" ht="57.6" x14ac:dyDescent="0.3">
      <c r="A7" s="60" t="s">
        <v>102</v>
      </c>
      <c r="B7" s="36" t="s">
        <v>90</v>
      </c>
      <c r="C7" s="37" t="s">
        <v>4</v>
      </c>
      <c r="D7" s="38" t="s">
        <v>24</v>
      </c>
      <c r="E7" s="39" t="s">
        <v>91</v>
      </c>
      <c r="F7" s="37">
        <v>200</v>
      </c>
      <c r="G7" s="37" t="s">
        <v>86</v>
      </c>
      <c r="H7" s="37"/>
      <c r="I7" s="40"/>
      <c r="J7" s="36" t="s">
        <v>204</v>
      </c>
      <c r="K7" s="42" t="s">
        <v>92</v>
      </c>
    </row>
    <row r="8" spans="1:11" ht="28.8" x14ac:dyDescent="0.3">
      <c r="A8" s="57" t="s">
        <v>41</v>
      </c>
      <c r="B8" s="51" t="s">
        <v>15</v>
      </c>
      <c r="C8" s="52" t="s">
        <v>4</v>
      </c>
      <c r="D8" s="52"/>
      <c r="E8" s="54" t="s">
        <v>16</v>
      </c>
      <c r="F8" s="52"/>
      <c r="G8" s="52"/>
      <c r="H8" s="52"/>
      <c r="I8" s="58"/>
      <c r="J8" s="51" t="s">
        <v>17</v>
      </c>
      <c r="K8" s="51" t="s">
        <v>22</v>
      </c>
    </row>
    <row r="10" spans="1:11" ht="43.2" x14ac:dyDescent="0.3">
      <c r="B10" s="64" t="s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02A3-3B67-4E29-B894-592374DB9B55}">
  <dimension ref="A1:N12"/>
  <sheetViews>
    <sheetView workbookViewId="0">
      <selection activeCell="B9" sqref="B9"/>
    </sheetView>
  </sheetViews>
  <sheetFormatPr baseColWidth="10" defaultRowHeight="14.4" x14ac:dyDescent="0.3"/>
  <cols>
    <col min="1" max="1" width="18.5546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31.109375" style="6" customWidth="1"/>
    <col min="6" max="7" width="11.5546875" style="6"/>
    <col min="8" max="8" width="15.109375" style="6" bestFit="1" customWidth="1"/>
    <col min="9" max="9" width="12.77734375" style="3" customWidth="1"/>
    <col min="10" max="10" width="49.44140625" style="3" customWidth="1"/>
    <col min="11" max="11" width="75.77734375" style="3" bestFit="1" customWidth="1"/>
  </cols>
  <sheetData>
    <row r="1" spans="1:14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8" t="s">
        <v>6</v>
      </c>
      <c r="K1" s="9" t="s">
        <v>28</v>
      </c>
    </row>
    <row r="2" spans="1:14" x14ac:dyDescent="0.3">
      <c r="A2" s="60" t="s">
        <v>146</v>
      </c>
      <c r="B2" s="36" t="s">
        <v>13</v>
      </c>
      <c r="C2" s="37" t="s">
        <v>4</v>
      </c>
      <c r="D2" s="38" t="s">
        <v>8</v>
      </c>
      <c r="E2" s="37"/>
      <c r="F2" s="37"/>
      <c r="G2" s="37"/>
      <c r="H2" s="48"/>
      <c r="I2" s="62" t="s">
        <v>10</v>
      </c>
      <c r="J2" s="41"/>
      <c r="K2" s="41" t="s">
        <v>11</v>
      </c>
      <c r="N2" s="1"/>
    </row>
    <row r="3" spans="1:14" s="22" customFormat="1" x14ac:dyDescent="0.3">
      <c r="A3" s="29" t="s">
        <v>33</v>
      </c>
      <c r="B3" s="47" t="s">
        <v>149</v>
      </c>
      <c r="C3" s="48" t="s">
        <v>8</v>
      </c>
      <c r="D3" s="48"/>
      <c r="E3" s="49" t="s">
        <v>34</v>
      </c>
      <c r="F3" s="48"/>
      <c r="G3" s="48"/>
      <c r="H3" s="56"/>
      <c r="I3" s="50"/>
      <c r="J3" s="50"/>
      <c r="K3" s="51" t="s">
        <v>147</v>
      </c>
    </row>
    <row r="4" spans="1:14" ht="43.2" x14ac:dyDescent="0.3">
      <c r="A4" s="31" t="s">
        <v>36</v>
      </c>
      <c r="B4" s="36" t="s">
        <v>150</v>
      </c>
      <c r="C4" s="37" t="s">
        <v>4</v>
      </c>
      <c r="D4" s="38"/>
      <c r="E4" s="78" t="s">
        <v>201</v>
      </c>
      <c r="F4" s="37">
        <v>774</v>
      </c>
      <c r="G4" s="37" t="s">
        <v>162</v>
      </c>
      <c r="H4" s="79"/>
      <c r="I4" s="40"/>
      <c r="J4" s="42" t="s">
        <v>207</v>
      </c>
      <c r="K4" s="80" t="s">
        <v>148</v>
      </c>
    </row>
    <row r="5" spans="1:14" s="22" customFormat="1" ht="28.8" x14ac:dyDescent="0.3">
      <c r="A5" s="32" t="s">
        <v>50</v>
      </c>
      <c r="B5" s="47" t="s">
        <v>51</v>
      </c>
      <c r="C5" s="48" t="s">
        <v>8</v>
      </c>
      <c r="D5" s="48" t="s">
        <v>4</v>
      </c>
      <c r="E5" s="49">
        <v>0.1</v>
      </c>
      <c r="F5" s="48"/>
      <c r="G5" s="48"/>
      <c r="H5" s="48"/>
      <c r="I5" s="50"/>
      <c r="J5" s="50" t="s">
        <v>158</v>
      </c>
      <c r="K5" s="47" t="s">
        <v>52</v>
      </c>
    </row>
    <row r="6" spans="1:14" ht="28.8" x14ac:dyDescent="0.3">
      <c r="A6" s="31" t="s">
        <v>70</v>
      </c>
      <c r="B6" s="36" t="s">
        <v>68</v>
      </c>
      <c r="C6" s="37" t="s">
        <v>4</v>
      </c>
      <c r="D6" s="37"/>
      <c r="E6" s="75" t="s">
        <v>69</v>
      </c>
      <c r="F6" s="37">
        <v>675</v>
      </c>
      <c r="G6" s="37"/>
      <c r="H6" s="37"/>
      <c r="I6" s="40"/>
      <c r="J6" s="42" t="s">
        <v>205</v>
      </c>
      <c r="K6" s="42" t="s">
        <v>159</v>
      </c>
    </row>
    <row r="7" spans="1:14" s="35" customFormat="1" ht="43.2" x14ac:dyDescent="0.3">
      <c r="A7" s="44" t="s">
        <v>80</v>
      </c>
      <c r="B7" s="42" t="s">
        <v>81</v>
      </c>
      <c r="C7" s="38" t="s">
        <v>4</v>
      </c>
      <c r="D7" s="38" t="s">
        <v>8</v>
      </c>
      <c r="E7" s="45" t="s">
        <v>82</v>
      </c>
      <c r="F7" s="38">
        <v>938</v>
      </c>
      <c r="G7" s="38"/>
      <c r="H7" s="38"/>
      <c r="I7" s="41"/>
      <c r="J7" s="41" t="s">
        <v>7</v>
      </c>
      <c r="K7" s="42" t="s">
        <v>83</v>
      </c>
    </row>
    <row r="8" spans="1:14" s="43" customFormat="1" ht="28.8" x14ac:dyDescent="0.3">
      <c r="A8" s="30" t="s">
        <v>118</v>
      </c>
      <c r="B8" s="51" t="s">
        <v>130</v>
      </c>
      <c r="C8" s="52" t="s">
        <v>8</v>
      </c>
      <c r="D8" s="52"/>
      <c r="E8" s="54"/>
      <c r="F8" s="52"/>
      <c r="G8" s="52"/>
      <c r="H8" s="52"/>
      <c r="I8" s="53"/>
      <c r="J8" s="53"/>
      <c r="K8" s="51" t="s">
        <v>131</v>
      </c>
    </row>
    <row r="9" spans="1:14" s="46" customFormat="1" ht="72" x14ac:dyDescent="0.3">
      <c r="A9" s="44" t="s">
        <v>123</v>
      </c>
      <c r="B9" s="42" t="s">
        <v>134</v>
      </c>
      <c r="C9" s="38" t="s">
        <v>24</v>
      </c>
      <c r="D9" s="38" t="s">
        <v>8</v>
      </c>
      <c r="E9" s="45"/>
      <c r="F9" s="38" t="s">
        <v>135</v>
      </c>
      <c r="G9" s="38"/>
      <c r="H9" s="38"/>
      <c r="I9" s="41"/>
      <c r="J9" s="41" t="s">
        <v>7</v>
      </c>
      <c r="K9" s="42" t="s">
        <v>136</v>
      </c>
    </row>
    <row r="12" spans="1:14" x14ac:dyDescent="0.3">
      <c r="B12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7E35-C134-47BF-8225-BED5DA93994C}">
  <dimension ref="A1:L34"/>
  <sheetViews>
    <sheetView topLeftCell="A4" workbookViewId="0">
      <selection activeCell="B10" sqref="B10"/>
    </sheetView>
  </sheetViews>
  <sheetFormatPr baseColWidth="10" defaultRowHeight="14.4" x14ac:dyDescent="0.3"/>
  <cols>
    <col min="1" max="1" width="23.33203125" style="4" customWidth="1"/>
    <col min="2" max="2" width="29.21875" style="5" customWidth="1"/>
    <col min="3" max="3" width="11.5546875" style="6"/>
    <col min="4" max="4" width="16.6640625" style="6" bestFit="1" customWidth="1"/>
    <col min="5" max="5" width="16.6640625" style="7" customWidth="1"/>
    <col min="6" max="6" width="16.44140625" style="6" customWidth="1"/>
    <col min="7" max="8" width="11.5546875" style="6"/>
    <col min="9" max="9" width="11.5546875" style="3"/>
    <col min="10" max="10" width="30.33203125" style="5" customWidth="1"/>
    <col min="11" max="11" width="75.77734375" style="5" bestFit="1" customWidth="1"/>
  </cols>
  <sheetData>
    <row r="1" spans="1:12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9" t="s">
        <v>6</v>
      </c>
      <c r="K1" s="9" t="s">
        <v>28</v>
      </c>
    </row>
    <row r="2" spans="1:12" ht="72" x14ac:dyDescent="0.3">
      <c r="A2" s="61" t="s">
        <v>23</v>
      </c>
      <c r="B2" s="36" t="s">
        <v>75</v>
      </c>
      <c r="C2" s="37" t="s">
        <v>24</v>
      </c>
      <c r="D2" s="37"/>
      <c r="E2" s="39"/>
      <c r="F2" s="37"/>
      <c r="G2" s="37"/>
      <c r="H2" s="37"/>
      <c r="I2" s="40"/>
      <c r="J2" s="36" t="s">
        <v>170</v>
      </c>
      <c r="K2" s="42"/>
    </row>
    <row r="3" spans="1:12" ht="43.2" x14ac:dyDescent="0.3">
      <c r="A3" s="61" t="s">
        <v>53</v>
      </c>
      <c r="B3" s="36" t="s">
        <v>54</v>
      </c>
      <c r="C3" s="37" t="s">
        <v>24</v>
      </c>
      <c r="D3" s="37"/>
      <c r="E3" s="39"/>
      <c r="F3" s="74">
        <v>1267</v>
      </c>
      <c r="G3" s="37"/>
      <c r="H3" s="37"/>
      <c r="I3" s="40"/>
      <c r="J3" s="36" t="s">
        <v>169</v>
      </c>
      <c r="K3" s="42" t="s">
        <v>55</v>
      </c>
    </row>
    <row r="4" spans="1:12" x14ac:dyDescent="0.3">
      <c r="A4" s="61" t="s">
        <v>74</v>
      </c>
      <c r="B4" s="36" t="s">
        <v>76</v>
      </c>
      <c r="C4" s="37" t="s">
        <v>4</v>
      </c>
      <c r="D4" s="38" t="s">
        <v>24</v>
      </c>
      <c r="E4" s="39"/>
      <c r="F4" s="37"/>
      <c r="G4" s="37"/>
      <c r="H4" s="37"/>
      <c r="I4" s="40"/>
      <c r="J4" s="36"/>
      <c r="K4" s="42" t="s">
        <v>77</v>
      </c>
    </row>
    <row r="5" spans="1:12" ht="267.60000000000002" customHeight="1" x14ac:dyDescent="0.3">
      <c r="A5" s="31" t="s">
        <v>71</v>
      </c>
      <c r="B5" s="36" t="s">
        <v>72</v>
      </c>
      <c r="C5" s="37" t="s">
        <v>4</v>
      </c>
      <c r="D5" s="38" t="s">
        <v>24</v>
      </c>
      <c r="E5" s="39"/>
      <c r="F5" s="37">
        <v>489</v>
      </c>
      <c r="G5" s="37"/>
      <c r="H5" s="37"/>
      <c r="I5" s="40"/>
      <c r="J5" s="51" t="s">
        <v>171</v>
      </c>
      <c r="K5" s="42" t="s">
        <v>73</v>
      </c>
    </row>
    <row r="6" spans="1:12" s="22" customFormat="1" x14ac:dyDescent="0.3">
      <c r="A6" s="29" t="s">
        <v>88</v>
      </c>
      <c r="B6" s="47" t="s">
        <v>89</v>
      </c>
      <c r="C6" s="48" t="s">
        <v>8</v>
      </c>
      <c r="D6" s="48"/>
      <c r="E6" s="49"/>
      <c r="F6" s="48"/>
      <c r="G6" s="48"/>
      <c r="H6" s="48"/>
      <c r="I6" s="50"/>
      <c r="J6" s="47"/>
      <c r="K6" s="47"/>
    </row>
    <row r="7" spans="1:12" s="22" customFormat="1" ht="28.8" x14ac:dyDescent="0.3">
      <c r="A7" s="28" t="s">
        <v>109</v>
      </c>
      <c r="B7" s="47" t="s">
        <v>110</v>
      </c>
      <c r="C7" s="48" t="s">
        <v>8</v>
      </c>
      <c r="D7" s="48"/>
      <c r="E7" s="49"/>
      <c r="F7" s="48"/>
      <c r="G7" s="48"/>
      <c r="H7" s="48"/>
      <c r="I7" s="50"/>
      <c r="J7" s="47"/>
      <c r="K7" s="47" t="s">
        <v>111</v>
      </c>
    </row>
    <row r="8" spans="1:12" ht="57.6" x14ac:dyDescent="0.3">
      <c r="A8" s="44" t="s">
        <v>121</v>
      </c>
      <c r="B8" s="42" t="s">
        <v>72</v>
      </c>
      <c r="C8" s="38" t="s">
        <v>4</v>
      </c>
      <c r="D8" s="38" t="s">
        <v>24</v>
      </c>
      <c r="E8" s="59"/>
      <c r="F8" s="38">
        <v>489</v>
      </c>
      <c r="G8" s="38"/>
      <c r="H8" s="38"/>
      <c r="I8" s="41"/>
      <c r="J8" s="42" t="s">
        <v>7</v>
      </c>
      <c r="K8" s="42" t="s">
        <v>152</v>
      </c>
    </row>
    <row r="9" spans="1:12" ht="90.6" customHeight="1" x14ac:dyDescent="0.3">
      <c r="A9" s="30" t="s">
        <v>122</v>
      </c>
      <c r="B9" s="51" t="s">
        <v>145</v>
      </c>
      <c r="C9" s="52" t="s">
        <v>4</v>
      </c>
      <c r="D9" s="52" t="s">
        <v>24</v>
      </c>
      <c r="E9" s="54"/>
      <c r="F9" s="52">
        <v>0</v>
      </c>
      <c r="G9" s="52"/>
      <c r="H9" s="52"/>
      <c r="I9" s="53"/>
      <c r="J9" s="51" t="s">
        <v>163</v>
      </c>
      <c r="K9" s="51" t="s">
        <v>129</v>
      </c>
    </row>
    <row r="10" spans="1:12" s="22" customFormat="1" ht="57.6" x14ac:dyDescent="0.3">
      <c r="A10" s="29" t="s">
        <v>101</v>
      </c>
      <c r="B10" s="47" t="s">
        <v>103</v>
      </c>
      <c r="C10" s="48" t="s">
        <v>8</v>
      </c>
      <c r="D10" s="48"/>
      <c r="E10" s="49" t="s">
        <v>104</v>
      </c>
      <c r="F10" s="48"/>
      <c r="G10" s="48"/>
      <c r="H10" s="48"/>
      <c r="I10" s="50"/>
      <c r="J10" s="47" t="s">
        <v>155</v>
      </c>
      <c r="K10" s="47" t="s">
        <v>105</v>
      </c>
    </row>
    <row r="14" spans="1:12" x14ac:dyDescent="0.3">
      <c r="E14" s="6"/>
      <c r="F14" s="7"/>
      <c r="J14" s="3"/>
      <c r="L14" s="5"/>
    </row>
    <row r="15" spans="1:12" x14ac:dyDescent="0.3">
      <c r="B15" s="20"/>
      <c r="E15" s="6"/>
      <c r="F15" s="7"/>
      <c r="J15" s="3"/>
      <c r="L15" s="5"/>
    </row>
    <row r="16" spans="1:12" x14ac:dyDescent="0.3">
      <c r="E16" s="6"/>
      <c r="F16" s="7"/>
      <c r="J16" s="3"/>
      <c r="L16" s="5"/>
    </row>
    <row r="17" spans="1:11" x14ac:dyDescent="0.3">
      <c r="E17" s="6"/>
      <c r="F17" s="7"/>
    </row>
    <row r="19" spans="1:11" x14ac:dyDescent="0.3">
      <c r="C19" s="84" t="s">
        <v>184</v>
      </c>
      <c r="D19" s="84"/>
      <c r="E19" s="84"/>
      <c r="F19" s="84"/>
      <c r="G19" s="82" t="s">
        <v>188</v>
      </c>
      <c r="H19" s="83"/>
      <c r="I19" s="83"/>
    </row>
    <row r="20" spans="1:11" x14ac:dyDescent="0.3">
      <c r="B20" s="5" t="s">
        <v>176</v>
      </c>
      <c r="C20" s="84"/>
      <c r="D20" s="84"/>
      <c r="E20" s="84"/>
      <c r="F20" s="84"/>
      <c r="G20" s="82" t="s">
        <v>173</v>
      </c>
      <c r="H20" s="83"/>
      <c r="I20" s="83"/>
    </row>
    <row r="21" spans="1:11" x14ac:dyDescent="0.3">
      <c r="B21" s="5" t="s">
        <v>174</v>
      </c>
      <c r="C21" s="67" t="s">
        <v>177</v>
      </c>
      <c r="D21" s="68" t="s">
        <v>178</v>
      </c>
      <c r="E21" s="67" t="s">
        <v>180</v>
      </c>
      <c r="F21" s="67" t="s">
        <v>180</v>
      </c>
      <c r="G21" s="70" t="s">
        <v>180</v>
      </c>
      <c r="H21" s="70" t="s">
        <v>180</v>
      </c>
      <c r="I21" s="71" t="s">
        <v>180</v>
      </c>
      <c r="J21" s="85" t="s">
        <v>191</v>
      </c>
      <c r="K21" s="85"/>
    </row>
    <row r="22" spans="1:11" x14ac:dyDescent="0.3">
      <c r="B22" s="5" t="s">
        <v>175</v>
      </c>
      <c r="C22" s="67" t="s">
        <v>172</v>
      </c>
      <c r="D22" s="68" t="s">
        <v>183</v>
      </c>
      <c r="E22" s="67" t="s">
        <v>181</v>
      </c>
      <c r="F22" s="67" t="s">
        <v>182</v>
      </c>
      <c r="G22" s="70" t="s">
        <v>185</v>
      </c>
      <c r="H22" s="70" t="s">
        <v>186</v>
      </c>
      <c r="I22" s="71" t="s">
        <v>187</v>
      </c>
      <c r="J22" s="5" t="s">
        <v>189</v>
      </c>
      <c r="K22" s="5" t="s">
        <v>190</v>
      </c>
    </row>
    <row r="23" spans="1:11" x14ac:dyDescent="0.3">
      <c r="C23" s="67"/>
      <c r="D23" s="68"/>
      <c r="E23" s="67"/>
      <c r="F23" s="67"/>
      <c r="G23" s="70"/>
      <c r="H23" s="70"/>
      <c r="I23" s="71"/>
    </row>
    <row r="24" spans="1:11" x14ac:dyDescent="0.3">
      <c r="A24" s="4" t="s">
        <v>192</v>
      </c>
      <c r="B24" s="5">
        <v>8</v>
      </c>
      <c r="C24" s="67"/>
      <c r="D24" s="68"/>
      <c r="E24" s="67"/>
      <c r="F24" s="67"/>
      <c r="G24" s="70"/>
      <c r="H24" s="70"/>
      <c r="I24" s="71"/>
    </row>
    <row r="25" spans="1:11" x14ac:dyDescent="0.3">
      <c r="A25" s="4">
        <v>626</v>
      </c>
      <c r="B25" s="5" t="s">
        <v>194</v>
      </c>
      <c r="C25" s="67">
        <v>309.11</v>
      </c>
      <c r="D25" s="69">
        <f>C25/(1+(J25/100))</f>
        <v>268.7913043478261</v>
      </c>
      <c r="E25" s="69">
        <f>D25*21</f>
        <v>5644.6173913043476</v>
      </c>
      <c r="F25" s="69">
        <f>E25*12</f>
        <v>67735.408695652179</v>
      </c>
      <c r="G25" s="72">
        <f>D25/1.3/2</f>
        <v>103.38127090301003</v>
      </c>
      <c r="H25" s="72">
        <f>G25*21</f>
        <v>2171.0066889632108</v>
      </c>
      <c r="I25" s="72">
        <f>H25*12</f>
        <v>26052.080267558529</v>
      </c>
      <c r="J25" s="65">
        <v>15</v>
      </c>
      <c r="K25" s="66">
        <f>I25*(1+(J25/100))</f>
        <v>29959.892307692306</v>
      </c>
    </row>
    <row r="26" spans="1:11" x14ac:dyDescent="0.3">
      <c r="A26" s="4">
        <v>1237</v>
      </c>
      <c r="B26" s="5" t="s">
        <v>195</v>
      </c>
      <c r="C26" s="73">
        <v>311.79000000000002</v>
      </c>
      <c r="D26" s="69">
        <f>C26/(1+(J26/100))</f>
        <v>257.67768595041326</v>
      </c>
      <c r="E26" s="69">
        <f>D26*21</f>
        <v>5411.2314049586785</v>
      </c>
      <c r="F26" s="69">
        <f>E26*12</f>
        <v>64934.776859504142</v>
      </c>
      <c r="G26" s="72">
        <f>D26/1.3/2</f>
        <v>99.106802288620486</v>
      </c>
      <c r="H26" s="72">
        <f>G26*21</f>
        <v>2081.2428480610301</v>
      </c>
      <c r="I26" s="72">
        <f>H26*12</f>
        <v>24974.91417673236</v>
      </c>
      <c r="J26" s="65">
        <v>21</v>
      </c>
      <c r="K26" s="66">
        <f>I26*(1+(J26/100))</f>
        <v>30219.646153846155</v>
      </c>
    </row>
    <row r="27" spans="1:11" x14ac:dyDescent="0.3">
      <c r="J27" s="65"/>
    </row>
    <row r="28" spans="1:11" x14ac:dyDescent="0.3">
      <c r="A28" s="4" t="s">
        <v>193</v>
      </c>
      <c r="J28" s="65"/>
    </row>
    <row r="29" spans="1:11" x14ac:dyDescent="0.3">
      <c r="A29" s="4">
        <v>624</v>
      </c>
      <c r="B29" s="5" t="s">
        <v>179</v>
      </c>
      <c r="C29" s="6">
        <v>209.34</v>
      </c>
      <c r="D29" s="69">
        <f t="shared" ref="D29:D30" si="0">C29/(1+(J29/100))</f>
        <v>174.45000000000002</v>
      </c>
      <c r="E29" s="69">
        <f t="shared" ref="E29:E30" si="1">D29*21</f>
        <v>3663.4500000000003</v>
      </c>
      <c r="F29" s="69">
        <f t="shared" ref="F29:F30" si="2">E29*12</f>
        <v>43961.4</v>
      </c>
      <c r="G29" s="72">
        <f t="shared" ref="G29:G30" si="3">D29/1.3/2</f>
        <v>67.096153846153854</v>
      </c>
      <c r="H29" s="72">
        <f t="shared" ref="H29:H30" si="4">G29*21</f>
        <v>1409.0192307692309</v>
      </c>
      <c r="I29" s="72">
        <f t="shared" ref="I29:I30" si="5">H29*12</f>
        <v>16908.230769230773</v>
      </c>
      <c r="J29" s="65">
        <v>20</v>
      </c>
      <c r="K29" s="66">
        <f t="shared" ref="K29:K30" si="6">I29*(1+(J29/100))</f>
        <v>20289.876923076929</v>
      </c>
    </row>
    <row r="30" spans="1:11" x14ac:dyDescent="0.3">
      <c r="A30" s="4">
        <v>1265</v>
      </c>
      <c r="B30" s="5" t="s">
        <v>179</v>
      </c>
      <c r="C30" s="6">
        <v>224.61</v>
      </c>
      <c r="D30" s="69">
        <f t="shared" si="0"/>
        <v>191.97435897435901</v>
      </c>
      <c r="E30" s="69">
        <f t="shared" si="1"/>
        <v>4031.461538461539</v>
      </c>
      <c r="F30" s="69">
        <f t="shared" si="2"/>
        <v>48377.538461538468</v>
      </c>
      <c r="G30" s="72">
        <f t="shared" si="3"/>
        <v>73.836291913215007</v>
      </c>
      <c r="H30" s="72">
        <f t="shared" si="4"/>
        <v>1550.5621301775152</v>
      </c>
      <c r="I30" s="72">
        <f t="shared" si="5"/>
        <v>18606.745562130181</v>
      </c>
      <c r="J30" s="65">
        <v>17</v>
      </c>
      <c r="K30" s="66">
        <f t="shared" si="6"/>
        <v>21769.892307692309</v>
      </c>
    </row>
    <row r="33" spans="2:5" ht="43.2" x14ac:dyDescent="0.3">
      <c r="E33" s="7" t="s">
        <v>196</v>
      </c>
    </row>
    <row r="34" spans="2:5" ht="57.6" x14ac:dyDescent="0.3">
      <c r="B34" s="64" t="s">
        <v>197</v>
      </c>
      <c r="D34" s="64" t="s">
        <v>198</v>
      </c>
    </row>
  </sheetData>
  <mergeCells count="4">
    <mergeCell ref="G20:I20"/>
    <mergeCell ref="C19:F20"/>
    <mergeCell ref="G19:I19"/>
    <mergeCell ref="J21:K2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236E-5373-418A-9877-4E571B657A0C}">
  <dimension ref="A1:T6"/>
  <sheetViews>
    <sheetView workbookViewId="0">
      <selection activeCell="B2" sqref="B2"/>
    </sheetView>
  </sheetViews>
  <sheetFormatPr baseColWidth="10" defaultRowHeight="14.4" x14ac:dyDescent="0.3"/>
  <cols>
    <col min="1" max="1" width="18.21875" style="4" bestFit="1" customWidth="1"/>
    <col min="2" max="2" width="29.21875" style="5" customWidth="1"/>
    <col min="3" max="3" width="11.5546875" style="6"/>
    <col min="4" max="4" width="16.6640625" style="6" bestFit="1" customWidth="1"/>
    <col min="5" max="5" width="16.6640625" style="7" customWidth="1"/>
    <col min="6" max="8" width="11.5546875" style="6"/>
    <col min="9" max="9" width="11.5546875" style="3"/>
    <col min="10" max="10" width="34.77734375" style="5" customWidth="1"/>
    <col min="11" max="11" width="75.77734375" style="5" bestFit="1" customWidth="1"/>
  </cols>
  <sheetData>
    <row r="1" spans="1:20" s="2" customFormat="1" x14ac:dyDescent="0.3">
      <c r="A1" s="8" t="s">
        <v>0</v>
      </c>
      <c r="B1" s="9" t="s">
        <v>12</v>
      </c>
      <c r="C1" s="8" t="s">
        <v>1</v>
      </c>
      <c r="D1" s="8" t="s">
        <v>2</v>
      </c>
      <c r="E1" s="9" t="s">
        <v>14</v>
      </c>
      <c r="F1" s="8" t="s">
        <v>9</v>
      </c>
      <c r="G1" s="8" t="s">
        <v>3</v>
      </c>
      <c r="H1" s="8" t="s">
        <v>35</v>
      </c>
      <c r="I1" s="8" t="s">
        <v>5</v>
      </c>
      <c r="J1" s="9" t="s">
        <v>6</v>
      </c>
      <c r="K1" s="9" t="s">
        <v>28</v>
      </c>
    </row>
    <row r="2" spans="1:20" ht="72" x14ac:dyDescent="0.3">
      <c r="A2" s="44" t="s">
        <v>25</v>
      </c>
      <c r="B2" s="42" t="s">
        <v>26</v>
      </c>
      <c r="C2" s="38" t="s">
        <v>4</v>
      </c>
      <c r="D2" s="38"/>
      <c r="E2" s="42" t="s">
        <v>27</v>
      </c>
      <c r="F2" s="38">
        <v>1366</v>
      </c>
      <c r="G2" s="38" t="s">
        <v>21</v>
      </c>
      <c r="H2" s="38"/>
      <c r="I2" s="41"/>
      <c r="J2" s="42" t="s">
        <v>165</v>
      </c>
      <c r="K2" s="42" t="s">
        <v>29</v>
      </c>
      <c r="L2" s="4"/>
      <c r="M2" s="5"/>
      <c r="N2" s="6"/>
      <c r="O2" s="6"/>
      <c r="P2" s="7"/>
      <c r="Q2" s="6"/>
      <c r="R2" s="6"/>
      <c r="S2" s="3"/>
      <c r="T2" s="3"/>
    </row>
    <row r="3" spans="1:20" ht="28.8" x14ac:dyDescent="0.3">
      <c r="A3" s="30" t="s">
        <v>62</v>
      </c>
      <c r="B3" s="51" t="s">
        <v>63</v>
      </c>
      <c r="C3" s="52" t="s">
        <v>4</v>
      </c>
      <c r="D3" s="52"/>
      <c r="E3" s="54"/>
      <c r="F3" s="52"/>
      <c r="G3" s="52"/>
      <c r="H3" s="52"/>
      <c r="I3" s="53"/>
      <c r="J3" s="51" t="s">
        <v>166</v>
      </c>
      <c r="K3" s="51" t="s">
        <v>64</v>
      </c>
    </row>
    <row r="4" spans="1:20" ht="72" x14ac:dyDescent="0.3">
      <c r="A4" s="44" t="s">
        <v>156</v>
      </c>
      <c r="B4" s="42" t="s">
        <v>132</v>
      </c>
      <c r="C4" s="38" t="s">
        <v>4</v>
      </c>
      <c r="D4" s="38"/>
      <c r="E4" s="45"/>
      <c r="F4" s="38">
        <v>1366</v>
      </c>
      <c r="G4" s="38"/>
      <c r="H4" s="38"/>
      <c r="I4" s="41"/>
      <c r="J4" s="42" t="s">
        <v>167</v>
      </c>
      <c r="K4" s="42" t="s">
        <v>133</v>
      </c>
    </row>
    <row r="5" spans="1:20" ht="57.6" x14ac:dyDescent="0.3">
      <c r="A5" s="30" t="s">
        <v>160</v>
      </c>
      <c r="B5" s="80" t="s">
        <v>161</v>
      </c>
      <c r="C5" s="74" t="s">
        <v>4</v>
      </c>
      <c r="D5" s="74"/>
      <c r="E5" s="80" t="s">
        <v>27</v>
      </c>
      <c r="F5" s="74">
        <v>95</v>
      </c>
      <c r="G5" s="74" t="s">
        <v>162</v>
      </c>
      <c r="H5" s="74"/>
      <c r="I5" s="81"/>
      <c r="J5" s="80" t="s">
        <v>203</v>
      </c>
      <c r="K5" s="51"/>
    </row>
    <row r="6" spans="1:20" s="22" customFormat="1" x14ac:dyDescent="0.3">
      <c r="A6" s="28" t="s">
        <v>59</v>
      </c>
      <c r="B6" s="47" t="s">
        <v>60</v>
      </c>
      <c r="C6" s="48" t="s">
        <v>43</v>
      </c>
      <c r="D6" s="48"/>
      <c r="E6" s="49" t="s">
        <v>34</v>
      </c>
      <c r="F6" s="48"/>
      <c r="G6" s="48"/>
      <c r="H6" s="48" t="s">
        <v>61</v>
      </c>
      <c r="I6" s="50"/>
      <c r="J6" s="50"/>
      <c r="K6" s="47" t="s">
        <v>65</v>
      </c>
      <c r="L6" s="23"/>
      <c r="M6" s="24"/>
      <c r="N6" s="25"/>
      <c r="O6" s="25"/>
      <c r="P6" s="26"/>
      <c r="Q6" s="25"/>
      <c r="R6" s="25"/>
      <c r="S6" s="27"/>
      <c r="T6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Consideraciones generales</vt:lpstr>
      <vt:lpstr>Tabla principal</vt:lpstr>
      <vt:lpstr>Experiencia profesional</vt:lpstr>
      <vt:lpstr>Condiciones laborales</vt:lpstr>
      <vt:lpstr>Satisfacción</vt:lpstr>
      <vt:lpstr>Datos personales</vt:lpstr>
      <vt:lpstr>Salario</vt:lpstr>
      <vt:lpstr>departamentos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2024-11-12T05:59:11Z</dcterms:created>
  <dcterms:modified xsi:type="dcterms:W3CDTF">2024-11-23T17:54:02Z</dcterms:modified>
</cp:coreProperties>
</file>