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8" yWindow="5364" windowWidth="21552" windowHeight="4860" activeTab="2"/>
  </bookViews>
  <sheets>
    <sheet name="Knowledge" sheetId="1" r:id="rId1"/>
    <sheet name="Question Categories" sheetId="2" r:id="rId2"/>
    <sheet name="原版书题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Q28" i="3"/>
  <c r="X8"/>
  <c r="X7"/>
  <c r="X6"/>
  <c r="X4"/>
  <c r="X3"/>
  <c r="Q15"/>
  <c r="Q14"/>
  <c r="Q12"/>
  <c r="Q11"/>
  <c r="K26"/>
  <c r="E14"/>
  <c r="E5"/>
  <c r="K7"/>
  <c r="K14"/>
  <c r="J14"/>
  <c r="J7"/>
  <c r="K24" l="1"/>
  <c r="K21"/>
  <c r="E42"/>
  <c r="E36"/>
  <c r="E22"/>
  <c r="J21"/>
  <c r="J26"/>
  <c r="J24"/>
  <c r="D42"/>
  <c r="D36"/>
  <c r="D22"/>
  <c r="D14"/>
  <c r="D5"/>
  <c r="D30" i="2"/>
  <c r="C30"/>
  <c r="D5" i="1"/>
  <c r="C45"/>
  <c r="K27" i="3" l="1"/>
  <c r="J27"/>
  <c r="L27" l="1"/>
</calcChain>
</file>

<file path=xl/comments1.xml><?xml version="1.0" encoding="utf-8"?>
<comments xmlns="http://schemas.openxmlformats.org/spreadsheetml/2006/main">
  <authors>
    <author>Jia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Jia:</t>
        </r>
        <r>
          <rPr>
            <sz val="9"/>
            <color indexed="81"/>
            <rFont val="Tahoma"/>
            <family val="2"/>
          </rPr>
          <t xml:space="preserve">
5.21 10题
5.22 10题
5.24 17题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Jia:</t>
        </r>
        <r>
          <rPr>
            <sz val="9"/>
            <color indexed="81"/>
            <rFont val="Tahoma"/>
            <family val="2"/>
          </rPr>
          <t xml:space="preserve">
5.22 20题
5.23 16题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Jia:</t>
        </r>
        <r>
          <rPr>
            <sz val="9"/>
            <color indexed="81"/>
            <rFont val="Tahoma"/>
            <family val="2"/>
          </rPr>
          <t xml:space="preserve">
5.24 15题
5.25 16题</t>
        </r>
      </text>
    </comment>
  </commentList>
</comments>
</file>

<file path=xl/sharedStrings.xml><?xml version="1.0" encoding="utf-8"?>
<sst xmlns="http://schemas.openxmlformats.org/spreadsheetml/2006/main" count="222" uniqueCount="194">
  <si>
    <t>No</t>
    <phoneticPr fontId="1" type="noConversion"/>
  </si>
  <si>
    <t>Title</t>
    <phoneticPr fontId="1" type="noConversion"/>
  </si>
  <si>
    <t>Knowledge</t>
    <phoneticPr fontId="1" type="noConversion"/>
  </si>
  <si>
    <t>Ethical and Profeesional Standards Practice Question Set1</t>
    <phoneticPr fontId="1" type="noConversion"/>
  </si>
  <si>
    <t>Quantitative Methods:Basic Concepts Practice Question Set1</t>
    <phoneticPr fontId="1" type="noConversion"/>
  </si>
  <si>
    <t>Quantitative Methods:Application Practice Question Set1</t>
    <phoneticPr fontId="1" type="noConversion"/>
  </si>
  <si>
    <t>Economics:Microeconomics and Macroeconomics  Practice Question Set1</t>
    <phoneticPr fontId="1" type="noConversion"/>
  </si>
  <si>
    <t>Economics:Monetary and Fiscal Policy,International Trade, and Currency Exchange Rates Practice Question Set1</t>
    <phoneticPr fontId="1" type="noConversion"/>
  </si>
  <si>
    <t>Financial Reporting and Analysis: Income Statements Balance Sheets, and Cash Flow Statement  Practice Question Set1</t>
    <phoneticPr fontId="1" type="noConversion"/>
  </si>
  <si>
    <t>Financial Reporting and Analysis:Inventories,Long-lived Assets,Income Taxes, and Non-current LiabilitiesPractice Question Set1</t>
    <phoneticPr fontId="1" type="noConversion"/>
  </si>
  <si>
    <t>Financial Reporting and Analysis:Financial Reporting Quality and Financial Statement Analysis Practice Question Set1</t>
    <phoneticPr fontId="1" type="noConversion"/>
  </si>
  <si>
    <t>Corporate Finance: Corporate Governance,Captial Budgeting, and Cost of Capital Practice Question Set1</t>
    <phoneticPr fontId="1" type="noConversion"/>
  </si>
  <si>
    <t>Corporate Finance: Leverage and Working Captial Management Practice Question Set1</t>
    <phoneticPr fontId="1" type="noConversion"/>
  </si>
  <si>
    <t>Portfolio Management Practice Question Set1</t>
    <phoneticPr fontId="1" type="noConversion"/>
  </si>
  <si>
    <t>Equity:Market Organization,Market Indexes, and market Efficiency Practice Question Set1</t>
    <phoneticPr fontId="1" type="noConversion"/>
  </si>
  <si>
    <t>Equity:Equity Analysis and Vluation Practice Question Set1</t>
    <phoneticPr fontId="1" type="noConversion"/>
  </si>
  <si>
    <t>Fixed Income: Basic Concepts Practice Question Set1</t>
    <phoneticPr fontId="1" type="noConversion"/>
  </si>
  <si>
    <t>Fixed Income: Analysis of Risk Practice Question Set1</t>
    <phoneticPr fontId="1" type="noConversion"/>
  </si>
  <si>
    <t>Derivatives Practice Question Set1</t>
    <phoneticPr fontId="1" type="noConversion"/>
  </si>
  <si>
    <t>Alternative Investments Practice Question Set1</t>
    <phoneticPr fontId="1" type="noConversion"/>
  </si>
  <si>
    <t>CFA Mock Exam A: Afternoon Session</t>
    <phoneticPr fontId="1" type="noConversion"/>
  </si>
  <si>
    <t>CFA Mock Exam A: Morning Session</t>
    <phoneticPr fontId="1" type="noConversion"/>
  </si>
  <si>
    <t>Ethical and Profeesional Standards Practice Question Set2</t>
    <phoneticPr fontId="1" type="noConversion"/>
  </si>
  <si>
    <t>Quantitative Methods: Basic Concepts  Practice Question Set2</t>
    <phoneticPr fontId="1" type="noConversion"/>
  </si>
  <si>
    <t>Quantitative Methods: Application Practice Question Set2</t>
    <phoneticPr fontId="1" type="noConversion"/>
  </si>
  <si>
    <t>Economics:Microeconomics and Macroeconomics  Practice Question Set2</t>
    <phoneticPr fontId="1" type="noConversion"/>
  </si>
  <si>
    <t>Economics:Monetary and Fiscal Policy,International Trade, and Currency Exchange Rates Practice Question Set2</t>
    <phoneticPr fontId="1" type="noConversion"/>
  </si>
  <si>
    <t>Financial Reporting and Analysis: An Introduction  Practice Question Set2</t>
    <phoneticPr fontId="1" type="noConversion"/>
  </si>
  <si>
    <t>Financial Reporting and Analysis:Inventories,Long-lived Assets,Income Taxes, and Non-current LiabilitiesPractice Question Set2</t>
    <phoneticPr fontId="1" type="noConversion"/>
  </si>
  <si>
    <t>Corporate Finance: Corporate Governance,Captial Budgeting, and Cost of Capital Practice Question Set2</t>
    <phoneticPr fontId="1" type="noConversion"/>
  </si>
  <si>
    <t>Portfolio Management Practice Question Set2</t>
    <phoneticPr fontId="1" type="noConversion"/>
  </si>
  <si>
    <t>Equity:Market Organization,Market Indexes, and market Efficiency Practice Question Set2</t>
    <phoneticPr fontId="1" type="noConversion"/>
  </si>
  <si>
    <t>Equity:Equity Analysis and Vluation Practice Question Set2</t>
    <phoneticPr fontId="1" type="noConversion"/>
  </si>
  <si>
    <t>Fixed Income: Basic Concepts Practice Question Set2</t>
    <phoneticPr fontId="1" type="noConversion"/>
  </si>
  <si>
    <t>Alternative Investments Practice Question Set2</t>
    <phoneticPr fontId="1" type="noConversion"/>
  </si>
  <si>
    <t>Ethical and Profeesional Standards Practice Question Set3</t>
    <phoneticPr fontId="1" type="noConversion"/>
  </si>
  <si>
    <t>Quantitative Methods: Basic Concepts  Practice Question Set3</t>
    <phoneticPr fontId="1" type="noConversion"/>
  </si>
  <si>
    <t>Quantitative Methods: Application Practice Question Set3</t>
    <phoneticPr fontId="1" type="noConversion"/>
  </si>
  <si>
    <t>Financial Reporting and Analysis: Income Statements Balance Sheets, and Cash Flow Statement  Practice Question Set3</t>
    <phoneticPr fontId="1" type="noConversion"/>
  </si>
  <si>
    <t>Financial Reporting and Analysis:Inventories,Long-lived Assets,Income Taxes, and Non-current LiabilitiesPractice Question Set3</t>
    <phoneticPr fontId="1" type="noConversion"/>
  </si>
  <si>
    <t>Financial Reporting and Analysis: Income Statements Balance Sheets, and Cash Flow Statement  Practice Question Set2</t>
    <phoneticPr fontId="1" type="noConversion"/>
  </si>
  <si>
    <t>Portfolio Management Practice Question Set3</t>
    <phoneticPr fontId="1" type="noConversion"/>
  </si>
  <si>
    <t>Equity:Market Organization,Market Indexes, and market Efficiency Practice Question Set3</t>
    <phoneticPr fontId="1" type="noConversion"/>
  </si>
  <si>
    <t>Fixed Income: Basic Concepts Practice Question Set3</t>
    <phoneticPr fontId="1" type="noConversion"/>
  </si>
  <si>
    <t>Quantitative Methods: Application Practice Question Set4</t>
    <phoneticPr fontId="1" type="noConversion"/>
  </si>
  <si>
    <t>Financial Reporting and Analysis:Inventories,Long-lived Assets,Income Taxes, and Non-current LiabilitiesPractice Question Set4</t>
    <phoneticPr fontId="1" type="noConversion"/>
  </si>
  <si>
    <t>Ethical and Profeesional Standards Practice Question Set4</t>
    <phoneticPr fontId="1" type="noConversion"/>
  </si>
  <si>
    <t>CFA Mock Exam B: Afternoon Session</t>
    <phoneticPr fontId="1" type="noConversion"/>
  </si>
  <si>
    <t>CFA Mock Exam B: Morning Session</t>
    <phoneticPr fontId="1" type="noConversion"/>
  </si>
  <si>
    <t>CFA Mock Exam C: Afternoon Session</t>
    <phoneticPr fontId="1" type="noConversion"/>
  </si>
  <si>
    <t>CFA Mock Exam C: Morning Session</t>
    <phoneticPr fontId="1" type="noConversion"/>
  </si>
  <si>
    <t>Financial Reporting and Analysis: An Introduction  Practice Question Set1</t>
    <phoneticPr fontId="1" type="noConversion"/>
  </si>
  <si>
    <t>Category Name</t>
    <phoneticPr fontId="1" type="noConversion"/>
  </si>
  <si>
    <t>Ethical and Professional Standards</t>
    <phoneticPr fontId="1" type="noConversion"/>
  </si>
  <si>
    <t xml:space="preserve">Question </t>
    <phoneticPr fontId="1" type="noConversion"/>
  </si>
  <si>
    <t>Sub Category</t>
    <phoneticPr fontId="1" type="noConversion"/>
  </si>
  <si>
    <t>Quantitative Methods</t>
    <phoneticPr fontId="1" type="noConversion"/>
  </si>
  <si>
    <t>Basic Concepts</t>
    <phoneticPr fontId="1" type="noConversion"/>
  </si>
  <si>
    <t>Application</t>
    <phoneticPr fontId="1" type="noConversion"/>
  </si>
  <si>
    <t>Economics</t>
    <phoneticPr fontId="1" type="noConversion"/>
  </si>
  <si>
    <t>Microeconomics and Macroeconomics</t>
    <phoneticPr fontId="1" type="noConversion"/>
  </si>
  <si>
    <t>Monetary and Fiscal Policy, International Trade, and Currency Exchange Rates</t>
    <phoneticPr fontId="1" type="noConversion"/>
  </si>
  <si>
    <t>FRA</t>
    <phoneticPr fontId="1" type="noConversion"/>
  </si>
  <si>
    <t>An Introduction</t>
    <phoneticPr fontId="1" type="noConversion"/>
  </si>
  <si>
    <t>I/S, B/S,C/F</t>
    <phoneticPr fontId="1" type="noConversion"/>
  </si>
  <si>
    <t>Inventories, Long-lived Assets, Income Taxes, and Non-current Liabilities</t>
    <phoneticPr fontId="1" type="noConversion"/>
  </si>
  <si>
    <t>Financial Reporting Quality and Financial Statement Analysis</t>
    <phoneticPr fontId="1" type="noConversion"/>
  </si>
  <si>
    <t>Corporate Finance</t>
    <phoneticPr fontId="1" type="noConversion"/>
  </si>
  <si>
    <t>Corporate Governance, Capital Budgeting, and Cost of Capital</t>
    <phoneticPr fontId="1" type="noConversion"/>
  </si>
  <si>
    <t>Leverage and Working Capital Management</t>
    <phoneticPr fontId="1" type="noConversion"/>
  </si>
  <si>
    <t>Portfolio Management</t>
    <phoneticPr fontId="1" type="noConversion"/>
  </si>
  <si>
    <t>Equity</t>
    <phoneticPr fontId="1" type="noConversion"/>
  </si>
  <si>
    <t>Market Organization,Market Indices, and Market Efficiency</t>
    <phoneticPr fontId="1" type="noConversion"/>
  </si>
  <si>
    <t>Equity Analysis and Valuation</t>
    <phoneticPr fontId="1" type="noConversion"/>
  </si>
  <si>
    <t>Fixed Income</t>
    <phoneticPr fontId="1" type="noConversion"/>
  </si>
  <si>
    <t>Analysis of Risk</t>
    <phoneticPr fontId="1" type="noConversion"/>
  </si>
  <si>
    <t>Derivatives</t>
    <phoneticPr fontId="1" type="noConversion"/>
  </si>
  <si>
    <t>Alternative Investments</t>
    <phoneticPr fontId="1" type="noConversion"/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</si>
  <si>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</si>
  <si>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</si>
  <si>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</si>
  <si>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</si>
  <si>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</si>
  <si>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</si>
  <si>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</si>
  <si>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</si>
  <si>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</si>
  <si>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</si>
  <si>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</si>
  <si>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</si>
  <si>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</si>
  <si>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</si>
  <si>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</si>
  <si>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</si>
  <si>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</si>
  <si>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</si>
  <si>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</si>
  <si>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</si>
  <si>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</si>
  <si>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</si>
  <si>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</si>
  <si>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</si>
  <si>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</si>
  <si>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</si>
  <si>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</si>
  <si>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</si>
  <si>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</si>
  <si>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</si>
  <si>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</si>
  <si>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</si>
  <si>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</si>
  <si>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</si>
  <si>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</si>
  <si>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</si>
  <si>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</si>
  <si>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</si>
  <si>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</si>
  <si>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</si>
  <si>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</si>
  <si>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</si>
  <si>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</si>
  <si>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</si>
  <si>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</si>
  <si>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</si>
  <si>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</si>
  <si>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日期</t>
  </si>
  <si>
    <t>题量</t>
  </si>
  <si>
    <t>Mock2套</t>
  </si>
  <si>
    <t>Mock1套</t>
  </si>
  <si>
    <t>Mock3套</t>
  </si>
  <si>
    <t>总结</t>
  </si>
  <si>
    <t>5.14(Mon)-5.20(Sun)</t>
  </si>
  <si>
    <t>5.21(Mon)-5.27(Sun)</t>
  </si>
  <si>
    <t>5.28(Mon)-6.3(Sun)</t>
  </si>
  <si>
    <t>6.4(Mon)-6.8(Fri)</t>
  </si>
  <si>
    <t>6.9(Sat)</t>
  </si>
  <si>
    <t>6.11(Mon)-6.15(Fri)</t>
  </si>
  <si>
    <t>6.16-6.18(Holiday)</t>
  </si>
  <si>
    <t>6.19(Mon)-6.22(Fri)</t>
  </si>
  <si>
    <t>Equity</t>
  </si>
  <si>
    <t>完成</t>
  </si>
  <si>
    <t>余</t>
  </si>
  <si>
    <t>Date</t>
  </si>
  <si>
    <t>Num.</t>
  </si>
  <si>
    <t>R</t>
  </si>
  <si>
    <t>No.</t>
  </si>
  <si>
    <t>Section</t>
  </si>
  <si>
    <t>Total</t>
  </si>
  <si>
    <t>5.20</t>
  </si>
  <si>
    <t>Ethical</t>
  </si>
  <si>
    <t>Portfolio</t>
  </si>
  <si>
    <t>FI</t>
  </si>
  <si>
    <t>Derivative</t>
  </si>
  <si>
    <t>Alternative</t>
  </si>
  <si>
    <t>Economics</t>
  </si>
  <si>
    <t>FRA</t>
  </si>
  <si>
    <t>Corparate</t>
  </si>
  <si>
    <t>Quantative</t>
  </si>
  <si>
    <t>B/S</t>
  </si>
  <si>
    <t>C/F</t>
  </si>
  <si>
    <t>Ratio</t>
  </si>
  <si>
    <t>Asset</t>
  </si>
  <si>
    <t>Tax</t>
  </si>
  <si>
    <t>Quality</t>
  </si>
  <si>
    <t>App.</t>
  </si>
  <si>
    <t>Bond&amp;Lease</t>
  </si>
  <si>
    <t>I/S</t>
  </si>
  <si>
    <t>Time Value</t>
  </si>
  <si>
    <t>R1</t>
  </si>
  <si>
    <t>R3</t>
  </si>
  <si>
    <t>R5</t>
  </si>
  <si>
    <t>R6</t>
  </si>
  <si>
    <t>R7</t>
  </si>
  <si>
    <t>R8</t>
  </si>
  <si>
    <t>R9</t>
  </si>
  <si>
    <t>R10</t>
  </si>
  <si>
    <t>R11</t>
  </si>
  <si>
    <t>Capital Budgeting</t>
  </si>
  <si>
    <t>Government</t>
  </si>
  <si>
    <t>Cost of Capital</t>
  </si>
  <si>
    <t>Measure of leverage</t>
  </si>
  <si>
    <t>Working Capital Mgr.</t>
  </si>
  <si>
    <t>Intentory</t>
  </si>
  <si>
    <t>5.21</t>
  </si>
  <si>
    <t>5.23</t>
  </si>
  <si>
    <t>剩余每天必须完成</t>
  </si>
  <si>
    <t>5.24</t>
  </si>
  <si>
    <t>Valuation 计算</t>
  </si>
  <si>
    <t>Bond 特征 定性</t>
  </si>
  <si>
    <t>定形</t>
  </si>
  <si>
    <t>定性</t>
  </si>
  <si>
    <t>计算</t>
  </si>
  <si>
    <t>5.26</t>
  </si>
  <si>
    <t>5.25</t>
  </si>
</sst>
</file>

<file path=xl/styles.xml><?xml version="1.0" encoding="utf-8"?>
<styleSheet xmlns="http://schemas.openxmlformats.org/spreadsheetml/2006/main">
  <numFmts count="1">
    <numFmt numFmtId="164" formatCode="m/d;@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charset val="134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9"/>
      <color theme="1"/>
      <name val="Calibri"/>
      <family val="2"/>
      <charset val="134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zoomScale="115" zoomScaleNormal="115" workbookViewId="0">
      <selection sqref="A1:C1"/>
    </sheetView>
  </sheetViews>
  <sheetFormatPr defaultRowHeight="14.4"/>
  <cols>
    <col min="1" max="1" width="6.21875" style="3" customWidth="1"/>
    <col min="2" max="2" width="97.88671875" style="2" customWidth="1"/>
    <col min="3" max="3" width="10.21875" style="3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1">
        <v>1</v>
      </c>
      <c r="B2" s="2" t="s">
        <v>3</v>
      </c>
      <c r="C2" s="3">
        <v>22</v>
      </c>
    </row>
    <row r="3" spans="1:4">
      <c r="A3" s="1">
        <v>2</v>
      </c>
      <c r="B3" s="2" t="s">
        <v>22</v>
      </c>
      <c r="C3" s="3">
        <v>22</v>
      </c>
    </row>
    <row r="4" spans="1:4">
      <c r="A4" s="1">
        <v>3</v>
      </c>
      <c r="B4" s="2" t="s">
        <v>35</v>
      </c>
      <c r="C4" s="3">
        <v>12</v>
      </c>
    </row>
    <row r="5" spans="1:4">
      <c r="A5" s="1">
        <v>4</v>
      </c>
      <c r="B5" s="2" t="s">
        <v>46</v>
      </c>
      <c r="C5" s="3">
        <v>24</v>
      </c>
      <c r="D5">
        <f>SUM(C2:C5)</f>
        <v>80</v>
      </c>
    </row>
    <row r="6" spans="1:4">
      <c r="A6" s="1">
        <v>5</v>
      </c>
      <c r="B6" s="2" t="s">
        <v>5</v>
      </c>
      <c r="C6" s="3">
        <v>26</v>
      </c>
    </row>
    <row r="7" spans="1:4">
      <c r="A7" s="1">
        <v>6</v>
      </c>
      <c r="B7" s="2" t="s">
        <v>24</v>
      </c>
      <c r="C7" s="3">
        <v>26</v>
      </c>
    </row>
    <row r="8" spans="1:4">
      <c r="A8" s="1">
        <v>7</v>
      </c>
      <c r="B8" s="2" t="s">
        <v>37</v>
      </c>
      <c r="C8" s="3">
        <v>28</v>
      </c>
    </row>
    <row r="9" spans="1:4">
      <c r="A9" s="1">
        <v>8</v>
      </c>
      <c r="B9" s="2" t="s">
        <v>44</v>
      </c>
      <c r="C9" s="3">
        <v>28</v>
      </c>
    </row>
    <row r="10" spans="1:4">
      <c r="A10" s="1">
        <v>9</v>
      </c>
      <c r="B10" s="2" t="s">
        <v>4</v>
      </c>
      <c r="C10" s="3">
        <v>18</v>
      </c>
    </row>
    <row r="11" spans="1:4">
      <c r="A11" s="1">
        <v>10</v>
      </c>
      <c r="B11" s="2" t="s">
        <v>23</v>
      </c>
      <c r="C11" s="3">
        <v>20</v>
      </c>
    </row>
    <row r="12" spans="1:4">
      <c r="A12" s="1">
        <v>11</v>
      </c>
      <c r="B12" s="2" t="s">
        <v>36</v>
      </c>
      <c r="C12" s="3">
        <v>22</v>
      </c>
    </row>
    <row r="13" spans="1:4">
      <c r="A13" s="1">
        <v>12</v>
      </c>
      <c r="B13" s="2" t="s">
        <v>6</v>
      </c>
      <c r="C13" s="3">
        <v>40</v>
      </c>
    </row>
    <row r="14" spans="1:4">
      <c r="A14" s="1">
        <v>13</v>
      </c>
      <c r="B14" s="2" t="s">
        <v>25</v>
      </c>
      <c r="C14" s="3">
        <v>36</v>
      </c>
    </row>
    <row r="15" spans="1:4">
      <c r="A15" s="1">
        <v>14</v>
      </c>
      <c r="B15" s="2" t="s">
        <v>7</v>
      </c>
      <c r="C15" s="3">
        <v>32</v>
      </c>
    </row>
    <row r="16" spans="1:4">
      <c r="A16" s="1">
        <v>15</v>
      </c>
      <c r="B16" s="2" t="s">
        <v>26</v>
      </c>
      <c r="C16" s="3">
        <v>30</v>
      </c>
    </row>
    <row r="17" spans="1:3">
      <c r="A17" s="1">
        <v>16</v>
      </c>
      <c r="B17" s="2" t="s">
        <v>51</v>
      </c>
      <c r="C17" s="3">
        <v>32</v>
      </c>
    </row>
    <row r="18" spans="1:3">
      <c r="A18" s="1">
        <v>17</v>
      </c>
      <c r="B18" s="2" t="s">
        <v>27</v>
      </c>
      <c r="C18" s="3">
        <v>32</v>
      </c>
    </row>
    <row r="19" spans="1:3">
      <c r="A19" s="1">
        <v>18</v>
      </c>
      <c r="B19" s="2" t="s">
        <v>8</v>
      </c>
      <c r="C19" s="3">
        <v>54</v>
      </c>
    </row>
    <row r="20" spans="1:3">
      <c r="A20" s="1">
        <v>19</v>
      </c>
      <c r="B20" s="2" t="s">
        <v>40</v>
      </c>
      <c r="C20" s="3">
        <v>40</v>
      </c>
    </row>
    <row r="21" spans="1:3">
      <c r="A21" s="1">
        <v>20</v>
      </c>
      <c r="B21" s="2" t="s">
        <v>38</v>
      </c>
      <c r="C21" s="3">
        <v>38</v>
      </c>
    </row>
    <row r="22" spans="1:3">
      <c r="A22" s="1">
        <v>21</v>
      </c>
      <c r="B22" s="2" t="s">
        <v>10</v>
      </c>
      <c r="C22" s="3">
        <v>52</v>
      </c>
    </row>
    <row r="23" spans="1:3">
      <c r="A23" s="1">
        <v>22</v>
      </c>
      <c r="B23" s="2" t="s">
        <v>9</v>
      </c>
      <c r="C23" s="3">
        <v>56</v>
      </c>
    </row>
    <row r="24" spans="1:3">
      <c r="A24" s="1">
        <v>23</v>
      </c>
      <c r="B24" s="2" t="s">
        <v>28</v>
      </c>
      <c r="C24" s="3">
        <v>56</v>
      </c>
    </row>
    <row r="25" spans="1:3">
      <c r="A25" s="1">
        <v>24</v>
      </c>
      <c r="B25" s="2" t="s">
        <v>39</v>
      </c>
      <c r="C25" s="3">
        <v>46</v>
      </c>
    </row>
    <row r="26" spans="1:3">
      <c r="A26" s="1">
        <v>25</v>
      </c>
      <c r="B26" s="2" t="s">
        <v>45</v>
      </c>
      <c r="C26" s="3">
        <v>28</v>
      </c>
    </row>
    <row r="27" spans="1:3">
      <c r="A27" s="1">
        <v>26</v>
      </c>
      <c r="B27" s="2" t="s">
        <v>11</v>
      </c>
      <c r="C27" s="3">
        <v>52</v>
      </c>
    </row>
    <row r="28" spans="1:3">
      <c r="A28" s="1">
        <v>27</v>
      </c>
      <c r="B28" s="2" t="s">
        <v>29</v>
      </c>
      <c r="C28" s="3">
        <v>18</v>
      </c>
    </row>
    <row r="29" spans="1:3">
      <c r="A29" s="1">
        <v>28</v>
      </c>
      <c r="B29" s="2" t="s">
        <v>12</v>
      </c>
      <c r="C29" s="3">
        <v>32</v>
      </c>
    </row>
    <row r="30" spans="1:3">
      <c r="A30" s="1">
        <v>29</v>
      </c>
      <c r="B30" s="2" t="s">
        <v>13</v>
      </c>
      <c r="C30" s="3">
        <v>54</v>
      </c>
    </row>
    <row r="31" spans="1:3">
      <c r="A31" s="1">
        <v>30</v>
      </c>
      <c r="B31" s="2" t="s">
        <v>30</v>
      </c>
      <c r="C31" s="3">
        <v>42</v>
      </c>
    </row>
    <row r="32" spans="1:3">
      <c r="A32" s="1">
        <v>31</v>
      </c>
      <c r="B32" s="2" t="s">
        <v>41</v>
      </c>
      <c r="C32" s="3">
        <v>22</v>
      </c>
    </row>
    <row r="33" spans="1:3">
      <c r="A33" s="1">
        <v>32</v>
      </c>
      <c r="B33" s="2" t="s">
        <v>15</v>
      </c>
      <c r="C33" s="3">
        <v>58</v>
      </c>
    </row>
    <row r="34" spans="1:3">
      <c r="A34" s="1">
        <v>33</v>
      </c>
      <c r="B34" s="2" t="s">
        <v>32</v>
      </c>
      <c r="C34" s="3">
        <v>24</v>
      </c>
    </row>
    <row r="35" spans="1:3">
      <c r="A35" s="1">
        <v>34</v>
      </c>
      <c r="B35" s="2" t="s">
        <v>14</v>
      </c>
      <c r="C35" s="3">
        <v>40</v>
      </c>
    </row>
    <row r="36" spans="1:3">
      <c r="A36" s="1">
        <v>35</v>
      </c>
      <c r="B36" s="2" t="s">
        <v>31</v>
      </c>
      <c r="C36" s="3">
        <v>34</v>
      </c>
    </row>
    <row r="37" spans="1:3">
      <c r="A37" s="1">
        <v>36</v>
      </c>
      <c r="B37" s="2" t="s">
        <v>42</v>
      </c>
      <c r="C37" s="3">
        <v>48</v>
      </c>
    </row>
    <row r="38" spans="1:3">
      <c r="A38" s="1">
        <v>37</v>
      </c>
      <c r="B38" s="2" t="s">
        <v>17</v>
      </c>
      <c r="C38" s="3">
        <v>38</v>
      </c>
    </row>
    <row r="39" spans="1:3">
      <c r="A39" s="1">
        <v>38</v>
      </c>
      <c r="B39" s="2" t="s">
        <v>16</v>
      </c>
      <c r="C39" s="3">
        <v>60</v>
      </c>
    </row>
    <row r="40" spans="1:3">
      <c r="A40" s="1">
        <v>39</v>
      </c>
      <c r="B40" s="2" t="s">
        <v>33</v>
      </c>
      <c r="C40" s="3">
        <v>40</v>
      </c>
    </row>
    <row r="41" spans="1:3">
      <c r="A41" s="1">
        <v>40</v>
      </c>
      <c r="B41" s="2" t="s">
        <v>43</v>
      </c>
      <c r="C41" s="3">
        <v>32</v>
      </c>
    </row>
    <row r="42" spans="1:3">
      <c r="A42" s="1">
        <v>41</v>
      </c>
      <c r="B42" s="2" t="s">
        <v>18</v>
      </c>
      <c r="C42" s="3">
        <v>56</v>
      </c>
    </row>
    <row r="43" spans="1:3">
      <c r="A43" s="1">
        <v>42</v>
      </c>
      <c r="B43" s="2" t="s">
        <v>19</v>
      </c>
      <c r="C43" s="3">
        <v>56</v>
      </c>
    </row>
    <row r="44" spans="1:3">
      <c r="A44" s="1">
        <v>43</v>
      </c>
      <c r="B44" s="2" t="s">
        <v>34</v>
      </c>
      <c r="C44" s="3">
        <v>40</v>
      </c>
    </row>
    <row r="45" spans="1:3">
      <c r="A45" s="1"/>
      <c r="C45" s="1">
        <f>SUM(C2:C44)</f>
        <v>1566</v>
      </c>
    </row>
    <row r="46" spans="1:3">
      <c r="A46" s="1"/>
      <c r="C46" s="1"/>
    </row>
    <row r="47" spans="1:3">
      <c r="B47" s="2" t="s">
        <v>20</v>
      </c>
      <c r="C47" s="3">
        <v>240</v>
      </c>
    </row>
    <row r="48" spans="1:3">
      <c r="B48" s="2" t="s">
        <v>21</v>
      </c>
      <c r="C48" s="3">
        <v>240</v>
      </c>
    </row>
    <row r="49" spans="2:3">
      <c r="B49" s="2" t="s">
        <v>47</v>
      </c>
      <c r="C49" s="3">
        <v>240</v>
      </c>
    </row>
    <row r="50" spans="2:3">
      <c r="B50" s="2" t="s">
        <v>48</v>
      </c>
      <c r="C50" s="3">
        <v>240</v>
      </c>
    </row>
    <row r="51" spans="2:3">
      <c r="B51" s="2" t="s">
        <v>49</v>
      </c>
      <c r="C51" s="3">
        <v>240</v>
      </c>
    </row>
    <row r="52" spans="2:3">
      <c r="B52" s="2" t="s">
        <v>50</v>
      </c>
      <c r="C52" s="3">
        <v>240</v>
      </c>
    </row>
  </sheetData>
  <sortState ref="A1:C39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16" sqref="B16:D17"/>
    </sheetView>
  </sheetViews>
  <sheetFormatPr defaultColWidth="9" defaultRowHeight="14.4"/>
  <cols>
    <col min="1" max="1" width="29.88671875" style="3" bestFit="1" customWidth="1"/>
    <col min="2" max="2" width="66.33203125" style="4" bestFit="1" customWidth="1"/>
    <col min="3" max="3" width="9" style="3" bestFit="1" customWidth="1"/>
    <col min="4" max="16384" width="9" style="2"/>
  </cols>
  <sheetData>
    <row r="1" spans="1:4">
      <c r="A1" s="1" t="s">
        <v>52</v>
      </c>
      <c r="B1" s="1" t="s">
        <v>55</v>
      </c>
      <c r="C1" s="1" t="s">
        <v>54</v>
      </c>
    </row>
    <row r="2" spans="1:4">
      <c r="A2" s="1" t="s">
        <v>53</v>
      </c>
      <c r="B2" s="5"/>
      <c r="C2" s="1">
        <v>122</v>
      </c>
    </row>
    <row r="3" spans="1:4">
      <c r="B3" s="4" t="s">
        <v>53</v>
      </c>
      <c r="D3" s="3">
        <v>122</v>
      </c>
    </row>
    <row r="4" spans="1:4">
      <c r="A4" s="1" t="s">
        <v>56</v>
      </c>
      <c r="B4" s="5"/>
      <c r="C4" s="1">
        <v>117</v>
      </c>
    </row>
    <row r="5" spans="1:4">
      <c r="B5" s="4" t="s">
        <v>57</v>
      </c>
      <c r="D5" s="3">
        <v>49</v>
      </c>
    </row>
    <row r="6" spans="1:4">
      <c r="B6" s="4" t="s">
        <v>58</v>
      </c>
      <c r="D6" s="3">
        <v>68</v>
      </c>
    </row>
    <row r="7" spans="1:4">
      <c r="A7" s="1" t="s">
        <v>59</v>
      </c>
      <c r="B7" s="5"/>
      <c r="C7" s="1">
        <v>69</v>
      </c>
    </row>
    <row r="8" spans="1:4">
      <c r="B8" s="4" t="s">
        <v>60</v>
      </c>
      <c r="D8" s="3">
        <v>38</v>
      </c>
    </row>
    <row r="9" spans="1:4">
      <c r="B9" s="4" t="s">
        <v>61</v>
      </c>
      <c r="D9" s="3">
        <v>31</v>
      </c>
    </row>
    <row r="10" spans="1:4">
      <c r="A10" s="1" t="s">
        <v>62</v>
      </c>
      <c r="B10" s="5"/>
      <c r="C10" s="1">
        <v>271</v>
      </c>
    </row>
    <row r="11" spans="1:4">
      <c r="B11" s="4" t="s">
        <v>63</v>
      </c>
      <c r="D11" s="3">
        <v>32</v>
      </c>
    </row>
    <row r="12" spans="1:4">
      <c r="B12" s="4" t="s">
        <v>64</v>
      </c>
      <c r="D12" s="3">
        <v>105</v>
      </c>
    </row>
    <row r="13" spans="1:4">
      <c r="B13" s="4" t="s">
        <v>65</v>
      </c>
      <c r="D13" s="3">
        <v>108</v>
      </c>
    </row>
    <row r="14" spans="1:4">
      <c r="B14" s="4" t="s">
        <v>66</v>
      </c>
      <c r="D14" s="3">
        <v>26</v>
      </c>
    </row>
    <row r="15" spans="1:4">
      <c r="A15" s="1" t="s">
        <v>67</v>
      </c>
      <c r="B15" s="5"/>
      <c r="C15" s="1">
        <v>51</v>
      </c>
    </row>
    <row r="16" spans="1:4">
      <c r="B16" s="4" t="s">
        <v>68</v>
      </c>
      <c r="D16" s="3">
        <v>35</v>
      </c>
    </row>
    <row r="17" spans="1:4">
      <c r="B17" s="4" t="s">
        <v>69</v>
      </c>
      <c r="D17" s="3">
        <v>16</v>
      </c>
    </row>
    <row r="18" spans="1:4">
      <c r="A18" s="1" t="s">
        <v>70</v>
      </c>
      <c r="B18" s="5"/>
      <c r="C18" s="1">
        <v>59</v>
      </c>
    </row>
    <row r="19" spans="1:4">
      <c r="B19" s="4" t="s">
        <v>70</v>
      </c>
      <c r="D19" s="3">
        <v>59</v>
      </c>
    </row>
    <row r="20" spans="1:4">
      <c r="A20" s="1" t="s">
        <v>71</v>
      </c>
      <c r="B20" s="5"/>
      <c r="C20" s="1">
        <v>102</v>
      </c>
    </row>
    <row r="21" spans="1:4">
      <c r="B21" s="4" t="s">
        <v>72</v>
      </c>
      <c r="D21" s="3">
        <v>61</v>
      </c>
    </row>
    <row r="22" spans="1:4">
      <c r="B22" s="4" t="s">
        <v>73</v>
      </c>
      <c r="D22" s="3">
        <v>41</v>
      </c>
    </row>
    <row r="23" spans="1:4">
      <c r="A23" s="1" t="s">
        <v>74</v>
      </c>
      <c r="B23" s="5"/>
      <c r="C23" s="1">
        <v>85</v>
      </c>
    </row>
    <row r="24" spans="1:4">
      <c r="B24" s="4" t="s">
        <v>57</v>
      </c>
      <c r="D24" s="3">
        <v>66</v>
      </c>
    </row>
    <row r="25" spans="1:4">
      <c r="B25" s="4" t="s">
        <v>75</v>
      </c>
      <c r="D25" s="3">
        <v>19</v>
      </c>
    </row>
    <row r="26" spans="1:4">
      <c r="A26" s="1" t="s">
        <v>76</v>
      </c>
      <c r="B26" s="5"/>
      <c r="C26" s="1">
        <v>28</v>
      </c>
    </row>
    <row r="27" spans="1:4">
      <c r="B27" s="3" t="s">
        <v>76</v>
      </c>
      <c r="D27" s="3">
        <v>28</v>
      </c>
    </row>
    <row r="28" spans="1:4">
      <c r="A28" s="1" t="s">
        <v>77</v>
      </c>
      <c r="B28" s="5"/>
      <c r="C28" s="1">
        <v>48</v>
      </c>
    </row>
    <row r="29" spans="1:4">
      <c r="B29" s="3" t="s">
        <v>77</v>
      </c>
      <c r="D29" s="3">
        <v>48</v>
      </c>
    </row>
    <row r="30" spans="1:4">
      <c r="C30" s="1">
        <f>SUM(C2:C29)</f>
        <v>952</v>
      </c>
      <c r="D30" s="2">
        <f>SUM(D2:D29)</f>
        <v>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8"/>
  <sheetViews>
    <sheetView tabSelected="1" workbookViewId="0">
      <selection activeCell="T15" sqref="T15"/>
    </sheetView>
  </sheetViews>
  <sheetFormatPr defaultRowHeight="14.4"/>
  <cols>
    <col min="1" max="1" width="3.33203125" style="7" customWidth="1"/>
    <col min="2" max="2" width="4.6640625" style="38" bestFit="1" customWidth="1"/>
    <col min="3" max="3" width="23.33203125" style="32" customWidth="1"/>
    <col min="4" max="4" width="6.21875" style="6" bestFit="1" customWidth="1"/>
    <col min="5" max="5" width="5.21875" style="6" bestFit="1" customWidth="1"/>
    <col min="6" max="6" width="4.6640625" style="20" bestFit="1" customWidth="1"/>
    <col min="7" max="7" width="3.5546875" customWidth="1"/>
    <col min="8" max="8" width="4.6640625" style="39" bestFit="1" customWidth="1"/>
    <col min="9" max="9" width="26.21875" style="33" customWidth="1"/>
    <col min="10" max="10" width="7" customWidth="1"/>
    <col min="11" max="11" width="5.21875" bestFit="1" customWidth="1"/>
    <col min="12" max="12" width="5.77734375" style="55" customWidth="1"/>
    <col min="13" max="13" width="5" bestFit="1" customWidth="1"/>
    <col min="14" max="14" width="4" bestFit="1" customWidth="1"/>
    <col min="15" max="15" width="4" customWidth="1"/>
    <col min="16" max="16" width="5.88671875" style="14" bestFit="1" customWidth="1"/>
    <col min="17" max="17" width="11.33203125" style="7" customWidth="1"/>
    <col min="18" max="18" width="5.88671875" bestFit="1" customWidth="1"/>
    <col min="19" max="19" width="10.5546875" customWidth="1"/>
    <col min="20" max="20" width="5.109375" bestFit="1" customWidth="1"/>
    <col min="21" max="21" width="4" bestFit="1" customWidth="1"/>
    <col min="22" max="22" width="8.44140625" bestFit="1" customWidth="1"/>
    <col min="23" max="23" width="5.109375" bestFit="1" customWidth="1"/>
    <col min="24" max="24" width="8" bestFit="1" customWidth="1"/>
    <col min="25" max="25" width="5.109375" bestFit="1" customWidth="1"/>
    <col min="26" max="26" width="4" bestFit="1" customWidth="1"/>
    <col min="27" max="27" width="13.21875" bestFit="1" customWidth="1"/>
    <col min="28" max="28" width="5.109375" bestFit="1" customWidth="1"/>
    <col min="29" max="29" width="4" bestFit="1" customWidth="1"/>
    <col min="30" max="30" width="14.44140625" bestFit="1" customWidth="1"/>
    <col min="31" max="31" width="5.109375" bestFit="1" customWidth="1"/>
    <col min="32" max="32" width="4" bestFit="1" customWidth="1"/>
  </cols>
  <sheetData>
    <row r="1" spans="1:24">
      <c r="A1" s="15" t="s">
        <v>145</v>
      </c>
      <c r="B1" s="35" t="s">
        <v>144</v>
      </c>
      <c r="C1" s="15" t="s">
        <v>146</v>
      </c>
      <c r="D1" s="15" t="s">
        <v>126</v>
      </c>
      <c r="E1" s="15" t="s">
        <v>140</v>
      </c>
      <c r="F1" s="18" t="s">
        <v>125</v>
      </c>
      <c r="G1" s="15" t="s">
        <v>145</v>
      </c>
      <c r="H1" s="35" t="s">
        <v>144</v>
      </c>
      <c r="I1" s="15" t="s">
        <v>146</v>
      </c>
      <c r="J1" s="15" t="s">
        <v>126</v>
      </c>
      <c r="K1" s="15" t="s">
        <v>140</v>
      </c>
      <c r="L1" s="22" t="s">
        <v>125</v>
      </c>
      <c r="P1" s="41" t="s">
        <v>142</v>
      </c>
      <c r="Q1" s="41" t="s">
        <v>143</v>
      </c>
      <c r="R1" s="41" t="s">
        <v>142</v>
      </c>
      <c r="S1" s="41" t="s">
        <v>143</v>
      </c>
      <c r="X1" s="47">
        <v>68</v>
      </c>
    </row>
    <row r="2" spans="1:24">
      <c r="A2" s="58">
        <v>1</v>
      </c>
      <c r="B2" s="36" t="s">
        <v>168</v>
      </c>
      <c r="C2" s="30"/>
      <c r="D2" s="9">
        <v>8</v>
      </c>
      <c r="E2" s="9"/>
      <c r="F2" s="19"/>
      <c r="G2" s="61">
        <v>6</v>
      </c>
      <c r="H2" s="37" t="s">
        <v>105</v>
      </c>
      <c r="I2" s="31"/>
      <c r="J2" s="11">
        <v>15</v>
      </c>
      <c r="K2" s="11"/>
      <c r="L2" s="22"/>
      <c r="O2">
        <v>26</v>
      </c>
      <c r="P2" s="42">
        <v>43234</v>
      </c>
      <c r="Q2" s="43">
        <v>112</v>
      </c>
      <c r="R2" s="50">
        <v>43260</v>
      </c>
      <c r="S2" s="51"/>
      <c r="X2" s="43">
        <v>30</v>
      </c>
    </row>
    <row r="3" spans="1:24">
      <c r="A3" s="59"/>
      <c r="B3" s="36" t="s">
        <v>169</v>
      </c>
      <c r="C3" s="30"/>
      <c r="D3" s="9">
        <v>40</v>
      </c>
      <c r="E3" s="9"/>
      <c r="F3" s="19"/>
      <c r="G3" s="65"/>
      <c r="H3" s="37" t="s">
        <v>106</v>
      </c>
      <c r="I3" s="31"/>
      <c r="J3" s="11">
        <v>19</v>
      </c>
      <c r="K3" s="11"/>
      <c r="L3" s="22"/>
      <c r="O3">
        <v>25</v>
      </c>
      <c r="P3" s="42">
        <v>43235</v>
      </c>
      <c r="Q3" s="43">
        <v>82</v>
      </c>
      <c r="R3" s="52">
        <v>43261</v>
      </c>
      <c r="S3" s="53"/>
      <c r="X3" s="43">
        <f>16+15+37</f>
        <v>68</v>
      </c>
    </row>
    <row r="4" spans="1:24">
      <c r="A4" s="59"/>
      <c r="B4" s="36" t="s">
        <v>170</v>
      </c>
      <c r="C4" s="30"/>
      <c r="D4" s="9">
        <v>3</v>
      </c>
      <c r="E4" s="9"/>
      <c r="F4" s="19"/>
      <c r="G4" s="65"/>
      <c r="H4" s="37" t="s">
        <v>107</v>
      </c>
      <c r="I4" s="31"/>
      <c r="J4" s="11">
        <v>40</v>
      </c>
      <c r="K4" s="11"/>
      <c r="L4" s="22"/>
      <c r="O4">
        <v>24</v>
      </c>
      <c r="P4" s="42">
        <v>43236</v>
      </c>
      <c r="Q4" s="43">
        <v>52</v>
      </c>
      <c r="R4" s="42">
        <v>43262</v>
      </c>
      <c r="S4" s="43"/>
      <c r="X4" s="43">
        <f>17+28+15</f>
        <v>60</v>
      </c>
    </row>
    <row r="5" spans="1:24">
      <c r="A5" s="60"/>
      <c r="B5" s="64" t="s">
        <v>149</v>
      </c>
      <c r="C5" s="63"/>
      <c r="D5" s="10">
        <f>SUM(D2:D4)</f>
        <v>51</v>
      </c>
      <c r="E5" s="10">
        <f>SUM(E2:E4)</f>
        <v>0</v>
      </c>
      <c r="F5" s="19"/>
      <c r="G5" s="65"/>
      <c r="H5" s="37" t="s">
        <v>108</v>
      </c>
      <c r="I5" s="31"/>
      <c r="J5" s="11">
        <v>40</v>
      </c>
      <c r="K5" s="11"/>
      <c r="L5" s="22"/>
      <c r="O5">
        <v>23</v>
      </c>
      <c r="P5" s="42">
        <v>43237</v>
      </c>
      <c r="Q5" s="43">
        <v>56</v>
      </c>
      <c r="R5" s="42">
        <v>43263</v>
      </c>
      <c r="S5" s="43"/>
      <c r="X5" s="43">
        <v>16</v>
      </c>
    </row>
    <row r="6" spans="1:24">
      <c r="A6" s="61">
        <v>2</v>
      </c>
      <c r="B6" s="37" t="s">
        <v>171</v>
      </c>
      <c r="C6" s="31" t="s">
        <v>167</v>
      </c>
      <c r="D6" s="11">
        <v>28</v>
      </c>
      <c r="E6" s="11">
        <v>28</v>
      </c>
      <c r="F6" s="18">
        <v>5.27</v>
      </c>
      <c r="G6" s="65"/>
      <c r="H6" s="37" t="s">
        <v>109</v>
      </c>
      <c r="I6" s="31"/>
      <c r="J6" s="11">
        <v>20</v>
      </c>
      <c r="K6" s="11"/>
      <c r="L6" s="54"/>
      <c r="O6">
        <v>22</v>
      </c>
      <c r="P6" s="42">
        <v>43238</v>
      </c>
      <c r="Q6" s="43">
        <v>101</v>
      </c>
      <c r="R6" s="42">
        <v>43264</v>
      </c>
      <c r="S6" s="43"/>
      <c r="X6" s="51">
        <f>44+27+27+49</f>
        <v>147</v>
      </c>
    </row>
    <row r="7" spans="1:24">
      <c r="A7" s="59"/>
      <c r="B7" s="37" t="s">
        <v>172</v>
      </c>
      <c r="C7" s="31"/>
      <c r="D7" s="11">
        <v>17</v>
      </c>
      <c r="E7" s="11">
        <v>17</v>
      </c>
      <c r="F7" s="18">
        <v>5.27</v>
      </c>
      <c r="G7" s="66"/>
      <c r="H7" s="62" t="s">
        <v>150</v>
      </c>
      <c r="I7" s="63"/>
      <c r="J7" s="8">
        <f>SUM(J2:J6)</f>
        <v>134</v>
      </c>
      <c r="K7" s="8">
        <f>SUM(K2:K6)</f>
        <v>0</v>
      </c>
      <c r="L7" s="22"/>
      <c r="O7">
        <v>21</v>
      </c>
      <c r="P7" s="50">
        <v>43239</v>
      </c>
      <c r="Q7" s="51">
        <v>0</v>
      </c>
      <c r="R7" s="42">
        <v>43265</v>
      </c>
      <c r="S7" s="43"/>
      <c r="X7" s="49">
        <f>28+17+23</f>
        <v>68</v>
      </c>
    </row>
    <row r="8" spans="1:24">
      <c r="A8" s="59"/>
      <c r="B8" s="37" t="s">
        <v>173</v>
      </c>
      <c r="C8" s="31"/>
      <c r="D8" s="11">
        <v>23</v>
      </c>
      <c r="E8" s="11">
        <v>23</v>
      </c>
      <c r="F8" s="18">
        <v>5.27</v>
      </c>
      <c r="G8" s="58">
        <v>7</v>
      </c>
      <c r="H8" s="36" t="s">
        <v>110</v>
      </c>
      <c r="I8" s="30"/>
      <c r="J8" s="9">
        <v>37</v>
      </c>
      <c r="K8" s="9">
        <v>37</v>
      </c>
      <c r="L8" s="26" t="s">
        <v>186</v>
      </c>
      <c r="O8">
        <v>20</v>
      </c>
      <c r="P8" s="48">
        <v>43240</v>
      </c>
      <c r="Q8" s="49">
        <v>120</v>
      </c>
      <c r="R8" s="42">
        <v>43266</v>
      </c>
      <c r="S8" s="43"/>
      <c r="X8">
        <f>SUM(X1:X7)</f>
        <v>457</v>
      </c>
    </row>
    <row r="9" spans="1:24">
      <c r="A9" s="59"/>
      <c r="B9" s="37" t="s">
        <v>174</v>
      </c>
      <c r="C9" s="31"/>
      <c r="D9" s="11">
        <v>25</v>
      </c>
      <c r="E9" s="11"/>
      <c r="F9" s="18"/>
      <c r="G9" s="59"/>
      <c r="H9" s="36" t="s">
        <v>111</v>
      </c>
      <c r="I9" s="30"/>
      <c r="J9" s="9">
        <v>34</v>
      </c>
      <c r="K9" s="9">
        <v>34</v>
      </c>
      <c r="L9" s="26" t="s">
        <v>148</v>
      </c>
      <c r="O9">
        <v>19</v>
      </c>
      <c r="P9" s="46">
        <v>43241</v>
      </c>
      <c r="Q9" s="47">
        <v>68</v>
      </c>
      <c r="R9" s="52">
        <v>43267</v>
      </c>
      <c r="S9" s="53"/>
    </row>
    <row r="10" spans="1:24">
      <c r="A10" s="59"/>
      <c r="B10" s="37" t="s">
        <v>175</v>
      </c>
      <c r="C10" s="31"/>
      <c r="D10" s="11">
        <v>37</v>
      </c>
      <c r="E10" s="11"/>
      <c r="F10" s="18"/>
      <c r="G10" s="59"/>
      <c r="H10" s="36" t="s">
        <v>112</v>
      </c>
      <c r="I10" s="30"/>
      <c r="J10" s="9">
        <v>26</v>
      </c>
      <c r="K10" s="9">
        <v>26</v>
      </c>
      <c r="L10" s="26" t="s">
        <v>183</v>
      </c>
      <c r="O10">
        <v>18</v>
      </c>
      <c r="P10" s="42">
        <v>43242</v>
      </c>
      <c r="Q10" s="43">
        <v>30</v>
      </c>
      <c r="R10" s="52">
        <v>43268</v>
      </c>
      <c r="S10" s="53"/>
    </row>
    <row r="11" spans="1:24">
      <c r="A11" s="59"/>
      <c r="B11" s="37" t="s">
        <v>176</v>
      </c>
      <c r="C11" s="31"/>
      <c r="D11" s="11">
        <v>29</v>
      </c>
      <c r="E11" s="11"/>
      <c r="F11" s="18"/>
      <c r="G11" s="59"/>
      <c r="H11" s="36" t="s">
        <v>113</v>
      </c>
      <c r="I11" s="30"/>
      <c r="J11" s="9">
        <v>24</v>
      </c>
      <c r="K11" s="9">
        <v>24</v>
      </c>
      <c r="L11" s="26" t="s">
        <v>148</v>
      </c>
      <c r="O11">
        <v>16</v>
      </c>
      <c r="P11" s="42">
        <v>43243</v>
      </c>
      <c r="Q11" s="43">
        <f>16+15+37</f>
        <v>68</v>
      </c>
      <c r="R11" s="52">
        <v>43269</v>
      </c>
      <c r="S11" s="53"/>
    </row>
    <row r="12" spans="1:24">
      <c r="A12" s="59"/>
      <c r="B12" s="37" t="s">
        <v>78</v>
      </c>
      <c r="C12" s="31"/>
      <c r="D12" s="11">
        <v>40</v>
      </c>
      <c r="E12" s="11"/>
      <c r="F12" s="18"/>
      <c r="G12" s="59"/>
      <c r="H12" s="36" t="s">
        <v>114</v>
      </c>
      <c r="I12" s="30"/>
      <c r="J12" s="9">
        <v>32</v>
      </c>
      <c r="K12" s="9">
        <v>32</v>
      </c>
      <c r="L12" s="26" t="s">
        <v>183</v>
      </c>
      <c r="O12">
        <v>15</v>
      </c>
      <c r="P12" s="42">
        <v>43244</v>
      </c>
      <c r="Q12" s="43">
        <f>17+28+15</f>
        <v>60</v>
      </c>
      <c r="R12" s="42">
        <v>43270</v>
      </c>
      <c r="S12" s="43"/>
    </row>
    <row r="13" spans="1:24">
      <c r="A13" s="59"/>
      <c r="B13" s="37" t="s">
        <v>79</v>
      </c>
      <c r="C13" s="31"/>
      <c r="D13" s="11">
        <v>28</v>
      </c>
      <c r="E13" s="11"/>
      <c r="F13" s="18"/>
      <c r="G13" s="59"/>
      <c r="H13" s="36" t="s">
        <v>115</v>
      </c>
      <c r="I13" s="30"/>
      <c r="J13" s="9">
        <v>36</v>
      </c>
      <c r="K13" s="9">
        <v>36</v>
      </c>
      <c r="L13" s="21" t="s">
        <v>184</v>
      </c>
      <c r="O13">
        <v>14</v>
      </c>
      <c r="P13" s="42">
        <v>43245</v>
      </c>
      <c r="Q13" s="43">
        <v>16</v>
      </c>
      <c r="R13" s="42">
        <v>43271</v>
      </c>
      <c r="S13" s="43"/>
    </row>
    <row r="14" spans="1:24">
      <c r="A14" s="60"/>
      <c r="B14" s="62" t="s">
        <v>157</v>
      </c>
      <c r="C14" s="63"/>
      <c r="D14" s="8">
        <f>SUM(D6:D13)</f>
        <v>227</v>
      </c>
      <c r="E14" s="8">
        <f>SUM(E6:E13)</f>
        <v>68</v>
      </c>
      <c r="F14" s="18"/>
      <c r="G14" s="60"/>
      <c r="H14" s="64" t="s">
        <v>139</v>
      </c>
      <c r="I14" s="63"/>
      <c r="J14" s="10">
        <f>SUM(J8:J13)</f>
        <v>189</v>
      </c>
      <c r="K14" s="10">
        <f>SUM(K8:K13)</f>
        <v>189</v>
      </c>
      <c r="L14" s="21"/>
      <c r="O14">
        <v>13</v>
      </c>
      <c r="P14" s="50">
        <v>43246</v>
      </c>
      <c r="Q14" s="51">
        <f>44+27+27+49</f>
        <v>147</v>
      </c>
      <c r="R14" s="42">
        <v>43272</v>
      </c>
      <c r="S14" s="43"/>
    </row>
    <row r="15" spans="1:24">
      <c r="A15" s="58">
        <v>3</v>
      </c>
      <c r="B15" s="36" t="s">
        <v>80</v>
      </c>
      <c r="C15" s="30"/>
      <c r="D15" s="9">
        <v>37</v>
      </c>
      <c r="E15" s="9"/>
      <c r="F15" s="19"/>
      <c r="G15" s="61">
        <v>8</v>
      </c>
      <c r="H15" s="37" t="s">
        <v>116</v>
      </c>
      <c r="I15" s="31" t="s">
        <v>188</v>
      </c>
      <c r="J15" s="11">
        <v>28</v>
      </c>
      <c r="K15" s="11">
        <v>28</v>
      </c>
      <c r="L15" s="54" t="s">
        <v>186</v>
      </c>
      <c r="O15">
        <v>12</v>
      </c>
      <c r="P15" s="48">
        <v>43247</v>
      </c>
      <c r="Q15" s="49">
        <f>28+17+23</f>
        <v>68</v>
      </c>
      <c r="R15" s="42">
        <v>43273</v>
      </c>
      <c r="S15" s="43"/>
    </row>
    <row r="16" spans="1:24">
      <c r="A16" s="59"/>
      <c r="B16" s="36" t="s">
        <v>81</v>
      </c>
      <c r="C16" s="30"/>
      <c r="D16" s="9">
        <v>19</v>
      </c>
      <c r="E16" s="9"/>
      <c r="F16" s="19"/>
      <c r="G16" s="59"/>
      <c r="H16" s="37" t="s">
        <v>117</v>
      </c>
      <c r="I16" s="31" t="s">
        <v>189</v>
      </c>
      <c r="J16" s="11">
        <v>31</v>
      </c>
      <c r="K16" s="11">
        <v>31</v>
      </c>
      <c r="L16" s="54" t="s">
        <v>193</v>
      </c>
      <c r="O16">
        <v>10</v>
      </c>
      <c r="P16" s="46">
        <v>43248</v>
      </c>
      <c r="Q16" s="47"/>
    </row>
    <row r="17" spans="1:18">
      <c r="A17" s="59"/>
      <c r="B17" s="36" t="s">
        <v>82</v>
      </c>
      <c r="C17" s="30"/>
      <c r="D17" s="9">
        <v>35</v>
      </c>
      <c r="E17" s="9"/>
      <c r="F17" s="19"/>
      <c r="G17" s="59"/>
      <c r="H17" s="37" t="s">
        <v>118</v>
      </c>
      <c r="I17" s="31" t="s">
        <v>187</v>
      </c>
      <c r="J17" s="11">
        <v>44</v>
      </c>
      <c r="K17" s="11">
        <v>44</v>
      </c>
      <c r="L17" s="54" t="s">
        <v>192</v>
      </c>
      <c r="P17" s="42">
        <v>43249</v>
      </c>
      <c r="Q17" s="43"/>
    </row>
    <row r="18" spans="1:18">
      <c r="A18" s="59"/>
      <c r="B18" s="36" t="s">
        <v>83</v>
      </c>
      <c r="C18" s="30"/>
      <c r="D18" s="9">
        <v>43</v>
      </c>
      <c r="E18" s="9"/>
      <c r="F18" s="19"/>
      <c r="G18" s="59"/>
      <c r="H18" s="37" t="s">
        <v>119</v>
      </c>
      <c r="I18" s="31" t="s">
        <v>190</v>
      </c>
      <c r="J18" s="11">
        <v>27</v>
      </c>
      <c r="K18" s="11">
        <v>27</v>
      </c>
      <c r="L18" s="54" t="s">
        <v>192</v>
      </c>
      <c r="O18">
        <v>9</v>
      </c>
      <c r="P18" s="42">
        <v>43250</v>
      </c>
      <c r="Q18" s="43"/>
    </row>
    <row r="19" spans="1:18">
      <c r="A19" s="59"/>
      <c r="B19" s="36" t="s">
        <v>84</v>
      </c>
      <c r="C19" s="30"/>
      <c r="D19" s="9">
        <v>33</v>
      </c>
      <c r="E19" s="9"/>
      <c r="F19" s="19"/>
      <c r="G19" s="59"/>
      <c r="H19" s="37" t="s">
        <v>120</v>
      </c>
      <c r="I19" s="31" t="s">
        <v>191</v>
      </c>
      <c r="J19" s="11">
        <v>27</v>
      </c>
      <c r="K19" s="11">
        <v>27</v>
      </c>
      <c r="L19" s="54" t="s">
        <v>192</v>
      </c>
      <c r="O19">
        <v>8</v>
      </c>
      <c r="P19" s="42">
        <v>43251</v>
      </c>
      <c r="Q19" s="43"/>
    </row>
    <row r="20" spans="1:18">
      <c r="A20" s="59"/>
      <c r="B20" s="36" t="s">
        <v>85</v>
      </c>
      <c r="C20" s="30"/>
      <c r="D20" s="9">
        <v>24</v>
      </c>
      <c r="E20" s="9"/>
      <c r="F20" s="19"/>
      <c r="G20" s="59"/>
      <c r="H20" s="37" t="s">
        <v>121</v>
      </c>
      <c r="I20" s="31" t="s">
        <v>190</v>
      </c>
      <c r="J20" s="11">
        <v>49</v>
      </c>
      <c r="K20" s="11">
        <v>49</v>
      </c>
      <c r="L20" s="54" t="s">
        <v>192</v>
      </c>
      <c r="O20">
        <v>7</v>
      </c>
      <c r="P20" s="42">
        <v>43252</v>
      </c>
      <c r="Q20" s="43"/>
    </row>
    <row r="21" spans="1:18">
      <c r="A21" s="59"/>
      <c r="B21" s="36" t="s">
        <v>86</v>
      </c>
      <c r="C21" s="30"/>
      <c r="D21" s="9">
        <v>21</v>
      </c>
      <c r="E21" s="10"/>
      <c r="F21" s="19"/>
      <c r="G21" s="60"/>
      <c r="H21" s="62" t="s">
        <v>151</v>
      </c>
      <c r="I21" s="63"/>
      <c r="J21" s="8">
        <f>SUM(J15:J20)</f>
        <v>206</v>
      </c>
      <c r="K21" s="8">
        <f>SUM(K15:K20)</f>
        <v>206</v>
      </c>
      <c r="L21" s="54"/>
      <c r="O21">
        <v>6</v>
      </c>
      <c r="P21" s="50">
        <v>43253</v>
      </c>
      <c r="Q21" s="51"/>
    </row>
    <row r="22" spans="1:18">
      <c r="A22" s="60"/>
      <c r="B22" s="64" t="s">
        <v>154</v>
      </c>
      <c r="C22" s="63"/>
      <c r="D22" s="10">
        <f>SUM(D15:D21)</f>
        <v>212</v>
      </c>
      <c r="E22" s="10">
        <f>SUM(E15:E21)</f>
        <v>0</v>
      </c>
      <c r="F22" s="19"/>
      <c r="G22" s="58">
        <v>9</v>
      </c>
      <c r="H22" s="36" t="s">
        <v>122</v>
      </c>
      <c r="I22" s="30"/>
      <c r="J22" s="9">
        <v>15</v>
      </c>
      <c r="K22" s="9">
        <v>15</v>
      </c>
      <c r="L22" s="21" t="s">
        <v>184</v>
      </c>
      <c r="M22" s="16"/>
      <c r="O22">
        <v>5</v>
      </c>
      <c r="P22" s="48">
        <v>43254</v>
      </c>
      <c r="Q22" s="49"/>
    </row>
    <row r="23" spans="1:18">
      <c r="A23" s="61">
        <v>4</v>
      </c>
      <c r="B23" s="37" t="s">
        <v>87</v>
      </c>
      <c r="C23" s="31"/>
      <c r="D23" s="11">
        <v>19</v>
      </c>
      <c r="E23" s="11">
        <v>19</v>
      </c>
      <c r="F23" s="18">
        <v>5.14</v>
      </c>
      <c r="G23" s="59"/>
      <c r="H23" s="36" t="s">
        <v>123</v>
      </c>
      <c r="I23" s="30"/>
      <c r="J23" s="9">
        <v>36</v>
      </c>
      <c r="K23" s="9"/>
      <c r="L23" s="21"/>
      <c r="M23" s="17"/>
      <c r="N23" s="25"/>
      <c r="O23">
        <v>4</v>
      </c>
      <c r="P23" s="46">
        <v>43255</v>
      </c>
      <c r="Q23" s="47"/>
    </row>
    <row r="24" spans="1:18">
      <c r="A24" s="59"/>
      <c r="B24" s="37" t="s">
        <v>88</v>
      </c>
      <c r="C24" s="31"/>
      <c r="D24" s="11">
        <v>20</v>
      </c>
      <c r="E24" s="11">
        <v>20</v>
      </c>
      <c r="F24" s="18">
        <v>5.14</v>
      </c>
      <c r="G24" s="60"/>
      <c r="H24" s="64" t="s">
        <v>152</v>
      </c>
      <c r="I24" s="63"/>
      <c r="J24" s="10">
        <f>SUM(J22:J23)</f>
        <v>51</v>
      </c>
      <c r="K24" s="10">
        <f>SUM(K22:K23)</f>
        <v>15</v>
      </c>
      <c r="L24" s="21"/>
      <c r="O24">
        <v>3</v>
      </c>
      <c r="P24" s="42">
        <v>43256</v>
      </c>
      <c r="Q24" s="43"/>
    </row>
    <row r="25" spans="1:18">
      <c r="A25" s="59"/>
      <c r="B25" s="37" t="s">
        <v>89</v>
      </c>
      <c r="C25" s="31"/>
      <c r="D25" s="11">
        <v>18</v>
      </c>
      <c r="E25" s="11">
        <v>18</v>
      </c>
      <c r="F25" s="18">
        <v>5.15</v>
      </c>
      <c r="G25" s="61">
        <v>10</v>
      </c>
      <c r="H25" s="37" t="s">
        <v>124</v>
      </c>
      <c r="I25" s="31"/>
      <c r="J25" s="11">
        <v>37</v>
      </c>
      <c r="K25" s="11">
        <v>37</v>
      </c>
      <c r="L25" s="56" t="s">
        <v>184</v>
      </c>
      <c r="O25">
        <v>2</v>
      </c>
      <c r="P25" s="42">
        <v>43257</v>
      </c>
      <c r="Q25" s="43"/>
    </row>
    <row r="26" spans="1:18">
      <c r="A26" s="59"/>
      <c r="B26" s="37" t="s">
        <v>90</v>
      </c>
      <c r="C26" s="31" t="s">
        <v>166</v>
      </c>
      <c r="D26" s="11">
        <v>30</v>
      </c>
      <c r="E26" s="11">
        <v>30</v>
      </c>
      <c r="F26" s="18">
        <v>5.15</v>
      </c>
      <c r="G26" s="60"/>
      <c r="H26" s="62" t="s">
        <v>153</v>
      </c>
      <c r="I26" s="63"/>
      <c r="J26" s="8">
        <f>J25</f>
        <v>37</v>
      </c>
      <c r="K26" s="8">
        <f>K25</f>
        <v>37</v>
      </c>
      <c r="L26" s="22"/>
      <c r="O26">
        <v>1</v>
      </c>
      <c r="P26" s="42">
        <v>43258</v>
      </c>
      <c r="Q26" s="43"/>
    </row>
    <row r="27" spans="1:18">
      <c r="A27" s="59"/>
      <c r="B27" s="37" t="s">
        <v>91</v>
      </c>
      <c r="C27" s="31" t="s">
        <v>158</v>
      </c>
      <c r="D27" s="11">
        <v>34</v>
      </c>
      <c r="E27" s="11">
        <v>34</v>
      </c>
      <c r="F27" s="18">
        <v>5.15</v>
      </c>
      <c r="G27" s="67" t="s">
        <v>147</v>
      </c>
      <c r="H27" s="68"/>
      <c r="I27" s="63"/>
      <c r="J27" s="8">
        <f>D5+D14+D22+D36+D42+J7+J14+J21+J24+J26</f>
        <v>1572</v>
      </c>
      <c r="K27" s="8">
        <f>E5+E14+E22+E36+E42+K7+K14+K21+K24+K26</f>
        <v>980</v>
      </c>
      <c r="L27" s="27">
        <f>J27-K27</f>
        <v>592</v>
      </c>
      <c r="P27" s="42">
        <v>43259</v>
      </c>
      <c r="Q27" s="43"/>
    </row>
    <row r="28" spans="1:18">
      <c r="A28" s="59"/>
      <c r="B28" s="37" t="s">
        <v>92</v>
      </c>
      <c r="C28" s="31" t="s">
        <v>159</v>
      </c>
      <c r="D28" s="11">
        <v>30</v>
      </c>
      <c r="E28" s="11">
        <v>30</v>
      </c>
      <c r="F28" s="18">
        <v>5.16</v>
      </c>
      <c r="K28" s="13"/>
      <c r="P28" s="23" t="s">
        <v>185</v>
      </c>
      <c r="Q28" s="57">
        <f>L27/10</f>
        <v>59.2</v>
      </c>
      <c r="R28" s="25"/>
    </row>
    <row r="29" spans="1:18">
      <c r="A29" s="59"/>
      <c r="B29" s="37" t="s">
        <v>93</v>
      </c>
      <c r="C29" s="31" t="s">
        <v>160</v>
      </c>
      <c r="D29" s="11">
        <v>22</v>
      </c>
      <c r="E29" s="11">
        <v>22</v>
      </c>
      <c r="F29" s="18">
        <v>5.16</v>
      </c>
      <c r="P29" s="23"/>
      <c r="Q29" s="24"/>
    </row>
    <row r="30" spans="1:18">
      <c r="A30" s="59"/>
      <c r="B30" s="37" t="s">
        <v>94</v>
      </c>
      <c r="C30" s="31" t="s">
        <v>182</v>
      </c>
      <c r="D30" s="11">
        <v>56</v>
      </c>
      <c r="E30" s="11">
        <v>56</v>
      </c>
      <c r="F30" s="18">
        <v>5.17</v>
      </c>
    </row>
    <row r="31" spans="1:18">
      <c r="A31" s="59"/>
      <c r="B31" s="37" t="s">
        <v>95</v>
      </c>
      <c r="C31" s="31" t="s">
        <v>161</v>
      </c>
      <c r="D31" s="11">
        <v>52</v>
      </c>
      <c r="E31" s="11">
        <v>52</v>
      </c>
      <c r="F31" s="18">
        <v>5.18</v>
      </c>
    </row>
    <row r="32" spans="1:18">
      <c r="A32" s="59"/>
      <c r="B32" s="37" t="s">
        <v>96</v>
      </c>
      <c r="C32" s="31" t="s">
        <v>162</v>
      </c>
      <c r="D32" s="11">
        <v>22</v>
      </c>
      <c r="E32" s="11">
        <v>22</v>
      </c>
      <c r="F32" s="18">
        <v>5.18</v>
      </c>
      <c r="I32" s="34" t="s">
        <v>125</v>
      </c>
      <c r="J32" s="40" t="s">
        <v>126</v>
      </c>
      <c r="K32" s="12" t="s">
        <v>140</v>
      </c>
      <c r="L32" s="12" t="s">
        <v>141</v>
      </c>
    </row>
    <row r="33" spans="1:19">
      <c r="A33" s="59"/>
      <c r="B33" s="37" t="s">
        <v>97</v>
      </c>
      <c r="C33" s="31" t="s">
        <v>165</v>
      </c>
      <c r="D33" s="11">
        <v>39</v>
      </c>
      <c r="E33" s="11">
        <v>39</v>
      </c>
      <c r="F33" s="22" t="s">
        <v>148</v>
      </c>
      <c r="I33" s="44" t="s">
        <v>131</v>
      </c>
      <c r="J33" s="44">
        <v>520</v>
      </c>
      <c r="K33" s="44">
        <v>523</v>
      </c>
      <c r="L33" s="44">
        <v>1049</v>
      </c>
    </row>
    <row r="34" spans="1:19">
      <c r="A34" s="59"/>
      <c r="B34" s="37" t="s">
        <v>98</v>
      </c>
      <c r="C34" s="31" t="s">
        <v>163</v>
      </c>
      <c r="D34" s="11">
        <v>27</v>
      </c>
      <c r="E34" s="11">
        <v>27</v>
      </c>
      <c r="F34" s="18">
        <v>5.18</v>
      </c>
      <c r="I34" s="44" t="s">
        <v>132</v>
      </c>
      <c r="J34" s="44">
        <v>420</v>
      </c>
      <c r="K34" s="44">
        <v>457</v>
      </c>
      <c r="L34" s="44">
        <v>592</v>
      </c>
    </row>
    <row r="35" spans="1:19">
      <c r="A35" s="59"/>
      <c r="B35" s="37" t="s">
        <v>99</v>
      </c>
      <c r="C35" s="31" t="s">
        <v>164</v>
      </c>
      <c r="D35" s="11">
        <v>13</v>
      </c>
      <c r="E35" s="11">
        <v>13</v>
      </c>
      <c r="F35" s="22" t="s">
        <v>148</v>
      </c>
      <c r="I35" s="44" t="s">
        <v>133</v>
      </c>
      <c r="J35" s="44">
        <v>360</v>
      </c>
      <c r="K35" s="44"/>
      <c r="L35" s="44"/>
    </row>
    <row r="36" spans="1:19">
      <c r="A36" s="60"/>
      <c r="B36" s="62" t="s">
        <v>155</v>
      </c>
      <c r="C36" s="63"/>
      <c r="D36" s="8">
        <f>SUM(D23:D35)</f>
        <v>382</v>
      </c>
      <c r="E36" s="8">
        <f>SUM(E23:E35)</f>
        <v>382</v>
      </c>
      <c r="F36" s="18"/>
      <c r="I36" s="44" t="s">
        <v>134</v>
      </c>
      <c r="J36" s="44">
        <v>272</v>
      </c>
      <c r="K36" s="44"/>
      <c r="L36" s="44"/>
    </row>
    <row r="37" spans="1:19">
      <c r="A37" s="58">
        <v>5</v>
      </c>
      <c r="B37" s="36" t="s">
        <v>100</v>
      </c>
      <c r="C37" s="30" t="s">
        <v>178</v>
      </c>
      <c r="D37" s="9">
        <v>10</v>
      </c>
      <c r="E37" s="9">
        <v>10</v>
      </c>
      <c r="F37" s="21" t="s">
        <v>148</v>
      </c>
      <c r="I37" s="44" t="s">
        <v>135</v>
      </c>
      <c r="J37" s="45" t="s">
        <v>128</v>
      </c>
      <c r="K37" s="44"/>
      <c r="L37" s="44"/>
    </row>
    <row r="38" spans="1:19">
      <c r="A38" s="59"/>
      <c r="B38" s="36" t="s">
        <v>101</v>
      </c>
      <c r="C38" s="30" t="s">
        <v>177</v>
      </c>
      <c r="D38" s="9">
        <v>18</v>
      </c>
      <c r="E38" s="9">
        <v>18</v>
      </c>
      <c r="F38" s="19">
        <v>5.14</v>
      </c>
      <c r="I38" s="44" t="s">
        <v>136</v>
      </c>
      <c r="J38" s="45" t="s">
        <v>127</v>
      </c>
      <c r="K38" s="44"/>
      <c r="L38" s="44"/>
    </row>
    <row r="39" spans="1:19">
      <c r="A39" s="59"/>
      <c r="B39" s="36" t="s">
        <v>102</v>
      </c>
      <c r="C39" s="30" t="s">
        <v>179</v>
      </c>
      <c r="D39" s="9">
        <v>27</v>
      </c>
      <c r="E39" s="9">
        <v>27</v>
      </c>
      <c r="F39" s="19">
        <v>5.14</v>
      </c>
      <c r="I39" s="44" t="s">
        <v>137</v>
      </c>
      <c r="J39" s="45" t="s">
        <v>129</v>
      </c>
      <c r="K39" s="44"/>
      <c r="L39" s="44"/>
    </row>
    <row r="40" spans="1:19">
      <c r="A40" s="59"/>
      <c r="B40" s="36" t="s">
        <v>103</v>
      </c>
      <c r="C40" s="30" t="s">
        <v>180</v>
      </c>
      <c r="D40" s="9">
        <v>16</v>
      </c>
      <c r="E40" s="9">
        <v>16</v>
      </c>
      <c r="F40" s="19">
        <v>5.14</v>
      </c>
      <c r="I40" s="44" t="s">
        <v>138</v>
      </c>
      <c r="J40" s="45" t="s">
        <v>130</v>
      </c>
      <c r="K40" s="44"/>
      <c r="L40" s="44"/>
    </row>
    <row r="41" spans="1:19">
      <c r="A41" s="59"/>
      <c r="B41" s="36" t="s">
        <v>104</v>
      </c>
      <c r="C41" s="30" t="s">
        <v>181</v>
      </c>
      <c r="D41" s="9">
        <v>12</v>
      </c>
      <c r="E41" s="9">
        <v>12</v>
      </c>
      <c r="F41" s="19">
        <v>5.14</v>
      </c>
      <c r="P41" s="28"/>
      <c r="Q41" s="29"/>
    </row>
    <row r="42" spans="1:19">
      <c r="A42" s="60"/>
      <c r="B42" s="64" t="s">
        <v>156</v>
      </c>
      <c r="C42" s="63"/>
      <c r="D42" s="10">
        <f>SUM(D37:D41)</f>
        <v>83</v>
      </c>
      <c r="E42" s="10">
        <f>SUM(E37:E41)</f>
        <v>83</v>
      </c>
      <c r="F42" s="19"/>
      <c r="P42" s="23"/>
      <c r="Q42" s="24"/>
    </row>
    <row r="43" spans="1:19">
      <c r="P43" s="23"/>
      <c r="Q43" s="24"/>
      <c r="S43" s="25"/>
    </row>
    <row r="44" spans="1:19">
      <c r="P44" s="23"/>
      <c r="Q44" s="24"/>
    </row>
    <row r="45" spans="1:19">
      <c r="P45" s="23"/>
      <c r="Q45" s="24"/>
    </row>
    <row r="46" spans="1:19">
      <c r="P46" s="23"/>
      <c r="Q46" s="24"/>
    </row>
    <row r="47" spans="1:19">
      <c r="P47" s="23"/>
      <c r="Q47" s="24"/>
    </row>
    <row r="48" spans="1:19">
      <c r="P48" s="23"/>
      <c r="Q48" s="24"/>
    </row>
  </sheetData>
  <mergeCells count="21">
    <mergeCell ref="G2:G7"/>
    <mergeCell ref="G27:I27"/>
    <mergeCell ref="A2:A5"/>
    <mergeCell ref="A6:A14"/>
    <mergeCell ref="B5:C5"/>
    <mergeCell ref="H7:I7"/>
    <mergeCell ref="H14:I14"/>
    <mergeCell ref="A15:A22"/>
    <mergeCell ref="H21:I21"/>
    <mergeCell ref="H24:I24"/>
    <mergeCell ref="H26:I26"/>
    <mergeCell ref="A37:A42"/>
    <mergeCell ref="G15:G21"/>
    <mergeCell ref="G22:G24"/>
    <mergeCell ref="G25:G26"/>
    <mergeCell ref="B14:C14"/>
    <mergeCell ref="B22:C22"/>
    <mergeCell ref="B36:C36"/>
    <mergeCell ref="B42:C42"/>
    <mergeCell ref="G8:G14"/>
    <mergeCell ref="A23:A36"/>
  </mergeCells>
  <phoneticPr fontId="1" type="noConversion"/>
  <pageMargins left="0.25" right="0.25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27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Knowledge</vt:lpstr>
      <vt:lpstr>Question Categories</vt:lpstr>
      <vt:lpstr>原版书题</vt:lpstr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</cp:lastModifiedBy>
  <cp:lastPrinted>2018-05-21T04:32:45Z</cp:lastPrinted>
  <dcterms:created xsi:type="dcterms:W3CDTF">2018-05-01T07:10:04Z</dcterms:created>
  <dcterms:modified xsi:type="dcterms:W3CDTF">2018-05-28T05:06:22Z</dcterms:modified>
</cp:coreProperties>
</file>