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publishItems="1"/>
  <mc:AlternateContent xmlns:mc="http://schemas.openxmlformats.org/markup-compatibility/2006">
    <mc:Choice Requires="x15">
      <x15ac:absPath xmlns:x15ac="http://schemas.microsoft.com/office/spreadsheetml/2010/11/ac" url="/Users/fibrywahyuningtyas/Documents/"/>
    </mc:Choice>
  </mc:AlternateContent>
  <xr:revisionPtr revIDLastSave="0" documentId="8_{B127935F-EEAE-2044-AC08-FF61ECF830B4}" xr6:coauthVersionLast="47" xr6:coauthVersionMax="47" xr10:uidLastSave="{00000000-0000-0000-0000-000000000000}"/>
  <bookViews>
    <workbookView xWindow="4080" yWindow="700" windowWidth="22960" windowHeight="15400" activeTab="2" xr2:uid="{DB438AB8-0F60-4224-9C67-97043B861F24}"/>
  </bookViews>
  <sheets>
    <sheet name="Data" sheetId="1" r:id="rId1"/>
    <sheet name="Data Prep " sheetId="2" r:id="rId2"/>
    <sheet name="Dashboard" sheetId="3" r:id="rId3"/>
  </sheets>
  <definedNames>
    <definedName name="_xlnm._FilterDatabase" localSheetId="0" hidden="1">Data!$A$1:$F$1919</definedName>
    <definedName name="_xlchart.v5.0" hidden="1">'Data Prep '!$P$2:$S$2</definedName>
    <definedName name="_xlchart.v5.1" hidden="1">'Data Prep '!$P$3:$S$50</definedName>
    <definedName name="_xlchart.v5.2" hidden="1">'Data Prep '!$V$2</definedName>
    <definedName name="_xlchart.v5.3" hidden="1">'Data Prep '!$V$3:$V$50</definedName>
    <definedName name="_xlchart.v5.4" hidden="1">'Data Prep '!$P$2:$S$2</definedName>
    <definedName name="_xlchart.v5.5" hidden="1">'Data Prep '!$P$3:$S$50</definedName>
    <definedName name="_xlchart.v5.6" hidden="1">'Data Prep '!$V$2</definedName>
    <definedName name="_xlchart.v5.7" hidden="1">'Data Prep '!$V$3:$V$50</definedName>
    <definedName name="Z_948164EF_B902_4A6C_8E3C_A935061C5153_.wvu.FilterData" localSheetId="0" hidden="1">Data!$A$1:$F$1919</definedName>
    <definedName name="Z_A1F01C08_243B_48FC_94A8_F102AEB1706D_.wvu.FilterData" localSheetId="0" hidden="1">Data!$A$1:$F$1919</definedName>
  </definedNames>
  <calcPr calcId="191029"/>
  <customWorkbookViews>
    <customWorkbookView name="Dashboard" guid="{948164EF-B902-4A6C-8E3C-A935061C5153}" maximized="1" xWindow="-8" yWindow="-8" windowWidth="1936" windowHeight="1056" activeSheetId="8" showFormulaBar="0"/>
    <customWorkbookView name="ShowAllWorksheets" guid="{A1F01C08-243B-48FC-94A8-F102AEB1706D}" maximized="1" xWindow="-8" yWindow="-8" windowWidth="1936" windowHeight="1056" activeSheetId="8" showFormulaBar="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8" i="2" l="1"/>
  <c r="B8" i="3" a="1"/>
  <c r="B8" i="3" s="1"/>
  <c r="B3" i="2" s="1"/>
  <c r="F4" i="2" s="1"/>
  <c r="D17" i="2"/>
  <c r="R3" i="2" a="1"/>
  <c r="R3" i="2" s="1"/>
  <c r="R18" i="2" a="1"/>
  <c r="R18" i="2" s="1"/>
  <c r="P3" i="2" a="1"/>
  <c r="P3" i="2" s="1"/>
  <c r="K3" i="2" a="1"/>
  <c r="K3" i="2" s="1"/>
  <c r="Q3" i="2" l="1" a="1"/>
  <c r="Q3" i="2" s="1"/>
  <c r="T3" i="2" s="1" a="1"/>
  <c r="T3" i="2" s="1"/>
  <c r="F3" i="2"/>
  <c r="F10" i="2"/>
  <c r="F12" i="2"/>
  <c r="F11" i="2"/>
  <c r="F9" i="2"/>
  <c r="F8" i="2"/>
  <c r="F6" i="2"/>
  <c r="F7" i="2"/>
  <c r="F5" i="2"/>
  <c r="R21" i="2" a="1"/>
  <c r="R21" i="2" s="1"/>
  <c r="R8" i="2" a="1"/>
  <c r="R8" i="2" s="1"/>
  <c r="R30" i="2" a="1"/>
  <c r="R30" i="2" s="1"/>
  <c r="R29" i="2" a="1"/>
  <c r="R29" i="2" s="1"/>
  <c r="R13" i="2" a="1"/>
  <c r="R13" i="2" s="1"/>
  <c r="R9" i="2" a="1"/>
  <c r="R9" i="2" s="1"/>
  <c r="R31" i="2" a="1"/>
  <c r="R31" i="2" s="1"/>
  <c r="R20" i="2" a="1"/>
  <c r="R20" i="2" s="1"/>
  <c r="R19" i="2" a="1"/>
  <c r="R19" i="2" s="1"/>
  <c r="R40" i="2" a="1"/>
  <c r="R40" i="2" s="1"/>
  <c r="R6" i="2" a="1"/>
  <c r="R6" i="2" s="1"/>
  <c r="R39" i="2" a="1"/>
  <c r="R39" i="2" s="1"/>
  <c r="R28" i="2" a="1"/>
  <c r="R28" i="2" s="1"/>
  <c r="R16" i="2" a="1"/>
  <c r="R16" i="2" s="1"/>
  <c r="R49" i="2" a="1"/>
  <c r="R49" i="2" s="1"/>
  <c r="R27" i="2" a="1"/>
  <c r="R27" i="2" s="1"/>
  <c r="R15" i="2" a="1"/>
  <c r="R15" i="2" s="1"/>
  <c r="R4" i="2" a="1"/>
  <c r="R4" i="2" s="1"/>
  <c r="R37" i="2" a="1"/>
  <c r="R37" i="2" s="1"/>
  <c r="R26" i="2" a="1"/>
  <c r="R26" i="2" s="1"/>
  <c r="R47" i="2" a="1"/>
  <c r="R47" i="2" s="1"/>
  <c r="R36" i="2" a="1"/>
  <c r="R36" i="2" s="1"/>
  <c r="R25" i="2" a="1"/>
  <c r="R25" i="2" s="1"/>
  <c r="R46" i="2" a="1"/>
  <c r="R46" i="2" s="1"/>
  <c r="R35" i="2" a="1"/>
  <c r="R35" i="2" s="1"/>
  <c r="R24" i="2" a="1"/>
  <c r="R24" i="2" s="1"/>
  <c r="R12" i="2" a="1"/>
  <c r="R12" i="2" s="1"/>
  <c r="R43" i="2" a="1"/>
  <c r="R43" i="2" s="1"/>
  <c r="R32" i="2" a="1"/>
  <c r="R32" i="2" s="1"/>
  <c r="R42" i="2" a="1"/>
  <c r="R42" i="2" s="1"/>
  <c r="R41" i="2" a="1"/>
  <c r="R41" i="2" s="1"/>
  <c r="R7" i="2" a="1"/>
  <c r="R7" i="2" s="1"/>
  <c r="R17" i="2" a="1"/>
  <c r="R17" i="2" s="1"/>
  <c r="R50" i="2" a="1"/>
  <c r="R50" i="2" s="1"/>
  <c r="R5" i="2" a="1"/>
  <c r="R5" i="2" s="1"/>
  <c r="R38" i="2" a="1"/>
  <c r="R38" i="2" s="1"/>
  <c r="R48" i="2" a="1"/>
  <c r="R48" i="2" s="1"/>
  <c r="R14" i="2" a="1"/>
  <c r="R14" i="2" s="1"/>
  <c r="R45" i="2" a="1"/>
  <c r="R45" i="2" s="1"/>
  <c r="R34" i="2" a="1"/>
  <c r="R34" i="2" s="1"/>
  <c r="R23" i="2" a="1"/>
  <c r="R23" i="2" s="1"/>
  <c r="R11" i="2" a="1"/>
  <c r="R11" i="2" s="1"/>
  <c r="R44" i="2" a="1"/>
  <c r="R44" i="2" s="1"/>
  <c r="R33" i="2" a="1"/>
  <c r="R33" i="2" s="1"/>
  <c r="R22" i="2" a="1"/>
  <c r="R22" i="2" s="1"/>
  <c r="R10" i="2" a="1"/>
  <c r="R10" i="2" s="1"/>
  <c r="U3" i="2" a="1"/>
  <c r="U3" i="2" s="1"/>
  <c r="H18" i="2"/>
  <c r="M3" i="2" a="1"/>
  <c r="M3" i="2" s="1"/>
  <c r="L3" i="2" a="1"/>
  <c r="L3" i="2" s="1"/>
  <c r="V3" i="2" l="1" a="1"/>
  <c r="V3" i="2" s="1"/>
  <c r="A3" i="2" a="1"/>
  <c r="A3" i="2" s="1"/>
  <c r="H3" i="2" l="1" a="1"/>
  <c r="H3" i="2" s="1"/>
  <c r="D3" i="2" a="1"/>
  <c r="D3" i="2" s="1"/>
  <c r="E3" i="2" s="1" a="1"/>
  <c r="E3" i="2" s="1"/>
  <c r="I3" i="2" l="1" a="1"/>
  <c r="I3" i="2" s="1"/>
  <c r="I18" i="2" l="1"/>
  <c r="I19" i="2" l="1"/>
  <c r="I2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6">
    <bk>
      <extLst>
        <ext uri="{3e2802c4-a4d2-4d8b-9148-e3be6c30e623}">
          <xlrd:rvb i="0"/>
        </ext>
      </extLst>
    </bk>
    <bk>
      <extLst>
        <ext uri="{3e2802c4-a4d2-4d8b-9148-e3be6c30e623}">
          <xlrd:rvb i="1"/>
        </ext>
      </extLst>
    </bk>
    <bk>
      <extLst>
        <ext uri="{3e2802c4-a4d2-4d8b-9148-e3be6c30e623}">
          <xlrd:rvb i="37"/>
        </ext>
      </extLst>
    </bk>
    <bk>
      <extLst>
        <ext uri="{3e2802c4-a4d2-4d8b-9148-e3be6c30e623}">
          <xlrd:rvb i="38"/>
        </ext>
      </extLst>
    </bk>
    <bk>
      <extLst>
        <ext uri="{3e2802c4-a4d2-4d8b-9148-e3be6c30e623}">
          <xlrd:rvb i="72"/>
        </ext>
      </extLst>
    </bk>
    <bk>
      <extLst>
        <ext uri="{3e2802c4-a4d2-4d8b-9148-e3be6c30e623}">
          <xlrd:rvb i="73"/>
        </ext>
      </extLst>
    </bk>
    <bk>
      <extLst>
        <ext uri="{3e2802c4-a4d2-4d8b-9148-e3be6c30e623}">
          <xlrd:rvb i="102"/>
        </ext>
      </extLst>
    </bk>
    <bk>
      <extLst>
        <ext uri="{3e2802c4-a4d2-4d8b-9148-e3be6c30e623}">
          <xlrd:rvb i="103"/>
        </ext>
      </extLst>
    </bk>
    <bk>
      <extLst>
        <ext uri="{3e2802c4-a4d2-4d8b-9148-e3be6c30e623}">
          <xlrd:rvb i="136"/>
        </ext>
      </extLst>
    </bk>
    <bk>
      <extLst>
        <ext uri="{3e2802c4-a4d2-4d8b-9148-e3be6c30e623}">
          <xlrd:rvb i="137"/>
        </ext>
      </extLst>
    </bk>
    <bk>
      <extLst>
        <ext uri="{3e2802c4-a4d2-4d8b-9148-e3be6c30e623}">
          <xlrd:rvb i="167"/>
        </ext>
      </extLst>
    </bk>
    <bk>
      <extLst>
        <ext uri="{3e2802c4-a4d2-4d8b-9148-e3be6c30e623}">
          <xlrd:rvb i="168"/>
        </ext>
      </extLst>
    </bk>
    <bk>
      <extLst>
        <ext uri="{3e2802c4-a4d2-4d8b-9148-e3be6c30e623}">
          <xlrd:rvb i="199"/>
        </ext>
      </extLst>
    </bk>
    <bk>
      <extLst>
        <ext uri="{3e2802c4-a4d2-4d8b-9148-e3be6c30e623}">
          <xlrd:rvb i="200"/>
        </ext>
      </extLst>
    </bk>
    <bk>
      <extLst>
        <ext uri="{3e2802c4-a4d2-4d8b-9148-e3be6c30e623}">
          <xlrd:rvb i="228"/>
        </ext>
      </extLst>
    </bk>
    <bk>
      <extLst>
        <ext uri="{3e2802c4-a4d2-4d8b-9148-e3be6c30e623}">
          <xlrd:rvb i="229"/>
        </ext>
      </extLst>
    </bk>
    <bk>
      <extLst>
        <ext uri="{3e2802c4-a4d2-4d8b-9148-e3be6c30e623}">
          <xlrd:rvb i="256"/>
        </ext>
      </extLst>
    </bk>
    <bk>
      <extLst>
        <ext uri="{3e2802c4-a4d2-4d8b-9148-e3be6c30e623}">
          <xlrd:rvb i="257"/>
        </ext>
      </extLst>
    </bk>
    <bk>
      <extLst>
        <ext uri="{3e2802c4-a4d2-4d8b-9148-e3be6c30e623}">
          <xlrd:rvb i="282"/>
        </ext>
      </extLst>
    </bk>
    <bk>
      <extLst>
        <ext uri="{3e2802c4-a4d2-4d8b-9148-e3be6c30e623}">
          <xlrd:rvb i="283"/>
        </ext>
      </extLst>
    </bk>
    <bk>
      <extLst>
        <ext uri="{3e2802c4-a4d2-4d8b-9148-e3be6c30e623}">
          <xlrd:rvb i="309"/>
        </ext>
      </extLst>
    </bk>
    <bk>
      <extLst>
        <ext uri="{3e2802c4-a4d2-4d8b-9148-e3be6c30e623}">
          <xlrd:rvb i="310"/>
        </ext>
      </extLst>
    </bk>
    <bk>
      <extLst>
        <ext uri="{3e2802c4-a4d2-4d8b-9148-e3be6c30e623}">
          <xlrd:rvb i="337"/>
        </ext>
      </extLst>
    </bk>
    <bk>
      <extLst>
        <ext uri="{3e2802c4-a4d2-4d8b-9148-e3be6c30e623}">
          <xlrd:rvb i="338"/>
        </ext>
      </extLst>
    </bk>
    <bk>
      <extLst>
        <ext uri="{3e2802c4-a4d2-4d8b-9148-e3be6c30e623}">
          <xlrd:rvb i="363"/>
        </ext>
      </extLst>
    </bk>
    <bk>
      <extLst>
        <ext uri="{3e2802c4-a4d2-4d8b-9148-e3be6c30e623}">
          <xlrd:rvb i="364"/>
        </ext>
      </extLst>
    </bk>
    <bk>
      <extLst>
        <ext uri="{3e2802c4-a4d2-4d8b-9148-e3be6c30e623}">
          <xlrd:rvb i="388"/>
        </ext>
      </extLst>
    </bk>
    <bk>
      <extLst>
        <ext uri="{3e2802c4-a4d2-4d8b-9148-e3be6c30e623}">
          <xlrd:rvb i="389"/>
        </ext>
      </extLst>
    </bk>
    <bk>
      <extLst>
        <ext uri="{3e2802c4-a4d2-4d8b-9148-e3be6c30e623}">
          <xlrd:rvb i="413"/>
        </ext>
      </extLst>
    </bk>
    <bk>
      <extLst>
        <ext uri="{3e2802c4-a4d2-4d8b-9148-e3be6c30e623}">
          <xlrd:rvb i="414"/>
        </ext>
      </extLst>
    </bk>
    <bk>
      <extLst>
        <ext uri="{3e2802c4-a4d2-4d8b-9148-e3be6c30e623}">
          <xlrd:rvb i="440"/>
        </ext>
      </extLst>
    </bk>
    <bk>
      <extLst>
        <ext uri="{3e2802c4-a4d2-4d8b-9148-e3be6c30e623}">
          <xlrd:rvb i="441"/>
        </ext>
      </extLst>
    </bk>
    <bk>
      <extLst>
        <ext uri="{3e2802c4-a4d2-4d8b-9148-e3be6c30e623}">
          <xlrd:rvb i="467"/>
        </ext>
      </extLst>
    </bk>
    <bk>
      <extLst>
        <ext uri="{3e2802c4-a4d2-4d8b-9148-e3be6c30e623}">
          <xlrd:rvb i="468"/>
        </ext>
      </extLst>
    </bk>
    <bk>
      <extLst>
        <ext uri="{3e2802c4-a4d2-4d8b-9148-e3be6c30e623}">
          <xlrd:rvb i="492"/>
        </ext>
      </extLst>
    </bk>
    <bk>
      <extLst>
        <ext uri="{3e2802c4-a4d2-4d8b-9148-e3be6c30e623}">
          <xlrd:rvb i="493"/>
        </ext>
      </extLst>
    </bk>
    <bk>
      <extLst>
        <ext uri="{3e2802c4-a4d2-4d8b-9148-e3be6c30e623}">
          <xlrd:rvb i="518"/>
        </ext>
      </extLst>
    </bk>
    <bk>
      <extLst>
        <ext uri="{3e2802c4-a4d2-4d8b-9148-e3be6c30e623}">
          <xlrd:rvb i="519"/>
        </ext>
      </extLst>
    </bk>
    <bk>
      <extLst>
        <ext uri="{3e2802c4-a4d2-4d8b-9148-e3be6c30e623}">
          <xlrd:rvb i="542"/>
        </ext>
      </extLst>
    </bk>
    <bk>
      <extLst>
        <ext uri="{3e2802c4-a4d2-4d8b-9148-e3be6c30e623}">
          <xlrd:rvb i="543"/>
        </ext>
      </extLst>
    </bk>
    <bk>
      <extLst>
        <ext uri="{3e2802c4-a4d2-4d8b-9148-e3be6c30e623}">
          <xlrd:rvb i="569"/>
        </ext>
      </extLst>
    </bk>
    <bk>
      <extLst>
        <ext uri="{3e2802c4-a4d2-4d8b-9148-e3be6c30e623}">
          <xlrd:rvb i="570"/>
        </ext>
      </extLst>
    </bk>
    <bk>
      <extLst>
        <ext uri="{3e2802c4-a4d2-4d8b-9148-e3be6c30e623}">
          <xlrd:rvb i="594"/>
        </ext>
      </extLst>
    </bk>
    <bk>
      <extLst>
        <ext uri="{3e2802c4-a4d2-4d8b-9148-e3be6c30e623}">
          <xlrd:rvb i="595"/>
        </ext>
      </extLst>
    </bk>
    <bk>
      <extLst>
        <ext uri="{3e2802c4-a4d2-4d8b-9148-e3be6c30e623}">
          <xlrd:rvb i="618"/>
        </ext>
      </extLst>
    </bk>
    <bk>
      <extLst>
        <ext uri="{3e2802c4-a4d2-4d8b-9148-e3be6c30e623}">
          <xlrd:rvb i="619"/>
        </ext>
      </extLst>
    </bk>
    <bk>
      <extLst>
        <ext uri="{3e2802c4-a4d2-4d8b-9148-e3be6c30e623}">
          <xlrd:rvb i="639"/>
        </ext>
      </extLst>
    </bk>
    <bk>
      <extLst>
        <ext uri="{3e2802c4-a4d2-4d8b-9148-e3be6c30e623}">
          <xlrd:rvb i="640"/>
        </ext>
      </extLst>
    </bk>
    <bk>
      <extLst>
        <ext uri="{3e2802c4-a4d2-4d8b-9148-e3be6c30e623}">
          <xlrd:rvb i="667"/>
        </ext>
      </extLst>
    </bk>
    <bk>
      <extLst>
        <ext uri="{3e2802c4-a4d2-4d8b-9148-e3be6c30e623}">
          <xlrd:rvb i="668"/>
        </ext>
      </extLst>
    </bk>
    <bk>
      <extLst>
        <ext uri="{3e2802c4-a4d2-4d8b-9148-e3be6c30e623}">
          <xlrd:rvb i="692"/>
        </ext>
      </extLst>
    </bk>
    <bk>
      <extLst>
        <ext uri="{3e2802c4-a4d2-4d8b-9148-e3be6c30e623}">
          <xlrd:rvb i="693"/>
        </ext>
      </extLst>
    </bk>
    <bk>
      <extLst>
        <ext uri="{3e2802c4-a4d2-4d8b-9148-e3be6c30e623}">
          <xlrd:rvb i="719"/>
        </ext>
      </extLst>
    </bk>
    <bk>
      <extLst>
        <ext uri="{3e2802c4-a4d2-4d8b-9148-e3be6c30e623}">
          <xlrd:rvb i="720"/>
        </ext>
      </extLst>
    </bk>
    <bk>
      <extLst>
        <ext uri="{3e2802c4-a4d2-4d8b-9148-e3be6c30e623}">
          <xlrd:rvb i="742"/>
        </ext>
      </extLst>
    </bk>
    <bk>
      <extLst>
        <ext uri="{3e2802c4-a4d2-4d8b-9148-e3be6c30e623}">
          <xlrd:rvb i="743"/>
        </ext>
      </extLst>
    </bk>
    <bk>
      <extLst>
        <ext uri="{3e2802c4-a4d2-4d8b-9148-e3be6c30e623}">
          <xlrd:rvb i="768"/>
        </ext>
      </extLst>
    </bk>
    <bk>
      <extLst>
        <ext uri="{3e2802c4-a4d2-4d8b-9148-e3be6c30e623}">
          <xlrd:rvb i="769"/>
        </ext>
      </extLst>
    </bk>
    <bk>
      <extLst>
        <ext uri="{3e2802c4-a4d2-4d8b-9148-e3be6c30e623}">
          <xlrd:rvb i="789"/>
        </ext>
      </extLst>
    </bk>
    <bk>
      <extLst>
        <ext uri="{3e2802c4-a4d2-4d8b-9148-e3be6c30e623}">
          <xlrd:rvb i="790"/>
        </ext>
      </extLst>
    </bk>
    <bk>
      <extLst>
        <ext uri="{3e2802c4-a4d2-4d8b-9148-e3be6c30e623}">
          <xlrd:rvb i="813"/>
        </ext>
      </extLst>
    </bk>
    <bk>
      <extLst>
        <ext uri="{3e2802c4-a4d2-4d8b-9148-e3be6c30e623}">
          <xlrd:rvb i="814"/>
        </ext>
      </extLst>
    </bk>
    <bk>
      <extLst>
        <ext uri="{3e2802c4-a4d2-4d8b-9148-e3be6c30e623}">
          <xlrd:rvb i="837"/>
        </ext>
      </extLst>
    </bk>
    <bk>
      <extLst>
        <ext uri="{3e2802c4-a4d2-4d8b-9148-e3be6c30e623}">
          <xlrd:rvb i="838"/>
        </ext>
      </extLst>
    </bk>
    <bk>
      <extLst>
        <ext uri="{3e2802c4-a4d2-4d8b-9148-e3be6c30e623}">
          <xlrd:rvb i="861"/>
        </ext>
      </extLst>
    </bk>
    <bk>
      <extLst>
        <ext uri="{3e2802c4-a4d2-4d8b-9148-e3be6c30e623}">
          <xlrd:rvb i="862"/>
        </ext>
      </extLst>
    </bk>
    <bk>
      <extLst>
        <ext uri="{3e2802c4-a4d2-4d8b-9148-e3be6c30e623}">
          <xlrd:rvb i="883"/>
        </ext>
      </extLst>
    </bk>
    <bk>
      <extLst>
        <ext uri="{3e2802c4-a4d2-4d8b-9148-e3be6c30e623}">
          <xlrd:rvb i="884"/>
        </ext>
      </extLst>
    </bk>
    <bk>
      <extLst>
        <ext uri="{3e2802c4-a4d2-4d8b-9148-e3be6c30e623}">
          <xlrd:rvb i="907"/>
        </ext>
      </extLst>
    </bk>
    <bk>
      <extLst>
        <ext uri="{3e2802c4-a4d2-4d8b-9148-e3be6c30e623}">
          <xlrd:rvb i="908"/>
        </ext>
      </extLst>
    </bk>
    <bk>
      <extLst>
        <ext uri="{3e2802c4-a4d2-4d8b-9148-e3be6c30e623}">
          <xlrd:rvb i="929"/>
        </ext>
      </extLst>
    </bk>
    <bk>
      <extLst>
        <ext uri="{3e2802c4-a4d2-4d8b-9148-e3be6c30e623}">
          <xlrd:rvb i="930"/>
        </ext>
      </extLst>
    </bk>
    <bk>
      <extLst>
        <ext uri="{3e2802c4-a4d2-4d8b-9148-e3be6c30e623}">
          <xlrd:rvb i="952"/>
        </ext>
      </extLst>
    </bk>
    <bk>
      <extLst>
        <ext uri="{3e2802c4-a4d2-4d8b-9148-e3be6c30e623}">
          <xlrd:rvb i="953"/>
        </ext>
      </extLst>
    </bk>
    <bk>
      <extLst>
        <ext uri="{3e2802c4-a4d2-4d8b-9148-e3be6c30e623}">
          <xlrd:rvb i="973"/>
        </ext>
      </extLst>
    </bk>
    <bk>
      <extLst>
        <ext uri="{3e2802c4-a4d2-4d8b-9148-e3be6c30e623}">
          <xlrd:rvb i="974"/>
        </ext>
      </extLst>
    </bk>
    <bk>
      <extLst>
        <ext uri="{3e2802c4-a4d2-4d8b-9148-e3be6c30e623}">
          <xlrd:rvb i="996"/>
        </ext>
      </extLst>
    </bk>
    <bk>
      <extLst>
        <ext uri="{3e2802c4-a4d2-4d8b-9148-e3be6c30e623}">
          <xlrd:rvb i="997"/>
        </ext>
      </extLst>
    </bk>
    <bk>
      <extLst>
        <ext uri="{3e2802c4-a4d2-4d8b-9148-e3be6c30e623}">
          <xlrd:rvb i="1018"/>
        </ext>
      </extLst>
    </bk>
    <bk>
      <extLst>
        <ext uri="{3e2802c4-a4d2-4d8b-9148-e3be6c30e623}">
          <xlrd:rvb i="1019"/>
        </ext>
      </extLst>
    </bk>
    <bk>
      <extLst>
        <ext uri="{3e2802c4-a4d2-4d8b-9148-e3be6c30e623}">
          <xlrd:rvb i="1041"/>
        </ext>
      </extLst>
    </bk>
    <bk>
      <extLst>
        <ext uri="{3e2802c4-a4d2-4d8b-9148-e3be6c30e623}">
          <xlrd:rvb i="1042"/>
        </ext>
      </extLst>
    </bk>
    <bk>
      <extLst>
        <ext uri="{3e2802c4-a4d2-4d8b-9148-e3be6c30e623}">
          <xlrd:rvb i="1065"/>
        </ext>
      </extLst>
    </bk>
    <bk>
      <extLst>
        <ext uri="{3e2802c4-a4d2-4d8b-9148-e3be6c30e623}">
          <xlrd:rvb i="1066"/>
        </ext>
      </extLst>
    </bk>
    <bk>
      <extLst>
        <ext uri="{3e2802c4-a4d2-4d8b-9148-e3be6c30e623}">
          <xlrd:rvb i="1090"/>
        </ext>
      </extLst>
    </bk>
    <bk>
      <extLst>
        <ext uri="{3e2802c4-a4d2-4d8b-9148-e3be6c30e623}">
          <xlrd:rvb i="1091"/>
        </ext>
      </extLst>
    </bk>
    <bk>
      <extLst>
        <ext uri="{3e2802c4-a4d2-4d8b-9148-e3be6c30e623}">
          <xlrd:rvb i="1112"/>
        </ext>
      </extLst>
    </bk>
    <bk>
      <extLst>
        <ext uri="{3e2802c4-a4d2-4d8b-9148-e3be6c30e623}">
          <xlrd:rvb i="1113"/>
        </ext>
      </extLst>
    </bk>
    <bk>
      <extLst>
        <ext uri="{3e2802c4-a4d2-4d8b-9148-e3be6c30e623}">
          <xlrd:rvb i="1134"/>
        </ext>
      </extLst>
    </bk>
    <bk>
      <extLst>
        <ext uri="{3e2802c4-a4d2-4d8b-9148-e3be6c30e623}">
          <xlrd:rvb i="1135"/>
        </ext>
      </extLst>
    </bk>
    <bk>
      <extLst>
        <ext uri="{3e2802c4-a4d2-4d8b-9148-e3be6c30e623}">
          <xlrd:rvb i="1158"/>
        </ext>
      </extLst>
    </bk>
    <bk>
      <extLst>
        <ext uri="{3e2802c4-a4d2-4d8b-9148-e3be6c30e623}">
          <xlrd:rvb i="1159"/>
        </ext>
      </extLst>
    </bk>
    <bk>
      <extLst>
        <ext uri="{3e2802c4-a4d2-4d8b-9148-e3be6c30e623}">
          <xlrd:rvb i="1182"/>
        </ext>
      </extLst>
    </bk>
    <bk>
      <extLst>
        <ext uri="{3e2802c4-a4d2-4d8b-9148-e3be6c30e623}">
          <xlrd:rvb i="1183"/>
        </ext>
      </extLst>
    </bk>
    <bk>
      <extLst>
        <ext uri="{3e2802c4-a4d2-4d8b-9148-e3be6c30e623}">
          <xlrd:rvb i="1204"/>
        </ext>
      </extLst>
    </bk>
    <bk>
      <extLst>
        <ext uri="{3e2802c4-a4d2-4d8b-9148-e3be6c30e623}">
          <xlrd:rvb i="1205"/>
        </ext>
      </extLst>
    </bk>
  </futureMetadata>
  <cellMetadata count="1">
    <bk>
      <rc t="1" v="0"/>
    </bk>
  </cellMetadata>
  <valueMetadata count="9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valueMetadata>
</metadata>
</file>

<file path=xl/sharedStrings.xml><?xml version="1.0" encoding="utf-8"?>
<sst xmlns="http://schemas.openxmlformats.org/spreadsheetml/2006/main" count="3872" uniqueCount="85">
  <si>
    <t>State</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</si>
  <si>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</si>
  <si>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</si>
  <si>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</si>
  <si>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</si>
  <si>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</si>
  <si>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</si>
  <si>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</si>
  <si>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</si>
  <si>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</si>
  <si>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</si>
  <si>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</si>
  <si>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</si>
  <si>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</si>
  <si>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</si>
  <si>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</si>
  <si>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</si>
  <si>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</si>
  <si>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</si>
  <si>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</si>
  <si>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</si>
  <si>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</si>
  <si>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</si>
  <si>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</si>
  <si>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</si>
  <si>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</si>
  <si>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</si>
  <si>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</si>
  <si>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</si>
  <si>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</si>
  <si>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</si>
  <si>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</si>
  <si>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</si>
  <si>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</si>
  <si>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</si>
  <si>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</si>
  <si>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</si>
  <si>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</si>
  <si>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</si>
  <si>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</si>
  <si>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</si>
  <si>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</si>
  <si>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</si>
  <si>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</si>
  <si>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</si>
  <si>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</si>
  <si>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</si>
  <si>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</si>
  <si>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</si>
  <si>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Industry</t>
  </si>
  <si>
    <t>Year</t>
  </si>
  <si>
    <t>Construction</t>
  </si>
  <si>
    <t>Manufacturing</t>
  </si>
  <si>
    <t>Information</t>
  </si>
  <si>
    <t>Trade &amp; Transportation</t>
  </si>
  <si>
    <t>Natural Resources</t>
  </si>
  <si>
    <t>Finance</t>
  </si>
  <si>
    <t>Business Services</t>
  </si>
  <si>
    <t>Education &amp; Health</t>
  </si>
  <si>
    <t>Leisure &amp; Hospitality</t>
  </si>
  <si>
    <t>Other Services</t>
  </si>
  <si>
    <t>Establishments</t>
  </si>
  <si>
    <t>Employees</t>
  </si>
  <si>
    <t>Avg Annual Wage</t>
  </si>
  <si>
    <t>INDUSTRY FILTER</t>
  </si>
  <si>
    <t xml:space="preserve">Selection </t>
  </si>
  <si>
    <t>DATA FILTER</t>
  </si>
  <si>
    <t xml:space="preserve">Current Year: </t>
  </si>
  <si>
    <t>AVERAGE BY INDUSTRY</t>
  </si>
  <si>
    <t xml:space="preserve">Industry </t>
  </si>
  <si>
    <t>EMPLOYEE BY INDUSTRY</t>
  </si>
  <si>
    <t xml:space="preserve">EMPLOYEE BY INDUSTRY CLEAN </t>
  </si>
  <si>
    <t>Others</t>
  </si>
  <si>
    <t xml:space="preserve">EMPLOYEE &amp; WAGE TRENDS </t>
  </si>
  <si>
    <t>employee</t>
  </si>
  <si>
    <t>Employee</t>
  </si>
  <si>
    <t>States</t>
  </si>
  <si>
    <t>Population</t>
  </si>
  <si>
    <t>Employees per Capita</t>
  </si>
  <si>
    <t>Average Wage</t>
  </si>
  <si>
    <t>MAP FILTER</t>
  </si>
  <si>
    <t>Metric</t>
  </si>
  <si>
    <t>Selected</t>
  </si>
  <si>
    <t>Percentage</t>
  </si>
  <si>
    <t>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</si>
</sst>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
    <numFmt numFmtId="165" formatCode="_(* #,##0_);_(* \(#,##0\);_(* &quot;-&quot;??_);_(@_)"/>
    <numFmt numFmtId="166" formatCode="_(&quot;$&quot;* #,##0_);_(&quot;$&quot;* \(#,##0\);_(&quot;$&quot;* &quot;-&quot;??_);_(@_)"/>
    <numFmt numFmtId="167" formatCode="#,##0;&quot;$&quot;#,##0"/>
  </numFmts>
  <fonts count="9"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b/>
      <sz val="11"/>
      <color theme="0"/>
      <name val="Calibri"/>
      <family val="2"/>
      <scheme val="minor"/>
    </font>
    <font>
      <sz val="20"/>
      <color theme="1"/>
      <name val="Calibri"/>
      <family val="2"/>
      <scheme val="minor"/>
    </font>
    <font>
      <b/>
      <sz val="26"/>
      <color theme="0"/>
      <name val="Calibri"/>
      <family val="2"/>
      <scheme val="minor"/>
    </font>
    <font>
      <b/>
      <sz val="24"/>
      <color theme="0"/>
      <name val="Calibri"/>
      <family val="2"/>
      <scheme val="minor"/>
    </font>
    <font>
      <sz val="13"/>
      <color rgb="FF000000"/>
      <name val="Lucida Grande"/>
      <family val="2"/>
    </font>
  </fonts>
  <fills count="10">
    <fill>
      <patternFill patternType="none"/>
    </fill>
    <fill>
      <patternFill patternType="gray125"/>
    </fill>
    <fill>
      <patternFill patternType="solid">
        <fgColor theme="3" tint="0.7999816888943144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rgb="FF002060"/>
        <bgColor indexed="64"/>
      </patternFill>
    </fill>
    <fill>
      <patternFill patternType="solid">
        <fgColor theme="8" tint="-0.249977111117893"/>
        <bgColor indexed="64"/>
      </patternFill>
    </fill>
    <fill>
      <patternFill patternType="solid">
        <fgColor theme="1"/>
        <bgColor indexed="64"/>
      </patternFill>
    </fill>
    <fill>
      <patternFill patternType="solid">
        <fgColor theme="0"/>
        <bgColor indexed="64"/>
      </patternFill>
    </fill>
  </fills>
  <borders count="1">
    <border>
      <left/>
      <right/>
      <top/>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29">
    <xf numFmtId="0" fontId="0" fillId="0" borderId="0" xfId="0"/>
    <xf numFmtId="3" fontId="0" fillId="0" borderId="0" xfId="0" applyNumberFormat="1"/>
    <xf numFmtId="164" fontId="0" fillId="0" borderId="0" xfId="0" applyNumberFormat="1"/>
    <xf numFmtId="0" fontId="1" fillId="2" borderId="0" xfId="0" applyFont="1" applyFill="1"/>
    <xf numFmtId="0" fontId="0" fillId="0" borderId="0" xfId="0" applyAlignment="1">
      <alignment horizontal="right"/>
    </xf>
    <xf numFmtId="0" fontId="0" fillId="0" borderId="0" xfId="0" applyAlignment="1">
      <alignment horizontal="center"/>
    </xf>
    <xf numFmtId="0" fontId="4" fillId="6" borderId="0" xfId="0" applyFont="1" applyFill="1" applyAlignment="1">
      <alignment horizontal="centerContinuous"/>
    </xf>
    <xf numFmtId="0" fontId="3" fillId="7" borderId="0" xfId="0" applyFont="1" applyFill="1" applyAlignment="1">
      <alignment horizontal="left"/>
    </xf>
    <xf numFmtId="0" fontId="3" fillId="4" borderId="0" xfId="0" applyFont="1" applyFill="1" applyAlignment="1">
      <alignment horizontal="left"/>
    </xf>
    <xf numFmtId="44" fontId="0" fillId="0" borderId="0" xfId="2" applyFont="1"/>
    <xf numFmtId="0" fontId="4" fillId="5" borderId="0" xfId="0" applyFont="1" applyFill="1"/>
    <xf numFmtId="43" fontId="0" fillId="0" borderId="0" xfId="1" applyFont="1"/>
    <xf numFmtId="165" fontId="0" fillId="0" borderId="0" xfId="1" applyNumberFormat="1" applyFont="1"/>
    <xf numFmtId="166" fontId="0" fillId="0" borderId="0" xfId="2" applyNumberFormat="1" applyFont="1"/>
    <xf numFmtId="43" fontId="3" fillId="4" borderId="0" xfId="1" applyFont="1" applyFill="1"/>
    <xf numFmtId="0" fontId="4" fillId="3" borderId="0" xfId="0" applyFont="1" applyFill="1" applyAlignment="1">
      <alignment horizontal="centerContinuous"/>
    </xf>
    <xf numFmtId="0" fontId="3" fillId="3" borderId="0" xfId="0" applyFont="1" applyFill="1" applyAlignment="1">
      <alignment horizontal="centerContinuous"/>
    </xf>
    <xf numFmtId="43" fontId="3" fillId="3" borderId="0" xfId="1" applyFont="1" applyFill="1" applyAlignment="1">
      <alignment horizontal="centerContinuous"/>
    </xf>
    <xf numFmtId="0" fontId="4" fillId="5" borderId="0" xfId="0" applyFont="1" applyFill="1" applyAlignment="1">
      <alignment horizontal="centerContinuous"/>
    </xf>
    <xf numFmtId="0" fontId="0" fillId="3" borderId="0" xfId="0" applyFill="1" applyAlignment="1">
      <alignment horizontal="centerContinuous"/>
    </xf>
    <xf numFmtId="165" fontId="3" fillId="4" borderId="0" xfId="1" applyNumberFormat="1" applyFont="1" applyFill="1"/>
    <xf numFmtId="167" fontId="0" fillId="0" borderId="0" xfId="1" applyNumberFormat="1" applyFont="1"/>
    <xf numFmtId="167" fontId="3" fillId="4" borderId="0" xfId="1" applyNumberFormat="1" applyFont="1" applyFill="1"/>
    <xf numFmtId="0" fontId="5" fillId="0" borderId="0" xfId="0" applyFont="1"/>
    <xf numFmtId="9" fontId="0" fillId="0" borderId="0" xfId="3" applyFont="1"/>
    <xf numFmtId="0" fontId="3" fillId="0" borderId="0" xfId="0" applyFont="1"/>
    <xf numFmtId="0" fontId="4" fillId="6" borderId="0" xfId="0" applyFont="1" applyFill="1" applyAlignment="1">
      <alignment horizontal="center"/>
    </xf>
    <xf numFmtId="0" fontId="6" fillId="8" borderId="0" xfId="0" applyFont="1" applyFill="1" applyAlignment="1">
      <alignment horizontal="center"/>
    </xf>
    <xf numFmtId="0" fontId="7" fillId="9" borderId="0" xfId="0" applyFont="1" applyFill="1" applyAlignment="1">
      <alignment horizontal="center"/>
    </xf>
  </cellXfs>
  <cellStyles count="4">
    <cellStyle name="Comma" xfId="1" builtinId="3"/>
    <cellStyle name="Currency" xfId="2" builtinId="4"/>
    <cellStyle name="Normal" xfId="0" builtinId="0"/>
    <cellStyle name="Percent" xfId="3" builtinId="5"/>
  </cellStyles>
  <dxfs count="4">
    <dxf>
      <numFmt numFmtId="164" formatCode="&quot;$&quot;#,##0"/>
    </dxf>
    <dxf>
      <numFmt numFmtId="3" formatCode="#,##0"/>
    </dxf>
    <dxf>
      <numFmt numFmtId="3" formatCode="#,##0"/>
    </dxf>
    <dxf>
      <font>
        <b/>
        <i val="0"/>
        <strike val="0"/>
        <condense val="0"/>
        <extend val="0"/>
        <outline val="0"/>
        <shadow val="0"/>
        <u val="none"/>
        <vertAlign val="baseline"/>
        <sz val="11"/>
        <color theme="1"/>
        <name val="Calibri"/>
        <family val="2"/>
        <scheme val="minor"/>
      </font>
      <fill>
        <patternFill patternType="solid">
          <fgColor indexed="64"/>
          <bgColor theme="3" tint="0.79998168889431442"/>
        </patternFill>
      </fill>
    </dxf>
  </dxfs>
  <tableStyles count="0" defaultTableStyle="TableStyleMedium2" defaultPivotStyle="PivotStyleLight16"/>
  <colors>
    <mruColors>
      <color rgb="FFFF7000"/>
      <color rgb="FFFF7453"/>
      <color rgb="FF269999"/>
      <color rgb="FFB2DBD5"/>
      <color rgb="FFE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'Data Prep '!$E$2</c:f>
              <c:strCache>
                <c:ptCount val="1"/>
                <c:pt idx="0">
                  <c:v>Avg Annual Wage</c:v>
                </c:pt>
              </c:strCache>
            </c:strRef>
          </c:tx>
          <c:spPr>
            <a:solidFill>
              <a:srgbClr val="0070C0"/>
            </a:solidFill>
            <a:ln>
              <a:noFill/>
            </a:ln>
            <a:effectLst/>
          </c:spPr>
          <c:invertIfNegative val="0"/>
          <c:cat>
            <c:strRef>
              <c:f>'Data Prep '!$D$3:$D$12</c:f>
              <c:strCache>
                <c:ptCount val="10"/>
                <c:pt idx="0">
                  <c:v>Business Services</c:v>
                </c:pt>
                <c:pt idx="1">
                  <c:v>Construction</c:v>
                </c:pt>
                <c:pt idx="2">
                  <c:v>Education &amp; Health</c:v>
                </c:pt>
                <c:pt idx="3">
                  <c:v>Finance</c:v>
                </c:pt>
                <c:pt idx="4">
                  <c:v>Information</c:v>
                </c:pt>
                <c:pt idx="5">
                  <c:v>Leisure &amp; Hospitality</c:v>
                </c:pt>
                <c:pt idx="6">
                  <c:v>Manufacturing</c:v>
                </c:pt>
                <c:pt idx="7">
                  <c:v>Natural Resources</c:v>
                </c:pt>
                <c:pt idx="8">
                  <c:v>Other Services</c:v>
                </c:pt>
                <c:pt idx="9">
                  <c:v>Trade &amp; Transportation</c:v>
                </c:pt>
              </c:strCache>
            </c:strRef>
          </c:cat>
          <c:val>
            <c:numRef>
              <c:f>'Data Prep '!$E$3:$E$12</c:f>
              <c:numCache>
                <c:formatCode>_("$"* #,##0.00_);_("$"* \(#,##0.00\);_("$"* "-"??_);_(@_)</c:formatCode>
                <c:ptCount val="10"/>
                <c:pt idx="0">
                  <c:v>74713.0625</c:v>
                </c:pt>
                <c:pt idx="1">
                  <c:v>63896.895833333336</c:v>
                </c:pt>
                <c:pt idx="2">
                  <c:v>53607.208333333336</c:v>
                </c:pt>
                <c:pt idx="3">
                  <c:v>90040.666666666672</c:v>
                </c:pt>
                <c:pt idx="4">
                  <c:v>93586.333333333328</c:v>
                </c:pt>
                <c:pt idx="5">
                  <c:v>23286.416666666668</c:v>
                </c:pt>
                <c:pt idx="6">
                  <c:v>68427.875</c:v>
                </c:pt>
                <c:pt idx="7">
                  <c:v>55605.9375</c:v>
                </c:pt>
                <c:pt idx="8">
                  <c:v>40790.1875</c:v>
                </c:pt>
                <c:pt idx="9">
                  <c:v>49366.8125</c:v>
                </c:pt>
              </c:numCache>
            </c:numRef>
          </c:val>
          <c:extLst>
            <c:ext xmlns:c16="http://schemas.microsoft.com/office/drawing/2014/chart" uri="{C3380CC4-5D6E-409C-BE32-E72D297353CC}">
              <c16:uniqueId val="{00000000-3FD1-9843-8CB4-1495A1C3A91B}"/>
            </c:ext>
          </c:extLst>
        </c:ser>
        <c:dLbls>
          <c:showLegendKey val="0"/>
          <c:showVal val="0"/>
          <c:showCatName val="0"/>
          <c:showSerName val="0"/>
          <c:showPercent val="0"/>
          <c:showBubbleSize val="0"/>
        </c:dLbls>
        <c:gapWidth val="30"/>
        <c:overlap val="-100"/>
        <c:axId val="897687392"/>
        <c:axId val="339429136"/>
      </c:barChart>
      <c:catAx>
        <c:axId val="8976873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429136"/>
        <c:crosses val="autoZero"/>
        <c:auto val="1"/>
        <c:lblAlgn val="ctr"/>
        <c:lblOffset val="100"/>
        <c:noMultiLvlLbl val="0"/>
      </c:catAx>
      <c:valAx>
        <c:axId val="339429136"/>
        <c:scaling>
          <c:orientation val="minMax"/>
        </c:scaling>
        <c:delete val="0"/>
        <c:axPos val="t"/>
        <c:numFmt formatCode="_(&quot;$&quot;* #,##0_);_(&quot;$&quot;* \(#,##0\);_(&quot;$&quot;* &quot;-&quot;_);_(@_)" sourceLinked="0"/>
        <c:majorTickMark val="none"/>
        <c:minorTickMark val="out"/>
        <c:tickLblPos val="nextTo"/>
        <c:spPr>
          <a:noFill/>
          <a:ln>
            <a:solidFill>
              <a:schemeClr val="dk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687392"/>
        <c:crosses val="autoZero"/>
        <c:crossBetween val="between"/>
        <c:dispUnits>
          <c:builtInUnit val="thousands"/>
          <c:dispUnitsLbl>
            <c:layout>
              <c:manualLayout>
                <c:xMode val="edge"/>
                <c:yMode val="edge"/>
                <c:x val="0.81142526393329395"/>
                <c:y val="9.9900185082817283E-2"/>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dPt>
            <c:idx val="0"/>
            <c:bubble3D val="0"/>
            <c:spPr>
              <a:solidFill>
                <a:srgbClr val="0070C0"/>
              </a:solidFill>
              <a:ln w="19050">
                <a:solidFill>
                  <a:schemeClr val="lt1"/>
                </a:solidFill>
              </a:ln>
              <a:effectLst/>
            </c:spPr>
            <c:extLst>
              <c:ext xmlns:c16="http://schemas.microsoft.com/office/drawing/2014/chart" uri="{C3380CC4-5D6E-409C-BE32-E72D297353CC}">
                <c16:uniqueId val="{00000001-62E3-D143-9F8F-20AF67D753DC}"/>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2-62E3-D143-9F8F-20AF67D753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'Data Prep '!$H$18:$H$19</c:f>
              <c:strCache>
                <c:ptCount val="2"/>
                <c:pt idx="0">
                  <c:v>Finance</c:v>
                </c:pt>
                <c:pt idx="1">
                  <c:v>Others</c:v>
                </c:pt>
              </c:strCache>
            </c:strRef>
          </c:cat>
          <c:val>
            <c:numRef>
              <c:f>'Data Prep '!$I$18:$I$19</c:f>
              <c:numCache>
                <c:formatCode>_(* #,##0_);_(* \(#,##0\);_(* "-"??_);_(@_)</c:formatCode>
                <c:ptCount val="2"/>
                <c:pt idx="0">
                  <c:v>8142043</c:v>
                </c:pt>
                <c:pt idx="1">
                  <c:v>108507296</c:v>
                </c:pt>
              </c:numCache>
            </c:numRef>
          </c:val>
          <c:extLst>
            <c:ext xmlns:c16="http://schemas.microsoft.com/office/drawing/2014/chart" uri="{C3380CC4-5D6E-409C-BE32-E72D297353CC}">
              <c16:uniqueId val="{00000000-62E3-D143-9F8F-20AF67D753DC}"/>
            </c:ext>
          </c:extLst>
        </c:ser>
        <c:dLbls>
          <c:showLegendKey val="0"/>
          <c:showVal val="0"/>
          <c:showCatName val="0"/>
          <c:showSerName val="0"/>
          <c:showPercent val="0"/>
          <c:showBubbleSize val="0"/>
          <c:showLeaderLines val="0"/>
        </c:dLbls>
        <c:firstSliceAng val="0"/>
        <c:holeSize val="4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 and Employee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014576679150755"/>
          <c:y val="0.14909481199147764"/>
          <c:w val="0.86929657898639578"/>
          <c:h val="0.7201986365891766"/>
        </c:manualLayout>
      </c:layout>
      <c:lineChart>
        <c:grouping val="standard"/>
        <c:varyColors val="0"/>
        <c:ser>
          <c:idx val="1"/>
          <c:order val="0"/>
          <c:tx>
            <c:strRef>
              <c:f>'Data Prep '!$L$2</c:f>
              <c:strCache>
                <c:ptCount val="1"/>
                <c:pt idx="0">
                  <c:v>Avg Annual Wage</c:v>
                </c:pt>
              </c:strCache>
            </c:strRef>
          </c:tx>
          <c:spPr>
            <a:ln w="44450" cap="rnd">
              <a:solidFill>
                <a:schemeClr val="accent2"/>
              </a:solidFill>
              <a:round/>
            </a:ln>
            <a:effectLst/>
          </c:spPr>
          <c:marker>
            <c:symbol val="circle"/>
            <c:size val="7"/>
            <c:spPr>
              <a:noFill/>
              <a:ln w="63500">
                <a:solidFill>
                  <a:schemeClr val="accent2"/>
                </a:solidFill>
              </a:ln>
              <a:effectLst/>
            </c:spPr>
          </c:marker>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 '!$K$3:$K$6</c:f>
              <c:numCache>
                <c:formatCode>General</c:formatCode>
                <c:ptCount val="4"/>
                <c:pt idx="0">
                  <c:v>2017</c:v>
                </c:pt>
                <c:pt idx="1">
                  <c:v>2018</c:v>
                </c:pt>
                <c:pt idx="2">
                  <c:v>2019</c:v>
                </c:pt>
                <c:pt idx="3">
                  <c:v>2020</c:v>
                </c:pt>
              </c:numCache>
            </c:numRef>
          </c:cat>
          <c:val>
            <c:numRef>
              <c:f>'Data Prep '!$L$3:$L$6</c:f>
              <c:numCache>
                <c:formatCode>_("$"* #,##0_);_("$"* \(#,##0\);_("$"* "-"??_);_(@_)</c:formatCode>
                <c:ptCount val="4"/>
                <c:pt idx="0">
                  <c:v>77330.083333333328</c:v>
                </c:pt>
                <c:pt idx="1">
                  <c:v>80167.854166666672</c:v>
                </c:pt>
                <c:pt idx="2">
                  <c:v>82837.375</c:v>
                </c:pt>
                <c:pt idx="3">
                  <c:v>90040.666666666672</c:v>
                </c:pt>
              </c:numCache>
            </c:numRef>
          </c:val>
          <c:smooth val="0"/>
          <c:extLst>
            <c:ext xmlns:c16="http://schemas.microsoft.com/office/drawing/2014/chart" uri="{C3380CC4-5D6E-409C-BE32-E72D297353CC}">
              <c16:uniqueId val="{00000001-AB06-2648-B96F-059B670EE3FE}"/>
            </c:ext>
          </c:extLst>
        </c:ser>
        <c:dLbls>
          <c:showLegendKey val="0"/>
          <c:showVal val="0"/>
          <c:showCatName val="0"/>
          <c:showSerName val="0"/>
          <c:showPercent val="0"/>
          <c:showBubbleSize val="0"/>
        </c:dLbls>
        <c:marker val="1"/>
        <c:smooth val="0"/>
        <c:axId val="339594368"/>
        <c:axId val="1388434960"/>
      </c:lineChart>
      <c:catAx>
        <c:axId val="33959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434960"/>
        <c:crossesAt val="40000"/>
        <c:auto val="1"/>
        <c:lblAlgn val="ctr"/>
        <c:lblOffset val="100"/>
        <c:noMultiLvlLbl val="0"/>
      </c:catAx>
      <c:valAx>
        <c:axId val="13884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Wage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594368"/>
        <c:crosses val="autoZero"/>
        <c:crossBetween val="between"/>
        <c:majorUnit val="3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strRef>
              <c:f>'Data Prep '!$M$2</c:f>
              <c:strCache>
                <c:ptCount val="1"/>
                <c:pt idx="0">
                  <c:v>employee</c:v>
                </c:pt>
              </c:strCache>
            </c:strRef>
          </c:tx>
          <c:spPr>
            <a:solidFill>
              <a:schemeClr val="bg2">
                <a:lumMod val="75000"/>
              </a:schemeClr>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 '!$K$3:$K$6</c:f>
              <c:numCache>
                <c:formatCode>General</c:formatCode>
                <c:ptCount val="4"/>
                <c:pt idx="0">
                  <c:v>2017</c:v>
                </c:pt>
                <c:pt idx="1">
                  <c:v>2018</c:v>
                </c:pt>
                <c:pt idx="2">
                  <c:v>2019</c:v>
                </c:pt>
                <c:pt idx="3">
                  <c:v>2020</c:v>
                </c:pt>
              </c:numCache>
            </c:numRef>
          </c:cat>
          <c:val>
            <c:numRef>
              <c:f>'Data Prep '!$M$3:$M$6</c:f>
              <c:numCache>
                <c:formatCode>_(* #,##0_);_(* \(#,##0\);_(* "-"??_);_(@_)</c:formatCode>
                <c:ptCount val="4"/>
                <c:pt idx="0">
                  <c:v>8021586</c:v>
                </c:pt>
                <c:pt idx="1">
                  <c:v>8120224</c:v>
                </c:pt>
                <c:pt idx="2">
                  <c:v>8251469</c:v>
                </c:pt>
                <c:pt idx="3">
                  <c:v>8142043</c:v>
                </c:pt>
              </c:numCache>
            </c:numRef>
          </c:val>
          <c:extLst>
            <c:ext xmlns:c16="http://schemas.microsoft.com/office/drawing/2014/chart" uri="{C3380CC4-5D6E-409C-BE32-E72D297353CC}">
              <c16:uniqueId val="{00000001-4626-7149-86DF-0F22C439A9E4}"/>
            </c:ext>
          </c:extLst>
        </c:ser>
        <c:dLbls>
          <c:showLegendKey val="0"/>
          <c:showVal val="0"/>
          <c:showCatName val="0"/>
          <c:showSerName val="0"/>
          <c:showPercent val="0"/>
          <c:showBubbleSize val="0"/>
        </c:dLbls>
        <c:gapWidth val="150"/>
        <c:axId val="339594368"/>
        <c:axId val="1388434960"/>
      </c:barChart>
      <c:catAx>
        <c:axId val="33959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434960"/>
        <c:crosses val="autoZero"/>
        <c:auto val="1"/>
        <c:lblAlgn val="ctr"/>
        <c:lblOffset val="100"/>
        <c:noMultiLvlLbl val="0"/>
      </c:catAx>
      <c:valAx>
        <c:axId val="1388434960"/>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594368"/>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rgbClr val="FF7453"/>
            </a:solidFill>
          </c:spPr>
          <c:dPt>
            <c:idx val="0"/>
            <c:bubble3D val="0"/>
            <c:spPr>
              <a:solidFill>
                <a:srgbClr val="FF7453"/>
              </a:solidFill>
              <a:ln w="19050">
                <a:solidFill>
                  <a:schemeClr val="lt1"/>
                </a:solidFill>
              </a:ln>
              <a:effectLst/>
            </c:spPr>
            <c:extLst>
              <c:ext xmlns:c16="http://schemas.microsoft.com/office/drawing/2014/chart" uri="{C3380CC4-5D6E-409C-BE32-E72D297353CC}">
                <c16:uniqueId val="{00000001-4FC3-2144-80B6-CC671410CBE1}"/>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4FC3-2144-80B6-CC671410CBE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'Data Prep '!$H$18:$H$19</c:f>
              <c:strCache>
                <c:ptCount val="2"/>
                <c:pt idx="0">
                  <c:v>Finance</c:v>
                </c:pt>
                <c:pt idx="1">
                  <c:v>Others</c:v>
                </c:pt>
              </c:strCache>
            </c:strRef>
          </c:cat>
          <c:val>
            <c:numRef>
              <c:f>'Data Prep '!$I$18:$I$19</c:f>
              <c:numCache>
                <c:formatCode>_(* #,##0_);_(* \(#,##0\);_(* "-"??_);_(@_)</c:formatCode>
                <c:ptCount val="2"/>
                <c:pt idx="0">
                  <c:v>8142043</c:v>
                </c:pt>
                <c:pt idx="1">
                  <c:v>108507296</c:v>
                </c:pt>
              </c:numCache>
            </c:numRef>
          </c:val>
          <c:extLst>
            <c:ext xmlns:c16="http://schemas.microsoft.com/office/drawing/2014/chart" uri="{C3380CC4-5D6E-409C-BE32-E72D297353CC}">
              <c16:uniqueId val="{00000004-4FC3-2144-80B6-CC671410CBE1}"/>
            </c:ext>
          </c:extLst>
        </c:ser>
        <c:dLbls>
          <c:showLegendKey val="0"/>
          <c:showVal val="0"/>
          <c:showCatName val="0"/>
          <c:showSerName val="0"/>
          <c:showPercent val="0"/>
          <c:showBubbleSize val="0"/>
          <c:showLeaderLines val="0"/>
        </c:dLbls>
        <c:firstSliceAng val="0"/>
        <c:holeSize val="4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14576679150755"/>
          <c:y val="0.14909481199147764"/>
          <c:w val="0.86929657898639578"/>
          <c:h val="0.7201986365891766"/>
        </c:manualLayout>
      </c:layout>
      <c:lineChart>
        <c:grouping val="standard"/>
        <c:varyColors val="0"/>
        <c:ser>
          <c:idx val="1"/>
          <c:order val="0"/>
          <c:tx>
            <c:strRef>
              <c:f>'Data Prep '!$L$2</c:f>
              <c:strCache>
                <c:ptCount val="1"/>
                <c:pt idx="0">
                  <c:v>Avg Annual Wage</c:v>
                </c:pt>
              </c:strCache>
            </c:strRef>
          </c:tx>
          <c:spPr>
            <a:ln w="44450" cap="rnd">
              <a:solidFill>
                <a:srgbClr val="0070C0"/>
              </a:solidFill>
              <a:round/>
            </a:ln>
            <a:effectLst/>
          </c:spPr>
          <c:marker>
            <c:symbol val="circle"/>
            <c:size val="7"/>
            <c:spPr>
              <a:noFill/>
              <a:ln w="63500">
                <a:solidFill>
                  <a:srgbClr val="0070C0"/>
                </a:solidFill>
              </a:ln>
              <a:effectLst/>
            </c:spPr>
          </c:marker>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 '!$K$3:$K$6</c:f>
              <c:numCache>
                <c:formatCode>General</c:formatCode>
                <c:ptCount val="4"/>
                <c:pt idx="0">
                  <c:v>2017</c:v>
                </c:pt>
                <c:pt idx="1">
                  <c:v>2018</c:v>
                </c:pt>
                <c:pt idx="2">
                  <c:v>2019</c:v>
                </c:pt>
                <c:pt idx="3">
                  <c:v>2020</c:v>
                </c:pt>
              </c:numCache>
            </c:numRef>
          </c:cat>
          <c:val>
            <c:numRef>
              <c:f>'Data Prep '!$L$3:$L$6</c:f>
              <c:numCache>
                <c:formatCode>_("$"* #,##0_);_("$"* \(#,##0\);_("$"* "-"??_);_(@_)</c:formatCode>
                <c:ptCount val="4"/>
                <c:pt idx="0">
                  <c:v>77330.083333333328</c:v>
                </c:pt>
                <c:pt idx="1">
                  <c:v>80167.854166666672</c:v>
                </c:pt>
                <c:pt idx="2">
                  <c:v>82837.375</c:v>
                </c:pt>
                <c:pt idx="3">
                  <c:v>90040.666666666672</c:v>
                </c:pt>
              </c:numCache>
            </c:numRef>
          </c:val>
          <c:smooth val="0"/>
          <c:extLst>
            <c:ext xmlns:c16="http://schemas.microsoft.com/office/drawing/2014/chart" uri="{C3380CC4-5D6E-409C-BE32-E72D297353CC}">
              <c16:uniqueId val="{00000000-57E1-184D-924E-3DDF5B126677}"/>
            </c:ext>
          </c:extLst>
        </c:ser>
        <c:dLbls>
          <c:showLegendKey val="0"/>
          <c:showVal val="0"/>
          <c:showCatName val="0"/>
          <c:showSerName val="0"/>
          <c:showPercent val="0"/>
          <c:showBubbleSize val="0"/>
        </c:dLbls>
        <c:marker val="1"/>
        <c:smooth val="0"/>
        <c:axId val="339594368"/>
        <c:axId val="1388434960"/>
      </c:lineChart>
      <c:catAx>
        <c:axId val="339594368"/>
        <c:scaling>
          <c:orientation val="minMax"/>
        </c:scaling>
        <c:delete val="1"/>
        <c:axPos val="b"/>
        <c:numFmt formatCode="General" sourceLinked="1"/>
        <c:majorTickMark val="none"/>
        <c:minorTickMark val="none"/>
        <c:tickLblPos val="nextTo"/>
        <c:crossAx val="1388434960"/>
        <c:crossesAt val="40000"/>
        <c:auto val="1"/>
        <c:lblAlgn val="ctr"/>
        <c:lblOffset val="100"/>
        <c:noMultiLvlLbl val="0"/>
      </c:catAx>
      <c:valAx>
        <c:axId val="138843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Wage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594368"/>
        <c:crosses val="autoZero"/>
        <c:crossBetween val="between"/>
        <c:majorUnit val="3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0"/>
          <c:tx>
            <c:strRef>
              <c:f>'Data Prep '!$M$2</c:f>
              <c:strCache>
                <c:ptCount val="1"/>
                <c:pt idx="0">
                  <c:v>employee</c:v>
                </c:pt>
              </c:strCache>
            </c:strRef>
          </c:tx>
          <c:spPr>
            <a:solidFill>
              <a:srgbClr val="FF7000"/>
            </a:solidFill>
            <a:ln>
              <a:noFill/>
            </a:ln>
            <a:effectLst/>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Prep '!$K$3:$K$6</c:f>
              <c:numCache>
                <c:formatCode>General</c:formatCode>
                <c:ptCount val="4"/>
                <c:pt idx="0">
                  <c:v>2017</c:v>
                </c:pt>
                <c:pt idx="1">
                  <c:v>2018</c:v>
                </c:pt>
                <c:pt idx="2">
                  <c:v>2019</c:v>
                </c:pt>
                <c:pt idx="3">
                  <c:v>2020</c:v>
                </c:pt>
              </c:numCache>
            </c:numRef>
          </c:cat>
          <c:val>
            <c:numRef>
              <c:f>'Data Prep '!$M$3:$M$6</c:f>
              <c:numCache>
                <c:formatCode>_(* #,##0_);_(* \(#,##0\);_(* "-"??_);_(@_)</c:formatCode>
                <c:ptCount val="4"/>
                <c:pt idx="0">
                  <c:v>8021586</c:v>
                </c:pt>
                <c:pt idx="1">
                  <c:v>8120224</c:v>
                </c:pt>
                <c:pt idx="2">
                  <c:v>8251469</c:v>
                </c:pt>
                <c:pt idx="3">
                  <c:v>8142043</c:v>
                </c:pt>
              </c:numCache>
            </c:numRef>
          </c:val>
          <c:extLst>
            <c:ext xmlns:c16="http://schemas.microsoft.com/office/drawing/2014/chart" uri="{C3380CC4-5D6E-409C-BE32-E72D297353CC}">
              <c16:uniqueId val="{00000000-4A53-9B47-89C7-72EFA61BBAF0}"/>
            </c:ext>
          </c:extLst>
        </c:ser>
        <c:dLbls>
          <c:showLegendKey val="0"/>
          <c:showVal val="0"/>
          <c:showCatName val="0"/>
          <c:showSerName val="0"/>
          <c:showPercent val="0"/>
          <c:showBubbleSize val="0"/>
        </c:dLbls>
        <c:gapWidth val="67"/>
        <c:axId val="339594368"/>
        <c:axId val="1388434960"/>
      </c:barChart>
      <c:catAx>
        <c:axId val="33959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434960"/>
        <c:crosses val="autoZero"/>
        <c:auto val="1"/>
        <c:lblAlgn val="ctr"/>
        <c:lblOffset val="100"/>
        <c:noMultiLvlLbl val="0"/>
      </c:catAx>
      <c:valAx>
        <c:axId val="1388434960"/>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594368"/>
        <c:crosses val="autoZero"/>
        <c:crossBetween val="between"/>
        <c:majorUnit val="10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'Data Prep '!$E$2</c:f>
              <c:strCache>
                <c:ptCount val="1"/>
                <c:pt idx="0">
                  <c:v>Avg Annual Wage</c:v>
                </c:pt>
              </c:strCache>
            </c:strRef>
          </c:tx>
          <c:spPr>
            <a:solidFill>
              <a:schemeClr val="bg2">
                <a:lumMod val="90000"/>
              </a:schemeClr>
            </a:solidFill>
            <a:ln>
              <a:noFill/>
            </a:ln>
            <a:effectLst/>
          </c:spPr>
          <c:invertIfNegative val="0"/>
          <c:dLbls>
            <c:numFmt formatCode=";&quot;$&quot;#,##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Prep '!$D$3:$D$12</c:f>
              <c:strCache>
                <c:ptCount val="10"/>
                <c:pt idx="0">
                  <c:v>Business Services</c:v>
                </c:pt>
                <c:pt idx="1">
                  <c:v>Construction</c:v>
                </c:pt>
                <c:pt idx="2">
                  <c:v>Education &amp; Health</c:v>
                </c:pt>
                <c:pt idx="3">
                  <c:v>Finance</c:v>
                </c:pt>
                <c:pt idx="4">
                  <c:v>Information</c:v>
                </c:pt>
                <c:pt idx="5">
                  <c:v>Leisure &amp; Hospitality</c:v>
                </c:pt>
                <c:pt idx="6">
                  <c:v>Manufacturing</c:v>
                </c:pt>
                <c:pt idx="7">
                  <c:v>Natural Resources</c:v>
                </c:pt>
                <c:pt idx="8">
                  <c:v>Other Services</c:v>
                </c:pt>
                <c:pt idx="9">
                  <c:v>Trade &amp; Transportation</c:v>
                </c:pt>
              </c:strCache>
            </c:strRef>
          </c:cat>
          <c:val>
            <c:numRef>
              <c:f>'Data Prep '!$E$3:$E$12</c:f>
              <c:numCache>
                <c:formatCode>_("$"* #,##0.00_);_("$"* \(#,##0.00\);_("$"* "-"??_);_(@_)</c:formatCode>
                <c:ptCount val="10"/>
                <c:pt idx="0">
                  <c:v>74713.0625</c:v>
                </c:pt>
                <c:pt idx="1">
                  <c:v>63896.895833333336</c:v>
                </c:pt>
                <c:pt idx="2">
                  <c:v>53607.208333333336</c:v>
                </c:pt>
                <c:pt idx="3">
                  <c:v>90040.666666666672</c:v>
                </c:pt>
                <c:pt idx="4">
                  <c:v>93586.333333333328</c:v>
                </c:pt>
                <c:pt idx="5">
                  <c:v>23286.416666666668</c:v>
                </c:pt>
                <c:pt idx="6">
                  <c:v>68427.875</c:v>
                </c:pt>
                <c:pt idx="7">
                  <c:v>55605.9375</c:v>
                </c:pt>
                <c:pt idx="8">
                  <c:v>40790.1875</c:v>
                </c:pt>
                <c:pt idx="9">
                  <c:v>49366.8125</c:v>
                </c:pt>
              </c:numCache>
            </c:numRef>
          </c:val>
          <c:extLst>
            <c:ext xmlns:c16="http://schemas.microsoft.com/office/drawing/2014/chart" uri="{C3380CC4-5D6E-409C-BE32-E72D297353CC}">
              <c16:uniqueId val="{00000000-DCD7-DE4D-AC0B-2BC5F2814606}"/>
            </c:ext>
          </c:extLst>
        </c:ser>
        <c:ser>
          <c:idx val="1"/>
          <c:order val="1"/>
          <c:tx>
            <c:strRef>
              <c:f>'Data Prep '!$F$2</c:f>
              <c:strCache>
                <c:ptCount val="1"/>
                <c:pt idx="0">
                  <c:v>Selection</c:v>
                </c:pt>
              </c:strCache>
            </c:strRef>
          </c:tx>
          <c:spPr>
            <a:solidFill>
              <a:schemeClr val="accent5">
                <a:lumMod val="75000"/>
              </a:schemeClr>
            </a:solidFill>
            <a:ln>
              <a:noFill/>
            </a:ln>
            <a:effectLst/>
          </c:spPr>
          <c:invertIfNegative val="0"/>
          <c:cat>
            <c:strRef>
              <c:f>'Data Prep '!$D$3:$D$12</c:f>
              <c:strCache>
                <c:ptCount val="10"/>
                <c:pt idx="0">
                  <c:v>Business Services</c:v>
                </c:pt>
                <c:pt idx="1">
                  <c:v>Construction</c:v>
                </c:pt>
                <c:pt idx="2">
                  <c:v>Education &amp; Health</c:v>
                </c:pt>
                <c:pt idx="3">
                  <c:v>Finance</c:v>
                </c:pt>
                <c:pt idx="4">
                  <c:v>Information</c:v>
                </c:pt>
                <c:pt idx="5">
                  <c:v>Leisure &amp; Hospitality</c:v>
                </c:pt>
                <c:pt idx="6">
                  <c:v>Manufacturing</c:v>
                </c:pt>
                <c:pt idx="7">
                  <c:v>Natural Resources</c:v>
                </c:pt>
                <c:pt idx="8">
                  <c:v>Other Services</c:v>
                </c:pt>
                <c:pt idx="9">
                  <c:v>Trade &amp; Transportation</c:v>
                </c:pt>
              </c:strCache>
            </c:strRef>
          </c:cat>
          <c:val>
            <c:numRef>
              <c:f>'Data Prep '!$F$3:$F$12</c:f>
              <c:numCache>
                <c:formatCode>_("$"* #,##0.00_);_("$"* \(#,##0.00\);_("$"* "-"??_);_(@_)</c:formatCode>
                <c:ptCount val="10"/>
                <c:pt idx="0">
                  <c:v>0</c:v>
                </c:pt>
                <c:pt idx="1">
                  <c:v>0</c:v>
                </c:pt>
                <c:pt idx="2">
                  <c:v>0</c:v>
                </c:pt>
                <c:pt idx="3">
                  <c:v>90040.666666666672</c:v>
                </c:pt>
                <c:pt idx="4">
                  <c:v>0</c:v>
                </c:pt>
                <c:pt idx="5">
                  <c:v>0</c:v>
                </c:pt>
                <c:pt idx="6">
                  <c:v>0</c:v>
                </c:pt>
                <c:pt idx="7">
                  <c:v>0</c:v>
                </c:pt>
                <c:pt idx="8">
                  <c:v>0</c:v>
                </c:pt>
                <c:pt idx="9">
                  <c:v>0</c:v>
                </c:pt>
              </c:numCache>
            </c:numRef>
          </c:val>
          <c:extLst>
            <c:ext xmlns:c16="http://schemas.microsoft.com/office/drawing/2014/chart" uri="{C3380CC4-5D6E-409C-BE32-E72D297353CC}">
              <c16:uniqueId val="{00000001-DCD7-DE4D-AC0B-2BC5F2814606}"/>
            </c:ext>
          </c:extLst>
        </c:ser>
        <c:dLbls>
          <c:showLegendKey val="0"/>
          <c:showVal val="0"/>
          <c:showCatName val="0"/>
          <c:showSerName val="0"/>
          <c:showPercent val="0"/>
          <c:showBubbleSize val="0"/>
        </c:dLbls>
        <c:gapWidth val="30"/>
        <c:overlap val="100"/>
        <c:axId val="897687392"/>
        <c:axId val="339429136"/>
      </c:barChart>
      <c:catAx>
        <c:axId val="8976873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429136"/>
        <c:crosses val="autoZero"/>
        <c:auto val="1"/>
        <c:lblAlgn val="ctr"/>
        <c:lblOffset val="100"/>
        <c:noMultiLvlLbl val="0"/>
      </c:catAx>
      <c:valAx>
        <c:axId val="339429136"/>
        <c:scaling>
          <c:orientation val="minMax"/>
        </c:scaling>
        <c:delete val="0"/>
        <c:axPos val="t"/>
        <c:numFmt formatCode="_(&quot;$&quot;* #,##0_);_(&quot;$&quot;* \(#,##0\);_(&quot;$&quot;* &quot;-&quot;_);_(@_)" sourceLinked="0"/>
        <c:majorTickMark val="none"/>
        <c:minorTickMark val="out"/>
        <c:tickLblPos val="nextTo"/>
        <c:spPr>
          <a:noFill/>
          <a:ln>
            <a:solidFill>
              <a:schemeClr val="dk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687392"/>
        <c:crosses val="autoZero"/>
        <c:crossBetween val="between"/>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F090DDAD-D783-ED4A-B0ED-5C5D820F24AA}">
          <cx:dataId val="0"/>
          <cx:layoutPr>
            <cx:geography cultureLanguage="en-US" cultureRegion="NL" attribution="Powered by Bing">
              <cx:geoCache provider="{E9337A44-BEBE-4D9F-B70C-5C5E7DAFC167}">
                <cx:binary>1H1pc9w4su1fcfjzo5pYSAATt29Ek1XaLMmyLG/3C6MsySS4E9z569+hq2RL7GpbE6Mb76mmY7ql
KhQTOMjMkwug/7oZ/nWT3m3MqyFL8/pfN8Ofr6OmKf/1xx/1TXSXbeqDTN+Yoi6+NQc3RfZH8e2b
vrn749Zsep2Hf1Cb8D9uoo1p7obX//1f+LbwrjgrbjaNLvJ37Z0Zr+7qNm3qX7y3961XN0WbN/Pw
EN/05+sPuW7ubl+9bzbNXf361V3e6Ga8Hsu7P18/+uTrV38sv+9vz36VQrymvcVYpg4cmznCdtzX
r9IiD3e/t5Q6sIlkjHFuf3/h/e1DLzYZBj5Znu/SbG5vzV1dv9r9+2/DH03hb+/quvC3q+EXs9Af
3n+f5R+PV/u//2vxC8x78ZsHgCwX6XdvQfRM5ytdN0bfNOTP1590fVPktc7v12ULxqOP/ZtgcH7g
MqUc5tpq+3qMiVQHglHlOIptMWH3z95i8iSR9uPxYOijGWCeJ69/sxf//4Tnrm5efdQm1Lne3C/T
fw4Rkwcup47gjGwhIAuI7AOXMMGUvXt/CdFTxfoHmB4PX0L18UVC9fHOZEXePB9I0CNbOBT/w+o/
NGqCHrgudZUroWbzy7l/6FaBniDJflx+DFwg8vH6RSJyfZfnMNd3d/fL8wyK4xxITpXirtwuvXwM
jXQPGGfU4bbaKha9f/YWmieJtB+cB0MX8FxfvEh43hdtE73yN6ZIdf6cxo0dKJspTslP4/VQfaR9
IBW3JSFki+GCEzxdrv1ALccv0Hrvv0i0riKQllcndbrJb+/39H+uT5wcuFSCDOzUSS30SZADh0hp
u9zZYrVwRE+Vaj9Sj0cvcLp6mYzhbZJuoiJ7Tn1yDhwJAu06W5NmL8iCEiDfElxOiC1G6n5/bG3e
UyTaj8/PkQts3r55kTr0aSzAvsP75XkG9aEHWHJwAbJTj4X6EBvYOIRzQLfF5v7ZO6r9e4H2I/Nj
JgtgPn15kcBc3PWvvhQmuV+d50GGKcoZoz+CnIdOSDgwfDbiVcK3wCyc0FMk2g/Nz5ELbC5eJjZv
Nnm9qZ8PGcQ+XHJBlRB7Yx8lD5hE0gD5hC0y4v7ZW535vTz7cbkft0DlzfsXqzHnd4O+Ke5X5z/X
GcYPQNqYINzdqzPEdg8IPI0Cd7t/6haTec//Xpr9uDwcu8Dm4vxFYnOYFkbfPiMDoPLAQb6GUAbX
/tCKSQpdEozT2f3PrwU9e4Ik+0H5MXCByOHZi0Tk4u6r2dTJM0IC4uxQAWURO11BoPkQGSQ+Jbw/
QlW5RWaRI3iKRPuh+Tlygc3F+kVic46kzeY5408uDmzGHKLELucMpXgIDbEVsm/QJpfxx2bsCaLs
x+THwAUk5y8zcXNRmP+dzAAiGaaYcNiODcO1P0RGqAMiHSZdd6dUS1L2ZLn2w7Sc1wKtC/9lKpC+
iXS4ed4KghRcKCF3GZpFWCMdVBBshXBzfwbn/AkS7Ufo58gFNucnLxSbui5ao+/tzDOQNNBjVzjS
5rvs2tLxgBIIwVx2n9JZ6NC5/r1E/4TN/cglNm9fLDZYDF2WzwkPPRDUlkLughe1ZGzwPQ4iT053
cekeeJ4g1D8j9GPwEqQXGud8N/mrTVI0z8nexAHyaQxxzK6Cs0AJqnXAXcUo3Rk4vP+wbL11JL+X
aj9Mj0cvcLpYvUhlehvpZ4xEOZafOA7japcjWFA4xD3CVjBx/4DP76TZj8t21AKPt8cvEo+TW2Sh
7zftf+51UAtlUiGe4fsZASFoOkBDgZD2ItD5rSD7sdgNW4Bx8jKVY05xnN6Z+m58RkTsAxgvG20e
+3mAACDwQugs2mbR1CLWeZpM+8F5OHaB0MXpi1SX843On7FMzR2UoV0EmQ9ymA8DHVcdUILUsy12
2ecFOL8VZz8uu2ELSM5faF5gU9ebm6it75qmfka9oQdEUIbwZpcyQyrzITSoeLo2mtmYXOSdz58q
zz9h82g6S4z+epFqc3HXbZ4z0Yk+Qua4KJfdJwgWgSchLtwMMgQCNen5BfAe8bLfyrMfnPt5LFC5
+PgiUfE3qf5WmOftWBMH6KpxXUT823zmQm3Qy4GWNYGU6D1DeIzM02Taj87DsQuE/JepN+cbMz5v
IweqagoJafibhTlzwZQJVejH2fIAMOmHGvMUSfaj8nPkApPzl0nS3mBZ2pvkGSkaQ/EfkFA0qz0G
BfkzKlH+RAy6BWXh/p8iyn5Qfo5cgPLmy4s0Zdd3w7PWngnCeiY5es/2WjFUbdCrPpemUbiZXwDu
obb8Vpz9qOyGLSC5/vwiIfELdHXeNPqmbe4X5xniS5TThEMc1G32AoOWW8EklYQuwssnSrMfl0eD
F+j41y8SnZP8Vj9rNQ2UbM7yC4Sau9fClrmwZejWcNUOuYUte4JA+8H5MXABzMnL7LadY+bjTVbW
kTbPGWmyA1eiiwnJsK3iLDJlcwMnatQU8G3fXzREP1ms/SAthi+gujh+mTqUoiG60M8ZdCJZg9QZ
d5ydFi0JAQqfXM41m/uywb1p3fbXnDxBov0A/Ry5wObkZXZyfNpAgfKwKZ6z3IlqACE4viZ3DbSL
sjShNro4Xf6j5raIOp8m0358Ho5dIPTpZcY2R3cFjktt7jfwf84NGI7bcPh+rvaTNslQzOHI6Ni7
VptFiPMEgfZj82PgApijlwnMSdE/Iyqc4nQUetLF/cnOheNRDF3ptu0Se//Jz99Jsx+S7agFHicv
E4+/TPLcrbUcJ2vQcMb+oR1doTeAKRTW0D7w/bUg00+RaD8uP0cusPnr6kVSgP+FI59IBiAPY89H
n76/FvoicCQUcafkfNcYsMDmKRLtx+bnyAU2H1+m3nxoNtEzeheE/CgHgCLvCPSinwan1OZCGqXU
XbRq/E6O/WhsRy2Q+PAyg8235i58ViKGk4Po/gMR3uXFFsnMLRFD8oaR+w2w5ce/F2Q/GPfjFnC8
fZlG6xLnbesx7TbPmvlHL4ZUSPzvXMb3msujgpk4kEzK+TjHNkGA2OZhzuypUu1H6PHoBU6XL9OA
/WX0VDxnxzMObiDDT5GH2SX5lwHMbMPmI5xoPfvuexbq8wSB9qPzY+ACmL/+50V6/e3J4d+3df17
l6Ogd4YzFPuRh9kqyBIdNJtRZiO8cRe5s6fKsx+cx6MXCL1fvUiEzvV8pcDz9gLOVwYoAmK8s3BQ
jof2TfEDonC+Bvr12LA9SZb90DwYusDl/GVmN1+dFa2u58zzq/tFeobA3z5QOERju0hvbl8LZAg8
EwE1kzvPs1CfHzL9SqT9AD0YugDo7GX6nNVduuk3z5l5RmHARqOzS+97nBZkDSdsUfh0ccXN7m6B
RUDzFIn2g/Nz5AKb1fpFGjW/wIHBze0ztmvO3QBKItt8H0wubBqxcRKHC4ljAve6sSXSTxFlPyg/
Ry5A8V/m6YC/0s3XzbNe44ASJkgYxa1cexMAuLpGcvSdUXtXe4Y+PeTRTxBoPzI/Bi6A+ev/UQXg
n29T+3HF3GrTbNbf76Z7cKHar9/9PnfcmrcYulvCvc5ou7ont3++JgzM+ME1a/OXPFr8YxhPre8B
eTDkblM3f762iIPUmy1s3NmFnk+CEx6vX/W4ZWt+ywW94y6qP0SCAyI59/pVPp9q+PM1pSB+aJpC
6RRpVFzEAshxXGh+i0CD0dwrbTBDQfAO+XEv4GWRjgi7fyzH7udXeZtdFjpv6j9fO4jByu3HZlk5
+It0uIJYri2RYpKwxeXN5gqVFHya/B9Ub9MpdkL6vq7LsvXKKatHryOQ05/STJ2VPDTvIp2am1Ik
9DqKEuuKqmo8yrk1ln6qpeOn9eDmnh2k/cpyid8oq1w7Q1d+qW0b3+NaIQ09qyv0ZWyGMvGs0mEn
RTQkhy1Ow6xLEqszatnDZaTyfqXjZDwq6JhcTTGbjlUoai8iVnuXT9ZkvIj3/K016OjtkKc69aK6
6TcqLMeNYNGoV2GEZfOjsLO0ZxIzHYrUrk6d0Sq/tjSKN03Yj5dWMpIVlfH4ZTST8VUZJsJn49Tc
dSYkHi1TfhKig/pdGLnvSGNp7RVpTT+0bJgSEOgfdyTugYBhBywhcF1UmGb1B62Zj9A/hCCbOI+t
oHbfT4apE4e1zrqkg3E9VQxW4jFaNcLTNFOXhSjpWd5TTK10ZeH4OrG7oymKx7UQTnGiprY7nwIn
uqAtL26JTqxPeeXUV9FoDWtHx/F56zQk8mTUpB/TNJBHYWTKw7ZmxVspzYcmZc6xU/ZnIuzpNY3o
kYjUbVy51ddfT1ohtHk8abQ4zxt4btdEWyef9+WDfVci2RMGdpm/50UWfCEz+mFRkM+olg6XlrDN
SRszc5LFfbPmUZ5RL7Oa6bBm8XQ+tIP9tUwIlkE5/fA2zHly2hfMeR+M+K8KhP2OlgV5E1q0fxu1
LjljYTVcOjL4GPKBHimt049J3ne+m6T2sc77/CiyjHWUdMxdjdDR9WRn2NOssbs39sRuc7c96w0l
x00bOMejNHXj8YCt9DAm68Hp6douVXTo6C9pqeJTzov+RkcF89KG9TelCdiJGFNzbBrSeUEUdX7Z
tYeN7ocrKGVyIToLylQn+jhht3amY+O5gXHrVRJPzhvJw8zXgRzaldZ15RUiVkf2ZKhPdStXIs+H
qyEHSl6T6/g8i1h1NsqUfhqbvLyTaZUZL+9N7Xq4+7E6HiZBDvOoro/VUOo3adPY50E0DpcyJ925
k1SYHGVtmq2raIqPRxPFyp94SK8s3Qxv64ZgQakOD/Ukp+PemXXTSqZ3WdfXn3hUV19VmIRnnBvl
2+EwILL5lcIsbBaysbiXCuUjxnDOAVgqUJWHe4eGXRCEnbCuosae3jWqzY8sUqcfx6GXKyNa5XM1
7x1TTDc9lZNfN3U5+rwfo9u4LIaL0qXBadXY1SdR8XKVRql9VMny86B4sqpaN/uQVfiWpDNO6sUd
y49SYH9WBEHk2U04rWsnHNZjVtCrwTYJ98SIqY6tNZ7zKNA+zNV42HGHzga1SE6NUzZk7TQWXWu7
rfCdQzdcmKSY3n3ftmVcKV9rdzw3lUPOSFkE34pU2p+lldWfVEzqT7k1VRcItEzsZWWURSvGcv01
t5OjqjBW5reDaiOPta17xMcpEetERvKttKtiBDf+1fJT+5HqzsvP4HeEjdPYFAUjMav2A9XtK1Jb
4WSCK2pK11o1RBBvNJX1Pp4UZkBiavtuVVvX8ai7yHOGUpXng8mj4UjaGu6FQQdbj6ZVcCqTrtwk
nWtGT1V9GfolMcEXw0dMxqYpOal0ax3++xPgs3slOG7JxPdbHB9OIJ+S2pAoFFepOzXrISbDRVWG
4WHlBqnx6hx2Jqh62AvqwsTkkWOtXZmXGzuwnTekd4Nv0D0GwzwWGzYIcub2Q3Ia0bINDqtUBtep
qLLAi/Iwld6vZf/uj3/66++Lz3FEgRBKBW4xmm+gfCh7nxltJt47V0XrOLnX13XwDbs5kMemNulH
MunpPB7q4W0quvyoySRmQPPcPZGl7k6LTGq/V9ScpE5vTgpRWdeNm6kj1fNG+6Zq87eTrPWZoJh/
n6mUek3d1986uAlApPnXOujbE3uaZOcn1TRctrxP8iPRCeOXsTN5AzUwQ20bfKIRiY8tacnTWld0
HSBkPExrFh6WaTR8MW4+HZm+C070GJn1lItc+g2lwx0Ja9grmnGr8+uSkvXESnXIiuQrycxxHbG8
8lhSlicp74IvuYCqgxMMl99VL1BWeGsCK+rWboJftnkSnE6DoVcprcd2lcWs8xWtolu7rKfD2I6C
L9h53R1Ps9mCzEsTi+C01fl0zu0Jy8czWL5SG9sbaZZc2yWdQo9Xrv4ssviGFVlxUoXRcJL0tPaN
oZ1v8ZSeRUNfrxyRDhcxmeBLfr0RQBKXaqiQnbKR5oDNnunggjbAVmdtnXTVVZSSRvijDQXzvtvm
tB+qozGoIl9EASYQTVF4CCpWblzaTO8mApu0DrP6JLIqsYrSOD2tdFr33pjZOvE7K9aZF4b5YVMl
s7oSYX8dezv9APPffKU97+5aLbi1Qlo5E6s6koU+ykHHzru8cdaZsEfsA56z1EtZGqSHKQkK21NT
1h7L0BpW41SKk4FnH4a+IAxSonjhW1Qfqcq13iESGvtV3drtbeXArWB/RStTVMXxQKb6iENrj0Wq
Z8o541r2uvlUD8mxYyXduBqontaKjZ9IWeYrVkjmQZ4o8+oYCqFCjs0a05r7rpTiBs0j2cp0XXJa
kNg+nlQ6Wp7LpupoqmhUnNMh4Mov2yT6CD+gP9ZWnKbeVPZMeoXO4k81ulMmL00qNzyOwFsGP2Ow
Bl4dldGtpQS5srp+JjhmKE5tOcBV1Zm7MlOXhB6L2mbdDFFmY7oJTF6Ki8Jtr+4N/jtoWqjBGNEp
8KVbc75KJ5Jfh2FTnwQ2h9eZSMy+RizQox8St0zeWE0z0x81vgtxf7i1nsLK/pqlBexqU2VyNcKy
276VT+QsdPrkdMRGkF7YF8Ubi49R4TuEsc+kmLTEfmqnd3GugtYjIh6uDLjlcWPlKvTqepq+UTeR
J7KdrHXaZonrSTcgoWebqV/zrlO+rF0d+a4JhNcbC7tQV2CZ3hCaVaOcxPKcMrBXmk3pNyH6q6ao
Uu07oK2B1yci99M+yS6EyKJLmonehzNQWBk1Tu++K9Iultzx721IdFOUo9FhtLst/ceP/31dZPjn
+23eP385X7b+8yfcP7G9pf2Xn0Jj0JwuqZcfmqX58V0QZifdHE0++uFvoe0/BK/bS9//4c0nRrZo
v3lgcv4W2CI58OBepO+B7fcR93EtRfuvoBLlP/B45PNA4LdxLcJWtF3hfmqFG5IVmBpi111Yi55T
xpExhwfDbS5zNPwjrHXwFnog8S6bG7YobuC5n94jDBHI735+GNbOofPD8ALiEIrQG0cp0ZsHwoIH
PXSTUnRjlrU2v4vsqYy/pdkUMHvVI3SqmlXTxHT8GKe4rP6wHlma+XU9Os7NEKRlfkYKp6joYWlx
+PCkklaReFADG9xPpkk0fDB2ZsWjb3jpTq6ngwGxpt+xruKdz9J2nBAWxG1N3xIhSmG80C6t/kOE
yMGs07gNG7nio9K08qbWduQRq0NdOd6gY0cZ7PvBksFh3sV1qf2xjoLc8h8AuWd1yGMGh7MlOCKP
Y6Y4JO86uBR5uTpF7ZKiqSfnrqz7TqVeFoooTTyDSxOTcxU6Co8ciM6zb5Vr9Hg9X9oH0WjUGswn
J304fPi1SAtSCZFQAyPoGUOjK85hoOL1GDCY5CErahPektR2kvOS6zA5nXhb1Rqhmav7xMuEBqPw
kqiUrZfEyCQIL7bLItkUQz1WlSdax4pPU7ur7Wg9BeHUrqZ0ABTrppmi6WNk3ABxsDvBWl9MU0Lw
sUzx2qk8O6xboX7jo1FleLgJkdGZ9+Dcd4U7p9BpTR/PKYiSQVtJmt/ZvTW6751cW8VVlgbFdPnr
1YNGLR6E4xGcw93iTypIPO/xg8Y0q9TkDsHtfAU2YesyDRJue9SGhg9MxPxtXxcOi7zRdVKrAckO
RXeVaCePv/1akjld9JOeckx5vnuB2QQX0wpchD4vyYPYgLBwtNUQu7ddLY174ZRj3DSeySzkx07D
2p0c999dZPw5AwlTgtsJkVHA/d6Pn2iR0BJFKthN2lamGFfVWFpd4nVyCsb+N8+aN+Hj2cFw4Rgj
w4bHbYdiASjVeZqU2qG3Aziq5nd0TEUUnQRli30XFtW8xOnotq36Tcz1t50EgocKPf6hOLmP3Mjj
STKT1kbFSX0z2KqVkxeLVHZXARJBWN1fI0j+DqEiyDVL16HYUchJPX5WjCxM0nc0u61TDnp3rFWQ
f0hpAxvlNyIMwvLtoKbAzs4KbXLXXjtdlEwf41qUJfOyFAYx8Ow4yNS7OHZxR6EfdTlNz5IuNHI8
bnvOQeN/LfTfgHEkOhtRtwA6NkGX0GOZiUokHaid3+RjYyCFsVQSf+vIaDmfiyJzC7YKsq5ogt8t
1t+BUUCFuriXlM73mi8eHFjEHkrjWF8nxyJ08pVwdFv7QpaRsX3CEHSkx1CTRGzGKA2HYlUZY1Tp
Z9ZAu2udTb3JvUgOU/M1zJEIPWS5S8c3TjbyWq5+s0qL6HEOG3FD1Hc1UfOZqSW2TtiXJmtN8TWS
mkIVYzk202XtDgabahrtcOyOVF3W7oUFWgltqnPO4QxydxxhLFXCw/EGGzCLv7lI7uIbdMCTqUfG
mBfxt60B5kEJ6+IMbeh+rkOlgsbvMpFgp3b4QzZAJzeNCzecM9IBkSgLZhNt1VGEB9JxSOW7ICqb
4cs0zhTCq4YpwFrQOGYw8vak3So+pLxyoN9V1OvhsnR5nN25fUs0Qc4uqKdLqL9yPuc6x9Y0UxFD
RlLGKgebzVvyOamLMs7XrTuk08epYaK77kzldld1jN/0iN1jWBAvitwCmFHEcnh0xiKdjH7MSguK
Hkh8B/MKO44RXo1R7uYOqHtM8UmX6AAf0a4A2T9yuiFq3jW9yODMxmqIYYJrw+NwXMehwqMt3St8
fGL9/DQrHEv3gqlEV18qqZ3uOOBdpc9TnsvxqCf1kL+JKmtsT1tkQrGXBhnMlk93moxvZFdHcJZ2
gORi4lUyoNC2UlZNTf2C52WSHO8m4MRNhKnmaN9y45VtBxYW1LFzbL96CGcjliKUs5AFrAMX/9Ki
HLMYIXkSm/vvqMrKMmumAwdkH1uu6AdENZODNWiZHvHooYxgHEdWYE7hdlV5kvRYOUeWiHCO+76J
ktM8Na2V+iRS8xOZJcDaxjJwsSzlKJDFWsHQz9ulUA28FkuKHJsmDtw4u0LQWQhxGCNhiO1SOjGF
TnW5Utg1ITUpMGODjS/E9QEkEIdN2CSSnVp80ONNlQ0d1rAYuhjPx7UpkgTvZYreg3g1iVam/Ung
5l2i/XDC8RO5QrqI4b0RyaJ5ErEq3eG8YkGXh+vCQqY38gTtYAXWZmIdJlMgPQNJDKs4fgolq1h3
quqO41uKseBQBeS6JX6ywkbAdxlaNBBpxOzxy76NZ1m4inCziO8KARUcZZVgp7AJdcXjDn+OBOLF
mZYzbws6O9EXNZfY/7rl+MFHOIziiBdzNa9x1WVYwXboWyznJMW851JQQH4cNwPH+oS2O2/RmVp3
16XM8f8VkUgTeyJuYBtAHSewDN5r6PloRmSBvSlKQMTiiplZpTlKF8XK4Ko6IOHU4I2515SEdddC
JxSrEKGUUY/H3WDXcXbepfMxnHWFFBbkm8DF5l3NtDbNqkzURJzjQabOYFaxfa0iR6tuhZqamC1T
lEbxdOja1qGToAzEDptkDLm9wt5Oo1XY2eV06YzjgO0va0ldvlZZn445iEJfuBe4VKJLUFWym7RC
2jKImX5bkEgHtQeuPiOc6260ySGFLnfWia7tVI/eYKqmqP0hrWurf5MEtYCMgVUDm4pLXTho8Cc5
JpMHMWp271VWBTy/QHivBum7tuZ9uoYhhrlZNyyMx8oPy7ZQymvB2wfUCKjbRMcBi1snDD2ZwMy6
NxNy7Tyaje2IOat4SCYdeSYaoig8S4qoJeKiGVQ9bx4dzyZFNP1YlYfJGMz70m6HGnsoYLpKwjfF
VEx4r6Jda8jF5DCYyrrKsUqrLAEeuTfYFmmri7p3KUxunFctUMoJeguidTFmPb5LVcgrMa/F4mPn
2roMmu7Qbsoen0QIU+G9xgSzXUKpKhveqSaeGWHE2xDmqeSDi/VrIgvWocMqQhcIbWpsqK4ybCxO
gH41ogIyhtjpMq0nCB4NVotHc5IOkB/mEu6oG0sBL58FTgnNkzydnWzTtBW24+A6yIbAKZsR9mGU
kcXfDvZoytCDiXL4cVk1OaYkC1MYb8roTLFsq0/Gm0wiBXW+i0Ng9efF6YuKFeooMbCqah1Gcc8s
VKumyZSelCxcVUGfB2tut0H1PqgGTF4XcP7juht7AYlF3FtYpSKLBBQ7bifQ6WOp23kFd9s60/38
3sgLho076WEmzm5hzea+tiScFkoMNtaYCaNM74GJhjb00wo1NJfLwEFSvo+IKC9QqMnjVa0S01ie
mMjo/o+V96l5b2dDeq1QX4mxh0ylq1M3L7vk0C26trwpM/iYNybMLH4eQFKGM9Olrv5Hw+ZOh8jQ
FOktj9PJXGWFm+HP2U0k7d9Oykptr7fSpnhTMqcvc08iieSUfsUZr9vDvndkd2GqKBgKz83sDKWk
FG4V6eGmI34FjAyM/CCrKYYX7gwf/HBIkKHzusn0Y+pxFNKo8kpjjc0XRUnL37tpM/LQjyueDJaH
pPUYFF6pMP8A+zQIm5MmgidLfTGl/TStlE4n2xwGdOqLNwOUo/XcJjnv0eJcHnZKhGzlgKBN12GM
JCAcn9uI03ocW4naRUOJP6Lfthg9F7k4tbIKKmIff4SDGj900vAYtww1q6qw++lNoHLbPiI9iehh
UA4kb7xGpBNKRAFzrMsyKTL+oa0rExdHdinGslqrwh6G66EZWHNu1U1uXXGL19PHJseu9hzjuubD
JLowL1BcdIUpj+TghNPg2Z0o3ZUapjQ5CnQTD4dTwWVWeCopGEUy2Ex1JZFEj2V+i2pF0Q2rxG3G
6k7FDipHfivKQqDyVzuNfdQEqBzLVZvYTuoeBZmVuBeKCCtJjjq3BK2N7iKZs0YRv5BJS4sVcZpx
ctcua5gVXhiKycSXO/Ztj2ngkqs+zIqi9vpCzw61zFhWOh/60SlLviqD3gQd+JQdgqOMnXDAxgK7
h8KYYZy5Zm6ZGAzKsKGb3YqCIYFyV3KmjwYOHOoQcWRKXT9z7JlhamsMSHAYj2kfpvPEyl6+marQ
AiV1oqqD63GiLIaXaXL0QExHoxD4zsPWKWb259bJHDkI5O8h7ci7LFVHbZVp97OT1/jbfUektESi
jkKUpttV2VYOzKRT12D2MrGwSkf4W29gwcidzyxajX0JWxZLPTuNwOqDHj48qx17jY4Ld2LH+NtJ
KShRjroVbErWZjYmCl6CTgXfcTIzG8QspfDRPf4wDKhJP6oGC1TmYvacElUrSGrCCI0CR62YRDG9
Rx2ywntFoFCDQ2BWBNCl2ikM5K9VPNvJhIsUH6ExUZAoD8qamI0yauarKuhgbWjTGvdr31d5cejS
WORnYRF3cItNWc5cKi/FTFki1cxrhEO6bkO+tVY9JmrVp6RrUw/+EHkDT5TBgLVVtnGw/LDh40yR
vqd73DqbvdTOg3FSYB2Twp4zFq7qZ+kJCywsZBnyWBVHo84QdKSthYWFmYlnCdrairB97ldiqqBC
Xlsio4/8UB7hG4sMFS++SkiOErkHQjRvRW2DB1w52RA4n1NDkHvawgiHSchHhH9tcy2rYMCMWYzK
izlu604Qc5GHSddHl1Mf24H60iXCiZPjqHTDrD/BTZZudz0J3DceeWQq5+STMW2no5PSzmdSYTex
BgXv6TgH8tKtsFky5OvI4OveNqJZ8YSCpYQ0mNl8V5TGOMd2GdadvJyaiBb6zA2EDXnGic96wJix
MdUuAcm8Tms+q0iVVXPCK48rfCDo+EzUSIrQWFdk3mAsaFGgO6qoSMGzw613jbouhNNsix5E1Wes
BAt0mZn5ZuPO+zFIY3Tq+DZWIP4WTCLHD/j9/GmwEjNd9qkUcJckglzUjyIxU8PEbcOZzLNylnar
HknjAJe07Yv/y955bMeNbGv6XXqOXvBm0BMgHckkRUokS9IESzZgAh4IBPD0/YHSrSql+lLr9PhO
ziFLzAQQZsfev9lgUvuBwFedHe0o8VGFs8j7k2cFZcCu7lgLMskXcoLi4PboCxBN1HZU31azJdS4
E3IIremaL6gcktq5WZjbyVAwZft67XkEs1X5BlYg/Cp2kWoo+UQQ5f0n1U+5A0tUTu1IcFlm1zm7
szWWdZx6NuusMu2tCCxaj4rNtPQ2IYMbkV5SeDLP4+Kty40z29RPfhAtWh217XTlJ5VZmkFJf2Q+
gzAVucbQhD1Pm+uoJDH4WRGHax2RGGghTKqvWnQOvwlqln6/GIahvzhq6tZ701CmmTgwTJQjMLNi
ME6h3zrTo79KZzISY7YYfyOLtqI78MMtC+u1tRX5QdRvibxoG9ZHOqSCWRsrAN1mp0NjRYbQK68m
R4m8Zn1m1LeIu1odNe9VF7T1PGz1A8vJ97g80F66bqGyJSb7pzbw9Jjt60Cz9E8onTJKlTIkj/qx
9Wolt9RKGlVUV/HSoanqdqNSw7Yw6nnDj4zUWbYlifxgrt+YrkbXwoCsW8XtRcbIQM5WsG1xqmXR
3vqwvCSvy1yIY5rVenrwdbAOMFPakqdwsKkpONgMl/zA0aMidPqybPiayB17YlXR1Vsmatc2UTyZ
f1SNuhQlu7QrlEWQIuGf/GQAubLlPhJqqwJ/FBYyXbebblY9LyJhly15G4/hSsXrqrBgoVMkmaz+
OatrpjS3pu3WfUKoI/dWRswf94ZGv3QbtIAj/OG6sKIWu9wC1sg0GlmiyyHP6xgxwrDCDECAl5+c
Rm8V+vIjckR62BLdyiq3Vfk6anSJB4IZYRyOeCdsZNOJ5xJgDXUTzmkk5886Hbc6U2WGzLwdhGEn
o3iYep73D5e8RNW2S1Keuhuct/XDsn+F85a2rkNz9MfPnj9v7M2PpSFDY0N2X3+63y+FBm3TEG2E
EdTUBbJqZ6JdFejE59xNt/jUoFtXJIUEa2LX69d6QQP/jR/TCw+Y2qH3F76f31mpwUSlNMvS+ayd
aqKQmbIKgWjijW7GNsz6yuIsXP2GoDHVrofSa1KyC2XSjjZ1NyjExmxElLxb7PkRmX9yH3UvthKh
DryBMyHwu5nfXr/934ZqkyCT2KK8ohynU/mvs6L7tEI8GXi8/NnS3AcH1FYWcrhSQr1+qd/WHJ3s
sd14vMwTXDW8xLtJo3K7JoH6FGWhMy2ndAmLGXFLsG0RPxXzH5fcJYWyvd0IywKCJtgEPL0X66CH
nA4F+P2n1s22GDVqNtv9lBPZ3wo72s6sNCLfJ5lY+P2btAOzf0O0q7yr15/9cpi398p6G5cBTepZ
vFbp12Ge61GrORLORzAJSscly0CpwjrYyvnXr3Q5yiifTJ4WGSZXAxy7AK9LEkMEAYX1caqboLwd
W7mV5nlBpXZSmb1lja9f8EL0idQKGgwvYogzZIsqFytoLMKVYLL0H/sanijb9066hTmC4sK8pn0n
tRXzSosli5Kg9DJOxtdvwP1tcH0WMS8hxXK3teJ3LiOLK1DLtEH9scvMRdR7uKy13IN6ZFFx/JG2
qD7bUmOakW7x+ycobnjjBnlVPgLL7Gr+MThV4W0QD9D/wi5uEB1SLawSqZhDHjE34bALndEI5zi3
ypFoHczedliqZWpUs8tSk42PjAwOvdiNwQR4ZM29nnPSNyC6fUgyb49XOdRyuO6a0thyq0ENW9pl
9HZAFYOyajvO/TYntwkGZzvi27Zvua3gB0A/kNoTNcvS3pKmIhxfMj7b2pLltEBfC2oziJnxD0XR
g0zaSqNNucnqElj29eH/bcEFru2atAYJI/R3vy3ticoiM8x1+dBknUPOKtpxK4GiddwygJ+Q9euX
3HbLv0PuFmqjF44mRAsQbIqDfxOSEGXL2A3h/CES/oYxTnnkl7eoGu3SuDMHkzuIXRlNFFHaSrek
0JDVdjev38blkzuOz5uHeU9axGNDvF+QarXf1TNzmX0oG+DP67zqx+rJRjHWn+1h/INA9nKROyRn
gQNS5G8dDV3vYpEjnRV51g7DR9W1xfrsFcG2LIoCdcyfZGj2xZbm25Ht0QDJD2DeHDon/zq+Ytam
lLWyn+phNMNdCnw5ioMARqXSzYuZ0yGG8K74vwDAhnWpeRPQM8Wa14dxC6wLBEPJs/H3qKokeaiF
IJ4MOxdUKFlAEPiSNUW2wVra2GCAcPQbNqEK/Q0mLivYkUdlWA4PZ5QeZ5EQxsYUWara4jUFQam7
K8MgjspD3ZjC5e1yryliL8abMYgo4Uz2Kb2jf2dMPU+MUeVP+mmqiu1kThuoCmwOc0Pl/PqlnIv1
vM0pwctHcIGFjjh6sZ7npgVTtdz0MXSbl2tNHtApMsAt1Z8I9YSgH9y7RKTDKKDL21DSn7/1atoQ
AmM2GVzPDTY8k1qwJdLZ1YCD48ooi8lYzwNb1YfBaqtyPi7ORMG0L+uU8hjR91aW/CT+YIs2EsmQ
hc3eWUNz5d9UU20TvnoFVzFe2PHgBzShLBDQcWd42TaThUXWMseBIvA3u7HPN2D5J4XGjmTtFnAe
nHtpCsrhxItVzUAgrw9p+Ov0BQGt1gMb/SSuGs5CJLa/LuGOJ1Ch2aZfpHKC90Vfe/bBhh49oXBr
XTD+bDwIV0c3S5jLdNe6aX2q7FI+K5GbKq5D9OfRIJw4MpZwiP1s7J5S6tfhXupBZUkWKvuUR8VD
BdX2RbXu0MZ+b2RLApfjv1Fe2txkCKNvOZGylWo9U+XOGArnrxUeWV2n/Vx4cYv+zd2BGpbPxmqM
FAdSZ3MyRP29y6lUHlxpOLcI0dVubJduDycunzM4/GspbViCoh2B85pyhsIbLfkR1YR3s2iBMm9a
O9PaOW0fPNqcz5/arLG8GPtBBoQhhuFoF3X9OAfO9Jw7ToYOyjTcemeA230op2j4Ko22f+e7vPEd
bGo6FXoqDtAES5tgSvJ1oucoN+LJrdS1rJv9OEcKwCYrir8mROag5ulU7sa5bx7XYgIScy0jA+0z
3MT0zQd3XMzP9jIOH61gdZ+yyZuSTPvVTRkM+d7Nl5yXEr+2n38N1iwIaGWCGT1H4fRJFC4WRAP8
E3SeqL8yX/o+stO63PuyGQumzfSfXr/Yrxv6x8UChHLbMU8Od5mRpKtLatdH9VffDCo0Qtp8tGrw
1biqylvlOhP1n2iqByjCoPxDPvbbyn95TLQ6UDYE8UvZxOQNUVO6ffW1q2sKV0e2pT5UjoXw7fWH
fPmmf47hl6fEyrV1oX4x1F8WkRrhtK3Qyny15oY949gcF3FDwZPvdCaDt7VdpW/zITXa2JRe1O4c
1ebyqHLP32k5IvtCrOe/6f0+uq5RLT9x3g7kSZMcn6uK5MUe66qN7dFyH0xV1N+ryQnPNfDsg7IX
Gw8FdWpsNZbZJnhT3jhVxDo2gsoHvSnh4qw5Aljro+Vr0YgRKmHqD5bwzE+mHp1kZf7+kAtdiPAY
ki0NIA1iXBzO6MuUwDKCQbvhsn51p23ws9zJjk5TyJNe9afaiuQHx4j0brIFpEfXG/7JrRev3r0+
M962mH+ZGQyGW1W3vTFnO8YvDhSrTCvogyz4KiaIA+C0vox16AXRboAlGXfKrfQpqEY9xbnRVrA9
TXVqwK1uVeurMZaBMN6slnBPzroAnPVp9LHKwdOTvjRu86UOzouDXdCpnEcwUPmmMZg03E2dXpJ1
1NAuRTOkSdBGwVvSRtUcZjf/vvhFfucEbX4sQYpPuWjaN5U3ynHXpMP0eZHZ9GR6dvlg1CEHhK+t
+eDY4zzFDhLgx1lGWZFknckDZNqKYjUKKICg6AqIEM7Ed65nhOc8W9y/LFDtNIZ08PQflv02dpdj
S4NCclCfapZ35Px6skxAwsx7kH7tcte7MzqneG5zZ1l2ZVebd9ZMLfGHK1q/Cl9ZVZhDNtUteiQH
Cd6lr85CJ91XHJ3firZwr4HNjCpOp8W4AagsDhARI5HeE/3X1jHlcy70eM7zyHwwVOQcXl9a/u9L
i1ST8GmHdP/3rUsxYD9X3hAK+nYIDcFA3d6kH5t+zdSuqxYv7ky7BOGomlTGowdWuCsy3ztlyGF3
4CRRlEB44nTqGz94n49SbdAvEHptDNlt6efDqXMcfedPmbgSXiBcfHGRPcfDYtkZCKdZTXFvhU0S
VqvXHg2G5VCUo3GLuQxfElCGcfaHbLnHN8ZxVnh5exAzp3fS4Jw8V9C8ZJROpUQsO1kjKZkxWipI
z2dPUZqSiwzvRlvXV1klnT7uA+QyrEToosQH9bt3oryGckVRp2E04ZVGX0qRDGgfbuc2GgYsBK2P
rja0G+sKccrcH01f2H+NfZO/n+p5/O7mdg7Uo4r0T8DX7/Fne5Ejojmkaz7zcxmSHRsmtNRz+S30
wQfiaI6Kz6g8FlhDpoyaKvi6DlN65dfG50UVc416VLXV/8eCDTcJMkcfHfDABn7dIyilhmpYA/kt
rXz8OS8T4q9TJs+59MeDuarosevr6bD4Wbpvo1R/yMJetayT1Xp8fcVeAHQvuyekYSj9QvF2Ybe3
f70ZDCqzanRZfBOB6b/rfGt4a0vD2AUAuzeci9PdJLvxunXr6kpqx7od64CDLJCjvs+DLESQjKv0
nBuT8x3lfOfFYZeX7/5wl7+lDIGP3tVji6OZpqi8GDJVpUsVde70DdS7E09kFt6QgCQu8TSY6s72
VQmnNKx+uAt7r/merWZQxmtqt/PRCZrh2YukOJvBXD7ZvTvBkHAKHPqilwy3KILE7aB7f0z0//gs
Hpf22//5X7+0UPh3OwB07czP3+nnbz6LX1rN/9N44MfHfpot8E0AmbBPUQ74Dgga6/JnE4HA4bWS
NA/AyAhYHvzbbbE1YgVDRy7Mko5CfvjbbUHrtojebYi0PYQg/2kTAZrq/nLQcRHww4hshvcnoC81
L3MZz17QgkPqn5paYKynX8A+g8sC2R7fL375OSQni9sGt2WNYjEpC3+INdbp69Aq28Qcw8dQheU1
spESd7c8q9AdwAv8OxsVUCxNoyaMYipaJlfH1FvrwXUwTXXovRDPdtGhjQxkbgACCUfAQ4sGboez
D+4cc/Xe6gId45AaYgPyLSnIrxPT7Mwdiur3SkaPE/qguGsbsGWv+OwbrYkgjj8vrVUljQr6q1b1
760wawH7lBPjyTb2VRo8U0e/LRzrs+q5PIzYe9nwAh4xOrFugjwBcH6w0AzBLvE8fqvHvdl37310
vqiiAuybBo9HKwY70VVt7pQRXPV9eCXqcdynA0OjonQvxopauii/A1np2PcZSsjDYWd2fKlUDIFb
iicegWEww6uKF4Hu0p6/Uib3QL1p7LOUgmKCLj4VLn7/Rgq583EwJqp0H+YQF9r2ycJNwziPpiJe
bdx1YmEIWglDRc+A9UE08iGiyeBebhpeCd1w47kdtz879n5Cu0cF6Zc7IshTOUQ6ThFP7qKm/r7U
WPcQBtqJly7lDlkV7SCIQF9SaViMQ/SICH3cO7VE24SaNkGSwQSPIRY7U9lJX0TDYxqm5bmL/DQB
21wP7WriPA8ZPWfgorMXXIWW8fiySPJuwermdsMOHbK5sxYHZzq+196MHufQUold8j+V6T2onJsS
ReleOUYfHSwo6V0jKn0dRKO9V+22ijDsJ7zxGO+1hTe8Gex9oEgt/dTXDBMLa5IVcm7Pu2M9f4fO
dWLYhTCWc/4ZHwFzv/JbkZJcKsuod/MYog+HyU+qilEarBZpc9Cut2Y3RAls5fuX+a5ESMIhWVbj
zPOiMos27pap77osnvxQXpuW+M4mZ1XjTqacZnWGAUul2faC6MblSWb8Cln/GQsn86+jMFYt4tCJ
4SI7eFxWZn7u2CdY8NLrmUTpNgvYHVEwvA8w2iA3ZYbDicUUshtfBqOGMEtmgz9ty+pz1dD7IDWD
7hqpu7d3UxatLIf0eqkj6201FG3CsVPgAVxwR6EWOaCvs/d4381d1W92e1NxDyIbbsLB0EfhY7R3
Okz03bja+zJgUy6zc87noo7rqWGV1fyjnuvyNrTZqI5JIAhVJvfoPuXeZJ+YUuUPKvPuXrYXHSPW
k2lN9l67EkFTE5KNTUUTkx8OOxeS/JqeIfVRm0656XDYhiVJ48vckjNulHR99lW6hRCWQN3i1Xdm
xuZlla9BuR6QZUTHQbglPQFkdACxkjs0cG3ysgC2Fc4Wf8jdtT46C2EsUuxvd43W08s0j9O8qSRZ
Rrq0x70qrPQTNhPj5G3NBGCAwVEmyzilEd5l0tTP+cIPs1V+F8g8Yphb4goeKaynY5TYtZVem/1U
n4Pc1Hee9o7hXHxGGbhQ8M71OS3tci8DdgTKQ+MkPPZps9J3YKHZxyHwWWR15dRnY4i4OnpQYm+F
npXgYK11nGv3CAU5oJDUfJlFFw13cPwkGE1nhzxliDt76K9mH2gxqFW403llnkz8R3sDy10SCIvg
NjN1L9qpdLIfMqonRAb1cmxHgglSE5V4HY+dKm4BWT+7CG3aqSJRPlWBdH7EJjvS9v5l06rcx3Ut
jEe+O7v3epZE77kP9lIsRzxfYeyNzXbszCymTrcHvKnMXyPNHSVifda+q++moPweuR5Ds7ADXsaa
V5uUu7LiKyeLeXVrv9y7ehx2BtRSjD0GTZE00nvbWqsdtK08hmn3vQv4z9VUoE73WnAL4olryPxg
9f0XkDOPAsYSSdMFz1XjNvvSyO6NeboLNoDJmUNxveRaFECqg7R2/rSYe4gCbMG1NvzN0bZ+LD1Z
qZjmxK6/p6PMYMSIT4vPdtHonYXLgcYwpv3oiVLuoD7a4nZBUn2NoogpdMxUpHEqLHfaF2aHyLLJ
x/tMuNCq+BakCA5IcFSRLOVo7vUS9cN+dbPWSvyuM67bdPpkjE3zdYjUFzc3mykWji6/h51j4IZE
QrIOgJJ6Po113xyiqkSyih+nc2gP0LPnC1cZNOlBLwgfn94iOFuNg3QQltyVNhn0VY0jrzohJRyN
9yi5VZJNQslzmkUOcpNeWn7SLWWX33kKp8xe2HVqvK0n0gfktH8oCH7NtF/ymo1EcXxKILjoS3BO
Roa9uk0/nYJ8WY6Urt8xgISEoPAR8Tbq/5Fd5+Z/VAr8Chz8vC5toczNWQQTfIFARotrI+xrp5M1
vwQ79qCTl1/rmbQc3+P3fyWc9z8AiX+7ZX/FO39ejZrCt/G20YLo4mrrLAw3X+vpJBcWyJYJRGVq
7IUxmLuXK/1PEfCHIgCYb1s7/30VsL0u5/abzr/83etvc1z//Nh/Wa5Nh8aKvFmBrjfYTyBS/64C
4C7I9dGUoJfxouClZ9lPz7UT8CE81RvAR4HrbLn7z1ZiDp5reyPiHSsKIECovf8Dz7V3UQTQapPL
4991kS8QGd2LZdQVLs4ptObn3p7y5ZPboGCJazcY3b2ZRXQOILpBZSyn3GmGyrhq7Kz1aL7lBfWp
QSZ19NGLfu0dMVWJYbZeolETrje69oNvXS+DHXYqv1+7Uz0Kv6SZUSnnxX0HGrSGkwALtu0WLiKo
exlDpUAG78t1LbLojYkoHiC4mTaJcOtjEVzeOXUPf+7PajQ/SGfeTB2ra9hT0meNWUPRhsaMsyow
YltVHi11YjLeUmekAnXXhu8yO1ibGd03oiJOocodaU5W1G01PA4EFGsfoqOQ5l95FyAOPqKsD22M
5iZ5/k0OvjTtV7P7khlDfwi6drn3bFkHySZk46P+Yqwf25r8/QdV+T8b8A8bEDJngx//+w34z7sQ
/qnBf37ov4pwb+vWx/fYRMzNPflPEc6LZvBd0dUAeycbADHZ3y0PaIbKfoAbZxMi62Oj/rP9/P/N
tzkE+L9fI/AfbD90ZJdFOJfnfQV8JXdhmi8857+816Hym6ZZhHUKw6WWeDKbcKt5PHK4pSOBdva6
Tj8udUhTqykU2ZM50RjENZ3mJs/EdOc0Pg3VeuUcvADZ/L4PvPA+W0R7Q68e+djUCzA5QeSqS8fH
lISYJiFT98l02rLPd/QlEk/4t2q04j6WzGoG1lW20X/10rq5aTIRnd1FY4wyO7kmmmrhEwUjfwQ1
FT3D6RvfSh3op5KOOvobXFkUFNf54M53mMX2fTUgUNHFDQl+Gx7Jx2EkHVeQMwncQHcTtowNeWiM
R8Ol3RaGtFrt27AQcdBBaQxV3rk78BV9Z/Va7voyCz/KUob2zTCqkGFpbPtk6Vmci9bCC1H61Fnw
Nw3OFEwrB6sz3Zia/LNbrfWNmKFsvHB1dx5FzHt8CfXes1KXnNanIWLqzM+2XSywJZ4lrjC+5Mem
rdr7NAKLO+o0c69MrYwP4yDz3TRo/ZSZQ7Yr80K6cbcqksN2yNUIhKCNaL+SerSxLlKzO6SRoFMK
TOhov+non9IdDF4D99h3oftpQr2Gb0HO7QdXuOF5k6M86tnZRrm0GIusiazHqPRMO17s2XqEVcOP
IVuPrx8JVyrum9G6G+ApJzJ6rMCx09Z0ggs9ZdkUmQh30R518M0z1diN1UvbQTXLj9LCDZSkANpY
dqeav6PrDp/xnKUMzm2t2w82LYAqQKEqfd6Ama3fix+eR+VCQstMrBbicy96DpvSmaCO0+jZmoxR
xH2oGsXSdK1HOi7wGBUi+uMcNNN61GPkXDnZ6H1qtexoDzSGPZ0f9bDeRDVMAE2NrObGFla5JoW7
8kCAqnxPhwH3ZiwxCV4b4cINzFanxT4QBaNbqbT9IOcKIlRgl6h23tI7xS7UgXR3OCZ9+w5bxJwe
UAqZ4mrcROUxjojxa1Egms/x5a2xq7evzRrOriNa+Y1XMGo1kLgbJv/ghjVfT+nBz+E6FngoERWs
SU8DkDxeu8C5cjEqXGmdMS3rMLYffIG42zVaHoKyybwPc+WfX67oB4hcDsrwnSvsFqzNTtmMbzGL
9HnuyzGkFPVEgBzZVrTd6i33k7ksQ5i4KL9vfLNvP3RUMSrucFmeBK1I3AdRIFkrnS5rkKDllAGp
PzlO0tk53y8cyWMtVRies1T6f7ljsRjPL3eJO20S5JJuXic4crlZr/VZZQbpzh3y87qkX9IAtzL4
M/NcVqpb340z/lGAqW1KbXMbH7wE5nA3LlFzA8jR3Cx9w+/RklMbhZHg/DdoVHQsG4MFgb8yPwaz
JELB8fUntzKt5ZB3rfy+rh4rsvCNbU1ZtmxiAfVXHckGkB4FVqWRE0B8JxqP+kxzIns9gZ3Pb805
1PeqWNoPgOaTk1DrWOA6NKO0Yl6q3J7HcEqa1guX2KOvjIoHe4j2U1ULJ1n6IbiD0U9vimiJnplM
f2vZF1hviwzLfSz7of0wutOQ4ga09TvFKj4WADCHleZ7iamE9zDl4/ClMEgtY8mh8ywjqd+FOLET
nGYsbLtHMQFv2UBjma7B01UYveK1wZwEatRLXGxRPXR4QYVaT5pE6zSTCX6BHgycPT1eQ0y8KUBF
bA9gYEIUAGH1Nr6LztLnHmnE2Z+6RnHBan4zW55Lbyeaue6N0cFz2KUQq4A47ZWjc+dIx8IsI31a
xENttfVbibsCDKuUYC2ASfZT1KzBwQAJ+uaCU6FrGfNToULrq/SC9TkUkw4O2JWLc9f7+Ten0zPI
rLdctVVd7ZdCpkmTG099YfTPme0OuxrREya4KMRVbxlFbGtDni1dz/w3XR/MsMJZIcz1W76Ikh0w
S0Ambw5ARotgceOtKdCHpSyGm3FOg462cIF1Na19eVuh0d1589yLONWj7dN8cw3OnujuUCBU3+jI
lrn7FRpKxnrplms0u+GdnI23VmXYek8/GKdPylAN1lmWRPOH1XVQrJlYo5SPL49uQbuhK6EBkd7G
pTGl91gdiSZLgN8YxdRbq67fOwJXSzJGwyqOCnfKuS1r035KW6d5njMcnHJ27zOPFnD4BUQ8i8F6
m1pW8K4ORhqRTHoM33Twf6c8kO3eBOV6L+xZ3wDzPq7C9v+ahsU+Nhov2NGbaxAS5k22J9XrbePP
ePcjOku29v0wiM2t2WbeXpqZeaZol/jTaaH5MGRNs9eooelt1Ft0WXN6HWdqzNq9nE3QtCzN5o94
Hyvc/e7kFQdwt6k64R6QU2JYrtwrp4Ok1eb4aNdl+CGH3abxae6Yb6bCneLKNNor5Tus6tkpPmqO
95tZTtPdaJsf5z7sbunkt6DumHULDFWn45lGMwXKhch+t0SGi8ypsB5KlInflav7jwty7u6THsEJ
H3I6lImbsV/LKyHLOmm7/r29rOlDhnkUe2SZxqSC+qxGGtWByMSKGuR6GhzjTd+P/n6waXkTL0H1
TY6zPndrXuxTb7EfinxUH8LcT3eiyvz7qI28N3qaRYDTJau62PTw5gZGWt6aaWfXu2wyjQe3bLxd
4E7znuEKYvS++rodqvpjPo1u4jXtUzq15jWSiOeRI3GfFazToTA/WLa4KuZiOCPKct/Ps8DKFJRL
n1jpYO1ph5jdgE+iewmb6XYK+lM4zWNcBjZWbLBRombTavcM++3yhKFFryeql51o7Wnk8DPufJel
YubZuZrD5kRnzr/Swg1iIf1q61fgJrDV5Y52GhIESrEO7Nbdo9KKOCmidN0Jt8Od4HOEHyLXMTUg
ees8hMBO92HUj+8aiEgO+hpd9FBkY1Ku+mAEo7pt+hLx2ySefLOzbmqIFsxjGhUPYpgDdsPqXV40
CqaH9OMA9omgyJbFAKGBFXgafTA6mmhl95XunUPpmMuj2ffqZhkc8y+j54PKF80tEUidcj3kw26k
cY0z0le5raeMX223vXGqlT6LXiVVstTDvJ+aTbqR0b3wesJ290DvVhDHlC6baNzPDZauJ3PA8Rp7
1fScTdl72uGkODhBvGKhlXhSbQRIOGBIinEeXPstIhttCjumzUN48CefeRj7YvaRgZnRCrA/+f1h
KTOPnVCNZdJqrzu4eMZJvDJ68nVBJY/t7IbPbcSDq1b379KiCQ6D7tJiz3E4n0K8XDtMOyWCO+TW
urfeZvS2GOK+yFyU7mK4adzFdWIzW6Yb3btIcWjI6Rz4jL4NKp2F9Gr0FA2hJ/97iAtln5e+t56w
fcovbRB0J5Rs6V5uqRWFcA87tdDlzLWqJpFV4e9zo2v3Ra3yJJzCCRGEZe/SRY7Jojq1K3EC3ZRF
pe7WIWydJ843XAm1dGiXDFdS3Rdj7iRD6TVvp0oL/y34nLMmnhH16HsK0oJ6dj+XWFfEIfLrmg1k
kguWvlW+ERyywIj6XJfDsF+mMtJJMYTpw0AacGvLtiXyLo54H1SqbnarU5BjudEHMVnN2zWdi5Yu
admhK6fl7A2wPVgGup6mtZ0BpeDhOWzkeKOtbjmGNS1pMEMPj9lcXXdzd9OGq951kd29qYZm+IIc
wzyqseuvLcSfx16EzyRq8yEY+h1ko/tQqIUukzSmKMtDoSshr8E4ZuuQR+u6xDMUXsFbF+qGXsC2
v75F9tt+1hiDaUsa2VLFbV3J2KHXDQbtdD2XEx2CvyxKD/dYZdc3Rrb2+V5AMUyfw7F9bKelLoO4
p1tIah8rg+B2lWr/2GVO8Lax5F8tuuzsppZdkJ6d2vyEgJOOvh6JXB6yFuh8mqfMc0Ev7LAssk3H
5XpAHxU/9TNt2Ov0fhMu0x9bggXTZqWd/1ozt0lcHAsiuBd2291z+l2NFSfofPpXJf//wDcv0dTN
70G7Ll4OtzXbp1fhr6oOEc0TlCN5bdD37tXsUInSrsZ+XJdg+Br1Vn58/XreJaAKEIb8nv5ZSEmQ
9l0K8GWmaLRmDs2prvroPGak7gOB+VNpjOiZ7Gb6Qsdp170TKpwcGF/fSZdkQPRa3RZeIYl8bOw9
ngG3f1P1yrqrDH9tr+lBHT2rbIz2qmxIAOGTUtI2mOqvpjCdiIIeFOqd7RsYRjtd9qd8mkgz6cv7
qfH+L3vnsR23sXbRV/lfAF4IhTRFoyPJZhRFaYJFUyJyDlXA0/8bdLgS7Stdz+2BrWWJ6oRGfeGc
fSY53PeGb/e7BYA3Ps7KcSzxmaFXk29gi9OwxRFg/hQcyRLk3DEeStdqPgFL6b9wyVSv3jJV9xaQ
lT4Y2p4/75h680kvMWlexvRGsKBLju7ANbTodtH6sYdRQuOw9+IagzJ/sLsWdWM4+y4xHLXtEWd9
euuFS6c1/pEJAuyejtkDdrrHQBL2wntdUU6FHDm9Xh9s1oJ0mmlGb8Aah3btx5/2+x3B2wP5jqAM
QELLwP77qwvMndDaggcCI85H3HhluR2qls+H75547lNkA/SGiiYEP37z6Z8+OuZMcnQcIkJ8y3/v
B2i0GTrvrOpDlzXmgyMhoKdtOlM/QpsnP4BHBV5BE6DJkrbtxw9ufK82XN9kTFwgkcBsuAhA3r92
dOkaor6uPrDG5m+fZDyKKzdvzYcq62mbheHw4icx1xdD3FCjYj4aafyq2C0OaOp/F3D9O9782XiT
jBDuev99vPltJOm6WcA2sf7An5uFdX1AAAgCYMNGjsyo9Hd9kWGIXxDZk0RiEETHp40B6PfNwqov
optYXVX/mWmu2wZGnXQ4LjYvthH/ZKXwzprBM8IzZ2E31bkT4Xh5L1CH+UyIwuzNV/4a/pFvWGbO
8650pI/qW1jHXIFA2kwxM8reFv0XY57TvUqZP85tRdpCS4cP6ETdZKtZusS3ShTGbN+UjdHrKCUK
RaoCERtSH+mQy9KhHb7T3BnT+QYcD4LFD4Bq/LI5jKWJ/D+W0zoVLCLt2i/FVJ5qVHPINpg91t6r
BcAlHQ+Se7+ajrELji46Rq7CDe67XjvdUxjrLCxwW65LbnrYbZzJbrngvRTWNZAntcH4v2pTG90J
4tKM2yAW9DZ3XSnoxNhSnKOyTPatay7r2M2JHqrSTB6WobYOvCiYB8uo/SqTMn1g/9C1MFaS7FbV
Nlyorj0uNqkNSc0ON0qbr0x8qAVTprcQqTJr49fUHe4GgoxrVqcsRn3vxsGSS9bsUupTe8HOo6yM
TVZ56pxAvtCOELwleuYcCtM99yIUBSH8lizeRaLBB703U5WM+ynS66E9YEyLDEqAcvUrqTun0NPu
qlF9XfEh0HOb5fTbzfnfG8JPbgjmmij1oxvCXVJ/+fp/x754rr58K1f8/Qf/2HkYv1AtgwlGn7um
EH2zckSTyOXPobOKDt9uAd/cFrjeV9c29ZbOuuTPu4Pgr6Pwo8hgiPWP7gy/rcD/o61fVzCwtKiz
eA48L2Icvj922y4eu9L36wM+Cro/6OX3PuoZ6lrPh1Vo2k+ynKYrrElpkI0o85j6HXXpnim/8DmU
AOvCphflrQ8O76YY9UebUS7BOgU22VpwjvJNojgzUK6LWQMviEw88BjrNRBjmDUZN5mSYHKs8sqR
xZWlyX00NBE2Ntvnq1radD8Ao6YufR31MT2XvI+bFaERMPOh/9fwZCobvXqqLxe1r9+gNkbM00lw
xlIFdg70Q8zQAIf0tS+yPCyZNGzd2ju7ltrD3mvg4FSvfl5dSQMYrLKTgIZwJ8z8Cgj1jcjmCz3m
TzEwC1SSPs/NUId1u7zYQ34qJuOldp2ndu6ZukbFpiM15mPUikPaeU4gdUaZ2DIWbFje2Risp3wq
nl19gVkTMxqlMVvfgaFEOyTy4jVrwPL0bGN2VjGvUCNskCNUaUqC6SG25J1XKQdApBMfu8J/kRHU
JCNZrZrzxQqPOi4FRZomQR5wvGyEnZ6gTSOLzNWDk8x3shFPiYVSSxXPXZs9o1c6uwk4mgAf0Fbw
glbTSD3MN6Lgs5qtYdf6TRto4o0izZwdp34A44MpYc0bZSZQxiIbTxCy1oQ21h9WTgxlSpOiKcGf
GIikfB4NyEKkGeTBAEtmsz5Wg+Fsq0Fhkb1+M5hyPybcwD0CeqCyXAChgwWeJ68WC2U2QulVnqsL
kw/n4NU+Y+i3+B4xPy4RHmP4XUWY+pYW5j0PNNFNhYkvlkvYSKd6Xh470UJTtNUDasVQzZWEdwit
KqoJ3JwkgE5TvXj1cjGZCKuypEvPeYtXgngk9DjXvkxR7dA3zuZwWOyxO7QKHlGLnSZtYF511iEu
+Yw0HcREPmDmGcflwqln2A5y5VUxeubk4koATzsg60JN2PT6IxrfF99ifsRMBa4j7anhgojsxgeh
Cjg5wIF0p4ZqWaoHKyJuKk8HHKhmzSLLgWdiGCli3fV9h3p19n3xVLdVtiOn+NzgSd0N68/xOoNE
uVyKlvOUut18AHC9BBphLY2pNZ+zSEPsyzQ97LRourUcLrtCxRECL2FvUM9Mh9adp1NL53OEwuod
2bdp13kyF9t2acrrSmvmnZ4U0wnSXb8xtcJ6GYz+8zx1zqXh5Q0yKVWvW0N2hQ2wILSAIWo/+Ry5
RO5wRpuA0TLRVkRJRY/lb+osgWiOrhyFYhKdRZV/7lD8bXJVbFXiYHiy0rAZZtozoRIjBObmZCjq
uvjkvfkL3fZcoAerVmGY1MRjvUrFeqbg22m0n1U1dy9VRXhOpWXJtiDwyXNnlNWL7+zKtBxDImmi
G2OwIfwgVKQlN19qo26CvsUdl0wQLpUJwsqt+dxW0N64cBkyx9eZmgnvmk5qhFrERcfO7mkVYI9m
CwB16l6Z218I52dEgPetOZgXTAwo1PnqUzC+R1CkmSNGEAT1AVUYddjYDmsrek7tlhwz42cEk/d9
+fpoPgcaQBKkKp7zTqHiC8btzozcBH82nDMjP5kMlwLH4ob+zWH6NyOH900hj7SS0NHWo4ZHXPPu
kaTrKiuLkCyaQ/7sR9wN19txZkhQtD3oliO/0nc/fkyUBM33J+LqoeEAh2WD2ue9ky+2KmaHPebk
ebCTrd2DOsNev9GgeUjNBkXK6y2K5aLrubv9+KGtv2gP1teLoYBOG+/sX7ptWjvJ+MerDkT3WGFG
ztAN+FrYvb1+kdUg0aDCv0h0hbtcTtMpm3q+t34FlgpEVOIwFa2WC3R+nLok0Pl+qW1wbG5NT15I
h/G055grpo5rtc6uGCPvSnBtTMYedQB+jJ0RAHgF8NsaMKfNnPxTbNsQQj1uDz9+pX9zCWE/1k0k
TmSl/sW1aRapT+yXqA6J2e9Erd8wnb0pFzKPfvI4f/eOCgO2PSoLwaX0bqzgS8NT/CbXqk8YIQqB
m9lIUVIV3IQrx4fo6TEcjY3yliHrDeLb8jZZBx1iiV/blY+4liqQQkCKmookvD7C4jU+aL5ztrpp
jyl9YC+bMvQh43DfKlM9xbY57wk7araAkdOLUe/6uypXj6rj2B/NVJyG1Cu30gHuKar0NcKdG1Q5
ctxOefWePucV1MO6yGPEtHoaGuuQzDj6kgpBOts2tAQK1zYDQHNcbtwZ8bJp8nf7nva5s6GauAgw
fvJG/s0dBpW1R9IOmcQmHP3v68TF1Wq4y1Z1YID6Vk4o7mx2Y7I+ltbhxx8aFfZfvoGQJWFiAK3y
mf99/1gdMC4EAnN1sPPpDn/yqST87ScP8Td3FtcBiiTWf/vme5VPmrD0LHQdyZw/IWROlbkR0fKy
3unTBaMttN1TbooD0tUz3K5k61bFSVPRxz7LfvUQrwV0WR1RJpl1wNXHIetzd4LsfWXgJ2DvbW3d
KM0PheXADLHZ84760l+St7SdvOYD8I0VjOkhapnJHSpWCDtclWHT+tgrzQ7npeUDExwVGhzdTF/t
iksQE9zVpPJTbsdAAh1iKGdDUv0aKNurBBuKPtzVlZlshbX8xMwv/uYb+7vPkfswUZPm9x9KZTaD
AlZcHYyCRmGiNd6kw0gFr+W85oR3IKXcCovZO5e2g/K7J+lrMcprJBmPuE6qreZgP5TRIoOB4JRw
ZI/KPsAKUXYxKJ2cczRCJyQY8pz4ZoYiiDtRUwO2cbP5EWrgy9LrQeqm98qiOvRbXnCH1SFP9Ed4
cUPQgLvfW4Xc+428i21nDLKO61OQJ4dGYpKAJUQG2hhanWkvj37TTT8hmPzNl4QzY/3HsHz6vXfv
kYxbLIxyqrDUVCEljgpcydMBYRxETfyTT8T4y9iQ0xHvO2EktoH57C/fyVZYs2Viez90JropjFl1
6EXZKeKk8g0+H4SV+BVnGqTJ5DZFjMRTGhdXLGOXYKxZq9UV5JcU4cjWd5YyILxsYHvj/drnxqU2
edcF6FJgpFT7qgKIYjX9C56iO1XMF4RJcRhzmcVW/hzJtUrFFZAt+hWipTBT+E0oV7fsk7zdwEf6
1l4uQhHqY/MH/S4/OdrATzRy2qGGxwEPiPOo0Iq8NUFRBcqEXWh9qkb5kA40kl4ej5ulpdWzF/nQ
DTFJcsLHtzE9oMq6abX0BF8TYI1LvicYzXD9hVbyf6JpvSCbcdoZAgHO+jXqlX2uXfkAi4wGgiAt
vk+NtilaqiU9yq5Um+O7aPjTHfCVNgO9jJKqvfRt9dINQyhH3mA0TlfM+UtmPZTiohBPWTLdoaeD
9Fnbhwn9qzZlpwVwaNDFfIGHoTjRFO/LiJMFOQkXJt8ORw5XhWF/TnpZnXLDPqNuCi2zAylJY6TY
Mu0loSwXEHTOxSCeTMKEfnIeO3/z9abWQXEBMIYr6r0ZtpitrGXbVB56d36pepjBOufeRCMZ2Xyt
1/rrrdUGqQ+t9g2xvX7nK6AusyTzrs34sba0wpxcARIufMxEneWGxRC3G5xc1dZXEOiK1WUxpTmb
+1ik27bCvwYgzb/C+pOES8y5SMaQfwkWmyrftc6mxj0mG+bHyaLc0jsLM5WejhtF+AB6HirrmMaQ
8zCxaj6QmDLbzcaHYeIO2plM/DxaUn8kU28c74S9CggLdiZpl1thC1m6TOQDW2VY7Ya2BHY9vzj9
Aiq5Ge7g4meHPIWoziFCkzk+WExE12p+cP84X/+dsP1swkbsCzXbfx+533ytKnILp+cqff5uwvbb
D/4xYRO/OJzisAdJgH6TFf85evf0X8iNghlpMqt/G5l9O3rnf+ENQYAKUxKsyp8zNgTHlOB0U+BV
qcgFBcI/UBWbbz3Rd12FK4j9onoyhbtyOd/VNJSbPfQufT4g0+fWxDo8NUK7kFzhINz9LSceypiy
TLtyJwen9QPcXyRyerBWdkuL4H/DspNeve2Hwma8YTsadLx4pP5/aUj0uJaOw215pgdlfAUAcCnJ
eyLumT19ZswIE5zCbAAxsCDduuBRCSdOIgMPYZYsBP+a9WPXz91pztrkDBRN37qYkD4QjmQhsiSg
adv5hH8QOVG293HeqeqgU6wAJla6+0zGuFNtcqNOsFYyBmXc0/jM2kYVcdBXSKeW9KtGafQiyQK9
UvzMkz3X2Rj6mi8uE+K8Mm7cPSclGzL0QeQ1mOSASPvG9+LiYrL87Br8/3A1yV7bG1GGRlaPILnX
w6S2oFVZ8SM6xfDGm7JRpHIELO3Q5L7ZQ31CErGB2tYHr+NtBhqT8xBmop8qxKCQduExm2Ybb02f
d16kwjjJxS9vBs1ywE0s5a2+FDXrD6+7TiJPmEgi8upku7RT0BijTS4Td0edqQ+bziuvKteI9e3s
OpK7UA4yZFOxyMdYMlyOtXgi93i4N/q+8vYeoJciNBFfoozAfbWvutF6VEVu7jLYO/uyiTO1mZYo
ugI4nYazpTN1rUlVhbTd37lO7WVbx4nsE5NT/bWnyNqK0rhzpxtiZ6uwl6Ldi1i/EeOY1kAzTOts
sFP+ZMxN/KErLXUNCdHeQF7bgmoF6F4SKukmQ7m3KlWc/KKLLn1Cfm5tfRBXuTA/plI4IcbTPJyd
cd5VbRzdz6Pdbh2N80PqJRJPA+lRnmV30dgiP9N6N4yUkMfYqfd5ZnnbUkiJI02vw2ipS/TyUx0d
Mj+yd8RGYyCU8sUgg5YJsiCDgJh1446LnMxMBYMOYkUZLIWP+BIdYphTBIWkBt3WXG0b5uwX9Zoy
SOaEE2pJ/7SUqR0s7NV3iekYgT17PMs+sTfxyGzKYL3EGDfRngQcsSOhuu2djY7laoZXd4Ls1oYZ
kLFtZ6hpU4guOcOR5LrhsqX0dpBzNXPCBIj6m1gVjLubxiF63jNsdTfLwQ7Am4k63juixFTwwYtY
lu1635AWyncYfXgRM5nEiXcnkX1Rp8ya7433ppnb8t7uSTMTgd3mifFoCK4FRJFZeuF0uns7eGgC
PyqxlEwckW1Zu8qvUfwWDjNTDNrp2fdmmE1Wg+uxABI3bdZYnW4LEp6aRvlWlR3lah8iMHXJeDWZ
DkZr3xG/M91PaSrk/ZCnkPFIsdUy64zsa8o+5TkyvyokebWibk9sOtS5cfwlnHpTcWcb0zj+BJEq
LhilGimfj1aXXJ5MflcjJIwjKO6p4uXDMHXjsGAN5m0pHYY8ZubiiU/IwuTwQiKAkTufeI/8cUKG
OdQneEgWBvAqygeL/zhRfsxwxII1SHRSeB6qfGQ4qLfICyBZdWbEF8tQ27fj59+T+mcnNavjH57U
13nxzN3/+1P6tx/6/ZT2xS8oeljD/nHccgr+sSB/c+VhEOWeSee0nrd/LMjfrHcUpasfj3XXn7Y7
3EKGjVHIMcXb1POf2e7sdyIMLEW4+wjgJD7TROP0flLUYVdnuWK0JzGQrUwsxG5Af7uzysG7tZMK
+b7tx1xqAyIyLHGdM2qkkdoZVjnHRJePSKRZqhVHkEZ7jaVX9zCizr3wYj/Nbgan6j6zxHI/2aRY
nxKDQ20g5YzzL+/CVk/T8kRKMrExJAABc88qDDStVn+qkqa+AnXbLHsO9z0DwokILXJHduUkO7IS
cLF7B09PkH0O7ew8TVKNjA2hnYQue//LzKyxDlqMLKoNoiMvfZ4GLXkaCUOEQNahstw1xCY7l4Ot
J0BHAbfqYjOiICcIu5SpZ8lzkSAHc3celqOG9CXUdywV+s5FJjyDuzgMPZkGagvridixU4W3kUyI
1oTbZYf56JbR2SN/eZRBVPB+tmte0CjbTUQ7IsNxIgKCyDLG5y8ScblctnlCl6gj8e1t7IAVYRsc
eiMUd8JixgrPQ+XBf91gWhF4chJvaQXVVNaIZZM7ZLqwrWOvkLhINCEhLtkXUizn3s5h9MezHRLJ
kIoA0NgU781cRd0ZMtu61qy6Gz1DXEr+jhXISWBF7BPAVBDT9zHTrvsc73gaWL1OT21U8pawHnvn
+M387DZZvkVPjaA7n5MwrdHpTV6ZXyK1RdTPivRY18O4z6upZQlU1bQUcPyP3qQ2Ljj7XVkimMTf
EF/bRDFsQDGo0BFxHooBl3yGvBY/hR/ddqUsP5JmOzRBHhVesGhTc11kzgdCcOJbK277G5lM7i0U
wulTUnoqjH1QBl2TqNtVB7Kbpzp9LHoV3bBLmj+yldEA5o/jtIlcbpnSSF22SXn0mDTKOrBv0a4Z
fKkhwJbm71BWWpcRhrO9lmnpQpPd5fNj03p24OJg+QDtqbrvZ5VTe0ZJrDY2aWbkcJSdqzYs45Zj
xVTGCfyhL7fjWA1HSYe7h+ceP3JSWRf+4nIiGY0tH4Co93PgNV2UkaDTFa8GpQeSTHfhFIjha22J
9VjgmZr2TZcuUF+k/ZARxt5nI/pbYSn3cq1zYhaGS0ECBakh12McmxeGQuslCHILBgw3BG+RDHqb
FE5FEUy4OPkGza/STD4aLafmUHjeiU8a90RDDufcN97VMhfqFmVccqrQwgNMsJan0cKXtSNixXzJ
6k6/0JYKk0TbWu5JFgrwQdZ8nfw2Ohi23qLqzhl7RW7Gwt0bnwiLKz7OOJ4+shJM7Y3devnHFrsv
pBe+YQxLoJqxKNn6rhx2AM8uZJ0R5gFMdZ+xHbuu/Mo+SdX7ZBHixqDUr3zt2shSZkA2/t3ApnG+
IUhNnZSGrnlTx0BWJoPpTmJ7qgjSQQPkobXztpZjsyFWB0LKOhJy3SLZxJq+aexenmrdJxB+ts1H
4WrW9aB1H9Klu8+ARH7BA5Gbge5THQe2xGC5MSl+H9wuExelPkeX1JBQW7M+Ct00PoIocK9miaKm
rsf+HuZ3wdhPr1+cUcdBL5f6xsLq9yv6IzYDhlYoHEqyuYizWHyIExaUTluYIpBlC2J88eMrQZDV
p8HWQgYI8SZCfrkhoBiSXKawG6RN/NyTPvm1kPjy+qm9NMdIbm1HqjCZRuuJjig9kJpoeoGScr40
FVgZIuMkUs2BdWmQiwTiYKu0XVevdFWUffUt1heUgc1gsEmm82J8kyKSLKJUn4KklJk6mMmg7mop
cIqx4rHwKUXerzBk8QzBxsf6B7/Z30YRK3qhRUjfp8p+Hm1mPqB6OsLWBoP73Khb6iY2wH8Ho5cA
85BCv3qz4eHb6c9u7I9zEI+WRNpvF13Qg3dmhTShxpgN73Lt8c5I83MuUbveDLp6YchV3RnSmY+E
OeEMBRoIyCfqj3beYLJhu3rJkI4ts9d4LxAc7NdaE1/SpjUv2VX3CM5BEAaFn22J3sKwB+/sSqJv
v/KtPL9M9Jq1bLa8JDop3aTO1AEa1w+13t2rdtE3ntElJPth3yMfINmlhmHjjVj829boasbFZmLB
RJE9e8bkXBB8u4OyFoVd1Rn4wW2xzyCL7vi+v2RL5d3BS6GnaIv6gawX7iBJ15xklpfbrovs4soG
SEt3WOGFqPT4oEk1p5hxnGEvkJ3dcuWWYaX78iad6+5Lq3qN6OfGKCh7sAPETiROPEMAz7KpNrXd
UBYXuV3elJFms5UHqEwsGZ6zXlfh3OvppdbhUkE/X+8HEkZDgZHok9l1SVh47I0nN/889MavWYtu
eOF4vJxkGZOg1pODJLwWmUVf56EqE+prS/WvBuvVLUqK8T6DDb+dhOy2dexBLPZqWBqs7+/TyehX
u9ywJwi15Vmk3fUERNzYZouPCUuYpYftNNGOcrzoUpFs7Er+2umi+IxLbATb6OVfStax23nR+Vw9
73PiFV+7PO1XtJO7AYAHasjmVyTj+QFp785hSgf9qGO4DQlOBflMrMXl0mjZi595RB0XibYfbACO
Ai72bTYU1snss3TXDFl7HClIgF4V/sESdb9D46dCeN/2HobJdEEuVcH3SDWk2xjgA1GQDGzDMOxY
iJVeBlumG577QzrGxmacE+cg8UBtUpukQdkcKlEC5W98cweH+aXVm9txhPBEmG22Edmy5xatBbOl
PbEQnNeM2nSH45QKg9TSba7XZ8a/t67eQ6Vu94sEg6lD8QaIVt15GlKZrF7iXdU1XtCyDAictEJL
niSnfilW3R5aplLT7vxeyX0BUu1A2mTMXra81fLqZu7SBIWGjkUVO+vGKWYUVKOBXysv9phU4Xgv
TRWKuIa6QyLlvprwaMSaa11rgzID7u3uwyDM9LBkUQ39wfjaEi+7teeMQT6RZ4GZNjYHWZ5wHljj
rUSl+JKWIK1Z5VVBTdiRo6bq1mHQz2G8oDGyRwNGVzMeFXr7Q1bFqDPAlJ/KYb4tUvszoaYf/u2l
qiEd5p/0UlAnTZZD/33q+fi1Y4gzfDvw/P1n/hh4Gr+IlRYIMN/4baz5ZysFy1DQLcFDQBeuE47G
I/0hKrTRGrNuZ9S/tlgcwH+2U8iQId6ieICzQKQ1AqF/MvBcx5nfjDvROTNz9aEosEtg8qmvv/8t
RMGYxiWtPeRaHgVEmSSw22L21N+8J/+LPMQxUBHANcCWgrb5/dIiGqcWskAcHUbI6gYzOchsnorq
zxVDwZuScJxjsbT0VyATf+YYWD+vb18iwkxOUeKH9FUMA4b63UtMgNAqK/d8BPjgv3du18twUgaP
a+v5XcZh+xwjeSbbqUqtEGtl+lVpAzWrg1ElJB2PwnXMUqysqEusVmtPI9mz1z1Bn6g2ioh7J9mq
2z6Ol6uxd6O7EiBB+OM38G9fhEuPbqyLHy6kd/IIvRMNDdniH9oFdbIS9bIrNdzyqSvnDy3znk1k
5LictRL5lUFI+yfpo1W0a9qozZD66sapTHVT98D59Akfue8nC31PXhwVS6KdN0FHKLFd7uYKc36g
ldVPbUJ/8zl4LggGlKzMCMx3yoQetvs4u9KHh9PIsGNQGxBsOe/dOnv98bv1l/UunzjafmRPLFtt
1gzfX9Q2pyvicB5psmKdURVe+cHx2lM3WO2tbrMH/PHjvfsSvV1h2GIYJ3OJM3xZr8BvvkSm0YN/
YDl2YITY3XJH6QOQAP7ljx+Fr/z763gllxOH4SF7wiTw/aP4HbcLPNceW2SZ7j3etQbi8iHvvYcf
P9Bb+NM3N4X19dgmCBdALdwX/nJTyGKUGJJr8IBYpTguLhDIxOeamWc+uLm0AA6R5QbOuR7yu3my
vcumgEopAPndJdBKL8BDtrfdTIJb4ExQkRpjLbEneq9DXDTRCTPfvE+5Nj9MMZOJjbVg6A8wBzBE
EDEPohoBZMjj1OxNp/8onSX9iXYF7sz795N1ElINpkiu5/i+vUa9fPOpRWZUoGXt1EFSeOF2rNlI
xpTUGvyUXZ33VApW/aqKTgvtnCqdizc7YOscd5PRDLu86bozdEnii5h2hq1TsTgAQnG2wZl9dmVZ
frRbh3G0NO8NxJQ4AUFVbDo68gdTz/1dsqQVA6QEFkpcmWEFsHDPjMfICILkdkZs3mDb1/FosqBO
a4wdjp9geojMrRU76YGucaa8TQkXN4Wx763ae6B+zo6ZllEgG23C9CKOXhIOnk3JsuUoIFleN4Uh
yctcXHHJ4J3IgYgatZlMgdq3GTdYcetiMxgMMXJGTo9DX7FrrwoQibN2TVLB/GVmQoOeJhm2MePd
vR0JvKOZQ/m75ATyaqBamMNZ+kMz9uVHN07y18ZIYILnuj/PKAoSmi4Af/hRqkQ9uV6Vh25pdgfC
FIpjNmfqcoF8ek1uoRcOXrqCtMiHvh5xmf1aZZjOQIduiYZm0xblX7Vc8660qtCowVJQDW53wtjC
s2ZEyNjBX3WwJJFHDc52WAkoRTvUrJpb7dmSXa7vZ1gXYDthMrKoq+kgjdL6ZCesxtCs6sc4L8tL
ETXzB63IB5Pf1ZcznBb6vJnUsK3O+UIYvbT2CH49eArCesYa3d9kvE/VccDhggy+tx5yQZZhwxUx
FYjFYbk/g0qpd5AiNBQbyiuD2qy6D9Xcg9mAVM5HozIWKXV8kPO4SxLr1ozKccu9bToORJcG0OEH
D0mh+cXq+Mw7x2hu5664SiM7QVxOrMoUF2M4RmvieznA+tL1U2PCDyEUSASZr+L7Kouvotj5nJA5
fCDhUgepsMzbrHM+zmgJzLKC4dr12UbLHP9xsCNvZ3Wdceli7meAmPtBPS0KvKwVB2PWasEw6djr
fS3hFjXKjUGyF1V8rS40Bqz7nKkNmxMv+qQ1ycyTURHbnlxsEjhIdUCY68TFNUk35BjKd2nsOahU
ZAo1KHbMfUf+/IW91PXloNX6plP2/JyhTAce0rse8xTbY6xhZs31wm6J21RvtBfzbIgjWZnFwbBS
/eDWfF0cbWYxhp/ZXECTmYyQArKXUBAPSbRRela9dJOI8bEb4xfH7ecna+rkCfzLdMwnf2BZ1IhL
+pJm3w45VvdIn44jQJlrbc7p+ot5jvGVZ25vHKvUd5c2NFqnxJcelwygF/VBTHq1A6WWHPWc3koU
MAWyGQWUb6F9MDDDXqaK8W2lszWyEYxfZtWYN0DhVHvyG5Z6Tj3Oe82Bldj2er6LcFG/TkMn6zM0
uCKMGoqCZZp1EEcm3g9ayjCF47Q3FqiHpj6CyJiA2fKKu5PrAACGVJKDlNLni2XQ+4+LL8W1yRf1
PKd6O4Z5NKBw1WnrvhpZJ0O/gEk8Z1n3krgqJkY9dR8TNj+XFcLnB02nvijqJrnOkcCuZFPwxjWz
Yif2M54dWfaEIbCG3yrdye+KWLRPWWbBH9UXSZI1daFmN/O+yA0YP6LNdw1jk8cagtSxTe3+C5xY
/VBkMKGzjhfZNpRfpNZEpwVHwWGereZsJUt0wmXOycWMC28AaUKIdatmC/aLV87k/NrXSxnaIxjW
NwCvsKFGLIQ2Q8MWCz9j+kX/MXagXI2dxTMhAAgz+zTwkjTHiKFIuQvQkjyzt5af2Nd4gYnIW8Oy
mwGyjp45BXjhMTpRq9ibJoIQQR3ZnSaH69WwkvmVGnh6TKeO+3pttifSu8GsUNuYe0Mv2z0TZBtg
R63dzTxAQl4bJ+8Cv4WnPSf2Z4mtA2wLMUx3utvwK7QGdx2DnLBzE+NJ9+wLZGLZ3p3aet9nZMAH
1IvWha0IPW+5KRgsss/042LXJK06klzjbKYiS3a1FSXbuhofjGgdPA9DiktH2ls4uzddVPlTkCfx
tO+aaU72vP1u/tIxEEkuu75sIffOyPIHVTHrGkpQqB1KKVbUUclABlZUH6/LAZGclTRVufxrhPsN
1PeThpUVm0Wh898b1usk/Z65+dsP/N6tvmlwsDmDtHdpDPGt/dmteuIXZDuM9ig/KeLfcJx/dKvG
L5AAqT/gav+m3fmzW7W8Xyx0qOhQ2OWu5tl/tPwz3tfAUPCo+laI/xpg+7Z8/K5mk1o8JZUNFUSR
YBaa2ZLfJWtFaZOht2HY3bNGh6besGXYGVJFJ6+go/SZ9X2wKw9MHDPtjzpsnY+x4t7zzTv5P7S5
PDuTyEMICCxOHfTK31eUNFwdfGhfHDNCx5/tRKiblikUN8QVcdamxYzklbty3xBD9ZMWmwyR9/Xs
6sAwBMtXWhFHvEXpfVvPJlA9WHq1R4DHT2UbWbjyiH+8yn0SZUKHHO9LrO0VksfZcS+U8NMP3MfT
z2qpli/u2EMkaZbZOsVF3G9zZyz2Q9GN+bZra+fWTbxm3qjRtY+RLIdLo7GandAbESwdhxbUDt/Y
iKkvrxNzJnTKNSZmVF7bwu+gKUdtsDCA9sZEawNrgCU/ZY756f/ZO4/tuJE0C79KvwDqIBCw20yk
pfciNzhUUYI3EfB4+vlAlXqqdHq6pve9KacimcwEAr+597sxtR8TLnYeS+sDJ2vtZafror9Pqrba
17NdDRvYW8xOY0XDug0iUPQytVeUjTaAb3iPPUspHItMDyAfuk11rW2wdkZC+cODTw7H2QBFkxvL
GmPQcRYtHqZmMHdusm3YFhMkMs1fqszHwAgBXFw6YxaFrp67F8RKXotdEa7TxhTJRI4XS+6jL/N5
D4/KPUwBI3fDtqgZ8YWq+6A3sjuT8GoRMkSBs1qbbliTqqZDP4ExNfaENe0HOYFQS7mV7qcIxuMm
Iki7ABuTdI+ir8kT77yxPxFoUcRhZVXd/ZSyRtgKOWJqSPFp7Am+5hkO+SlfxSlug1LMjhd5UU3a
HBGBpGhv84SlWaYXm481M+yjM1iWAcTb1ZvRcb6g1fZ3ieNWt3mlp30bK4sWxwGnaOsO9nxsTngf
ebrvdYe4ay4s47BYfvyhEgtXi5kCIxqGkDs1OAF4Ke8Xax7AuoOaPy8Zxj7f6bz3xOua40LFvAuK
pjvOqWZw0VldTDJ7RorGVkGo6raDqqBmdJm4AF4+nWF8R88ys/qjPyYj43vPSb7ZOLJvSDSbnE1a
wZ+yPOhRpA0wrFJOSr56IGKVUpMvDiEAniaekXvvIflUxPQ/5DEISN3xQegynUAGehWot0hGKmbr
FDGX8psO6HTGbsnfQCM6WGY9fuT5AAAPj2OJUb2Ba2tetSrQbOfTAnhYUA22ddO22BCWfmGOZcps
+OJOKf0/u7f6fTEkD9ko6NnkeUIZ3e9V1FMB6aBTyRZvCfLarteVsasjnP/DLGiIEfV2YtcPxpI+
kNY9z0eIQazCYPOzhakrXcah7gnzfrMDyHcg1Sqn2gTkpekt8e7mcVFxwqOAakwnsDsRLsj6nSQm
eRJ6LrjUJ7M+zXmb36MCWQ/DhN+fpWZ1ky09puG+BvtvWAE/Ta+/G9Ip50FHixh3ymmpjpLBbl+6
1M1sQDoDr36KveWo6mk5pvUIACZy6tdxsIJ2EzhDM4SokNGTIRwE19SbU//VzHRvXgFMccxrLGPg
ChvYBe+6LQIn/Ey9+DzKA37zhA6CQAM06pyjUGWG6ym1Fnbj0kArl4+EGrdQRunol5AngZjfnb7X
ZnNmp2bytzzGdcl1NJPbhu5RLOPwpcJbm0JpNJzqvZ+7kktHLxCh9OJeq1bwiiGO1cZ+7Ls029iI
Rg7Kt4qbuUoGYknqlClPK7KJ1iO24LzU3FjQFYob7RSq3FZI6JzQn4fhRDYKfaMJI668LNnOkA7B
K+DaLRv7VAnhD9e20vR6eMGiPqzQa7wZQzXObMN1HmzJHqlEWPsuZS7R0T7NnPLGV/aa9XXizkEZ
YjGpNxE0ixPcJ1Ikxrb+2oruSU6jexqCIHMOBCCPd71bQDkz2FMPB58gGXsjfGwFeISDaGs7WbQX
6EmuEjnANzKMubpMilGj2u8nF61h7/zuDBWrwkEKysMx36FZMZYtmvjp0oZ7eBElQ3LZe4tekTk+
s0XlN2jsQG9dSNJuTuTDLd6GC8h4zHnOwACVwRzaAcvAjVCltybStK2P6wGcLNtUhkMHAldmTr/B
zTQSNYptJ3bsPRIcVIalbF8+n+H/VY39TeFIMKP4t4XjQ913yT+27zx/0+ov2rE/vvTnwsP/zeFb
AWT4sdOghPtDOgY2mkE8hrH/lYj9UUBKWNOMtWnO1+BoFE9MbH9C26GuwGx0sDz8ZLX8B/pukop/
qZIoVE0HrAvf05XiB2fhT1VSn1o877K0Pk6ImcZdwNwBlzk9+iGBc75nSm5DFo0z/y4ANsytkVbp
NYrPOhyKxPfpYnqBESGVL5/RbaBxq4ehdaM3wt7AQC+ShaY3Ls6x0ZLDk5Qr54JuFnNUXtXTdpxy
twwRrjEzAzcWyEt8nMk1gmz8wCRsyHO/qELtVJByd+h5HsUWsWQyoeMk5rMt0UYwXZntfW609k3C
AXSbJ5G9NWrmXDtTGfKso5nHISq9inRvmTBiAIUGlqie3SsA1VGDXSWSp76UEvW0L0+4YsxqB054
gG7FiyKvMOq+8VMENZRNsM026itgDX6jwAB67EB3PGrkiYcmcX45z7Ac1N2Izx50krdjmlt+T/nA
jw4xQCwenDHeiSWNPhbXoevPoXG9NItBdx3xyl4gp7Qv1cgyJsgJoI0m2vKxB3jdUBTedK0e5osJ
WLHDah4X/SZKUPsiGC9EtDWFQjQLLdq/m3Jel8IchA9FRFG5MWVKio2dTd4dfOLmTcS+fxsVONU2
FI1EAEeBRxBiQCT33vNLuL2Ld5qasrnJhQpunTZZVXk2Qakt7x8pzyq4RLPLjjlJxsukZ2E9JUNZ
ssiu6gchlH9HTnCKCzXBaTSzVCsFuwY8ROIxouI/EecoCf1KgRz3Xn2TazUYDwt6453rZeKMhGLc
qiLvbbxXltMeF6Ps+J2F3IOpVV9H/EmvmqPxBX+CDb8GtIG7noaAgIzS32nIa0SSjHNwNzWId2dc
Vw94kOK7SS4UxcGELmzrDPINK0O7znANxwo7SuV3fwEYm7ciuGwa6cV7Uljisz1lVXpk0tAtJ1Y3
mGXTqDcurcgYxu1IzbcDbOlXyaZF9N+dEgclNDGT0FwpCh1kJXIKbhvfEHIjcP4/VbgbrhLkGmO8
lYWNbMMH5rwgDhJ6kYeYCWQQbYwsGxuie3gjgKgR8+W/Kp7E9AEBSkQGqDLi81nLe2BKvRp3vuf7
+5g1HfViBKmgO3du05unguYjfbGaNujOyFMd9IlcPl+8KDYe0DKBQMgjKI8l+oWha18SVV6TghNf
FjjGgt9BfWWDtbEkoTXGOS5Nrwo9qzCfHEntmy4zo7ClW3YRQ7O96fKvHQmjJ7XE43OKFCc0gqS+
orVRuxaPUtYLtIZFY/EczUiCoTxPxmf8ALF75PY2HqEoRygdNBuQ3pFkI5m+YNqXMcdxc8ZryHva
+MOpeA2g5VLiaYfe6sO5m9bJqpmd6h5mxhxU9/UCYxzlFl2oaFEE1dN5TLN+503E1NkdOcBUaQdo
C8aHs3DSFJHeqgiyuM+UaE4tscFz4l0jDXzoljYOvXhca3PnWWhNSdL3PV7Fvr4ZffNeAE4H+YLV
md4pWamnMfYNdE9+46KtAGGLZ6G6MKum/ZbN3rW5WNEr+xVYu6MqHioX82I21C1aTJvOo2iHW+is
EDhrFFcjcbUH212uU+UzCLTxbCQkfO9ngWZxMvgqgd97m2pdN2HuL691hJANpNPN0ugrCNuEpyFP
2TJZ1gdSv/Q+cw3zCpXReOO2KDJTyiRKD3WoUuHv0miO9jXND1InAiYhDqojk+Z0WwyDcc6gaV3M
xTxsei9+W6u/MBY4W3NvrkIr6GuMZ7V+IaFyPJpl3D3h5yfO0x2NQ6yn7712wYcnBKoyoRWPg7Ci
N5k7pNV+AgEpo0uWrrhITyxgxvwoS9u5qBQRrUGAMHXToIQ9NH1un/0IP/lkkPTcN0lwSBceTVnJ
vLFzbKQvg7t413NLwjU9y0rnJZGzQ9yioudAOdyyThntePYm1wuBnV+rGg45pos0/9J4RUn9N+hN
lFr+vmy74FAvQ/PajJH5gizJ2HVDj6RqrJZrRnf1xaxGfSxl6d9J/uCqhd3PWjx+9mKFnk8ECqUS
aPFrBP6C4Lipy8XZmbL4MshLH1Ju5aht0aW9t82RBzAhcdGp2iODAqcDljlYQl5LxHabpUwmvTEa
dtIeXdLBazzSEzVTbt0gxVKouJ+7hpk1V1ylwrRHe2hKfe+ChL0D5mJeyyyvQr+zT8w1uAzscW9O
VrudViiPxVxyM7S2cdKoPL9JJMDf+lLDWUgA4W7RAI4Oz0EX7jU2eMlgUzmh66TiqU764Z5ENf9j
IpKFtFblX6rIejOC/nuaVvEXpmXThjra3La281TZjnHFPZVvLZmv+1DOuWVW0VOs7QMAjTeI87/7
lnIOS20T6RAhIZfp/GUe5iBk42OFnqffVcn+aJDmKUeZyn7Rar7FkccwNjMImfJldhwskEtba5mB
druRuC1aV+/ydszvKuFeVzFdIQiHfld2FuoxC/BZtx0TPSJiEOVyHc8dybNl+9FnySOYGUop6gvc
9mIzyqE4eiKjzYoYMW+C9XDNHbUWM8rfdrh2IYQbcseOL3238vzRsFzU0qMy3xLLS4916nvftND3
/SC+R7hLSS+ARG54r1WBI045HUC73PTOwQzJtYHwic9MvdYxXk/8JWdy8CLOzqbZEUuTh348yGM2
zeVJDs3JmZF3Za54Ssc5vyy45hGRuWIvYNYdrKxj4mNmB/Zvzbnupgd7Sdq9IDgDgTfj/SRbPjrW
4dtO9vUDWJZhmyIRyzdRKWf88uRrOGB+NhCRy/3U14CgDf/3KLa+CPasr6Zy5A2z0AKpr4MysuO6
cn4vrVKc0qUHpJSkzUUD8PmiV9Y3rxy31AUfUC1UgrKe8DwBafnoN/jrWhuYdKqw6A2+mxyoWLx7
YcxxSDcGT5zq8caqvIghfH3WfOh1oQ8petdkbqFmew2XKISmcE4mK9QiE9eyyZ4mlrNQs6DTNWPq
YN+zKrjCSV/DBcZINrj8dlDPbR7pl4Zq3RCo+HOH7mUtNpWobuhiiU8ZA1y89XfAekcASWj6DfMm
GtubpVgzLbp2q1tSgZvyTRdBxVhvehzb/rYRHQLk6opqLd3yjSEpdND/ZsDE1IB9vJ0zbnPMCIRl
OzJ1QBF5tnPJWA4kf6mqbUJ3bc2MKjZgDJZbS1f5D5v+fxu/v2n8mFSv4I7/e2NwzTMv+Uf4ntfd
X9q+P77wp2WIdJ919AwoBkkF8m0suv+0DNn0cC7YOngkoElWqt7PzQEgTpOROX/MysFhcP3Pxs92
fmOfYNJumBxalskq4j9o/Gzvr7ggoHkeCjdXWp5Fnwlp5pfhPNq0hgeUZ10uaOri5ZC26zkX1pa5
Kef2yujsgEMPLgQ3HVaIDRuN5dWAecUOMBXHdmiMy4gH525WRrmPZxj+Xr20V3UMHIeu8OwrttZ2
EbgXdV8ZD4w0G8KQY+MCiozYNHbpPkAUmZ4ynO5A8eoMe2yj6g2hoWrrthgo+H5ibymVMsobIgIy
FGMZXjcBA06Mwz25cmWpz9Y6y0pUdDcu6gaaZOjxPm5sJE9H1Ta0aa6fb73CPQs7CiPQ32ESq4/e
EVh4sobo7EFnWy2r+SrScbwbO2hYg0k2F3lIqmiNXZRlQNTMZTmweGZNF1uHdb74wiguo5rF3boU
9q6Y9A2WEntnoAN5x8Mv94WHbhnBtaZ+cfn5pWiJrgQp1lXo7xA2pPfoQWo8/GI5NogztpgNEYM0
zXAEpnej58DEOJ0vO/JNBMZfEHIsGXicmI4M49RwsBD0LA/qoj3nqXeVCDoGIcv7dY276yLvEJT9
sbFhXkSFRYR7UOutjQostCLzYKSZ2DrJ/Ox0w8xzff0lmhwyXC8jDniOIe0Y7q7w+69lG4Rymspz
A2L/gnUSIiWSLuo10YMyfk/lXGF1wdudOp7HBNo9BlFw7lAVbP0c/3a6RMbzLAlaliY207ZGfiz7
adpbdhxsjKGcTxYmbCJ8m+UEGXrg2T6qfTsJZ29Bzw7bybTDCvs4x2J8mHqXoCSGJ7tAZG8N+qgL
ZfgnIqrKreWgIe9bPW5kER8S2ZNur9BiF4WxyzP1WLfusz8tGMxGEgwG194bVWruhLkkVFLl++Jk
b5nqkOnDNt6O2VjtzCAzzsoKvtmLkSFSYiLLNfGIGWnjjlwSvo7vgjqr930MxsiK2XnnMXN8HweH
3RbmRnTOSVmZeJvthQmGbi8mI/9KRTLtsB0AxU8JxnMq2uMFSwDhn1wL6L0V3UZjH5OFtE47meHD
Fvy3XOgvRtuVEPOxqUPwZ4VWz+ogfD7BGmTm3s1KvY9k9oRlKb6qzKTcS/9rzN7vzFxaAWB3jccC
MH+7pdsiGKtI0/sSJ+G2wrm7oWMnizUN9KNZTTjlvSC/X9D7hW27XLUdQfF+lo87K0rcPXoR8pHY
n+6qad3/W4Z5S6rGsjMXLAyiZVPTO7kVJp1k1Oxl7klQX25RsgxUBIQnsYi5oAkGeYKj94lmj3fR
j2Ro2UTRo45gr49PhsCM9VHpZObTHNnmpjMIAl2jg3A7NkBr+0VsSPGoHnJDzrcwU8yz6FoK1cB1
aUtIzkx2buMjpetKYD2kEO3kjKWEl9pfegYossA1wHfgSqpz9xpw5Nd0YCeGybc4DQoQbu+TXOot
vJ/N0jpHLylA90nzOw0LIbeI/8/NsKz1Vvdg+umprwb37C8eEALtrJW32o0sHVAOTshqxsINbVY9
G0sFv/ddcZ/OTHpED4m0ApyUpYLW0/hWQv/dFyCCdecR4cb/3yLUwvcyk6xYVXsvNvS2JEwonCOE
QoknEVHY6buqY0YP/vKAb346egOz4QLw1mbN+kYO6887K6V81pXikopdfTVb3h7G8XugVn9zCg14
KFvnIbKSeAu5dNfPBvYoGuLJVt+Glng5UAzRtaMzeTALIc5M+iEZFNawy2cA8WilmnAMSv+I8u2m
Lqw3120vsT9lp9aZnv2RqshL3W4LwMU99WZaPQbB8ELvPYZN431zE2Y/Q7QW4nHxiDnqwrM79IW+
dU5rXaIAqosrDKzogfRtQdR7iEPc37I6/K51b0LVBBbnLH19sPHehESyYPUZu+JyZoB/wPmGOwGL
FoIZcOQyeWM8FTzO9nxEiikuFndVNVqz2nd+MYSTz0+sluWR7Vx622I5zQQPoclgnJaPjANzXLF7
3TsOTgvngVzsJHRR2dIQtqdYK2aNg0TP2fXWWhOSiVMq97XIpy9j1PdHb/Y+6t7CcxUXyb63Otg5
hP3uY/ruLXkUwU1XDLewXJlU2Pb6wserRrXRtnPAOJTRfZ0t4CKxgUwqBSPq2sVJJMZLD/6AXnD6
kGkDjZ7IHEybi+asSWHLRhGTlmlKz2yuxkNscMqNvrHKelDe+cS60UpLZx97o9yzSZfbyW6w8XrZ
ywgY+rQY/uPctWhplN40RvxdGo13LqoiIrelYHbR0Gg4tefvhF2aZ7+hFWG1RwnMqbrXroaS5M+L
rL6i36m6JzvtSNfjmjVUUDENMVKbPGyWJvX43EUDnNJtptw2w57L1Vf6N8h8AnahHmq59Sars9Jp
JTV4jZlo6zWuFT3JfqykmzP407ThO6claziDRrZQ8efQYCPnXtql5+rXepiqpTprObResM1qAG8O
9t0iNRKkng1TKP3fJM7/nyCH7FNENH9XXv+rvQoF9vqlP/cqDsma+OdRZyNZtqi1/1lgI82RQKtt
9My2u9pFqKJ/blYoy30ftQzUMWnxZXzVz82K/I3/VcAIJUfhE1L9nxTYnvmrNgdNEOsb9iuQs9e6
fdWn/Gmz4uWTKvGqZ0dEqasxOMgTL2SAiFDNGnQwMT1qzHrjm17iniKLrOsT6obA37pLy1jJGt1s
2jOoLvNdjW9BHY2iFiM3G3guBBiJbD8AhPiX85om2ayxjbUDKrJjQL6mO2bqFf2LPGFuQ/g5ZgUT
xLyA/1Qy6LoMkgiLPjE7r425EBcykA3UbMYKu6VAP/1e6TV2BA4n8y1Wt+66gfSbgwVPR+/afE0Y
GSQsekLV0/nWUl3w3Etob9Sua3hf1/rT/WeY4yd0X2eWPGFqZQGEstfTxPFUENJqjKL+2Q2IYWl9
k3KKBLsYKT0+ElGtMMuGxFCkFtMaE9gH/BpNYOMqpWzQRxMWwuOaSPzuWdAx69roj3JI5NMywmKr
mHEeW2miGHXLVlzHFrSuTYOg/RkFIt+aroLHlBdkbXtogqX9QPrDO1DZtfWYtgWhf5FCoz9Jzf9m
T2RIkuXpvM9oKtCzxrwA+gde7Vjw0xD7WizBgExse5zwEBKDabonGZSf6aNJeS0yc11+FQ4btJ4y
gDyttLyokNhey9zILv0honwZ0+mKVdpwknWQo5OFP7DxPsMiYR+vsZcTQTAh1zXv8I8PlDgTXEJx
SlSm1a+fMMAFtm7m0rZfICLP0+XYRLMIp9xCEE0mVZ7eGeCJm00944LnWkr4q9/Chd06MAAolDKD
15gQpUcfMts8EDzDi1NkvSBX6VHKxHyBT2TT3JSLUQP4Xr4nNFVoqIcqeObxes9Ez8E2k7g2Sahp
9Lzgm7zzBjuw8UQq2IiiJCAEPs7rlIzrVVtyoeeT3Uf7uYn5Tku05tl5ScRrSyYHmfVqIEaBzr97
3cDVYOkV5RDIDovP5+qNDre3KQi8DkNz3HLx0aomYTSslBhvbLoP0ntZu5ldI66TUXETesHEB0wf
wpPpR6Ak5vOKoWYWEJ2ZBwWxpwOXqAtBtQou6wba1tHL2BSumxAyHkmjm9h89GR9lmQ33EuTJ/am
GkuuGEq59mMCHRTviK7gsxvW62QOMCL160fky06eSod4Hl+QIbftIGkcUNIFO1Zw6HOHge7bFs2r
brLo+fMSTg2P9zcnChOfibjO1os0cofpHqkIb8loxfPtFHMrlAuzaDvJCGn9zNaVVsAb19UN6Z1N
4XPB9J5Jbljl8p8/b4m+aNID9B3evDlBbq1MDg5SqtXr4mmw4Q4xEiFWCPFoj3X0bGTmYGwaljn1
JlP0LIUGoYAGZIbwbRHHWCQO+6gxLfl1TNZ7aTvxgSqM9NwPpskFBpEVYHxOYgwbI5sFAPbbAy02
J4jN7OPkJXVAzGAR4H1YM2S6dOY7EB5ENlFh+Nrf9l6byNtM4ZgJDQhgnKfxEoRm0XhH19HmnlaJ
oCcs74xbE0MD8875fSWw7XG/tHOfrOwy7jBLl7ygRXJilVY9JvdzOzVXn+mn6YxVSs7cy3nA8Yw6
jzDeUhR8n89sVrRQfph1HBmmGYnHzml63sHSnu4bLvQUUFmuXnMC/uBatjH5AIn16EmueZfs8mjv
J+jRHlq8OPZxwk1/ksChLqc854oyAosPCpUZu1ImD805rj1n2kmivZJzGTGHBHqUHnpw/4zkRz6l
Io3WuCGLo1lEM9cUvC8u8Nld+FhREeETGQPu8AmJzaOCwPqYQW8lvEOXgElKs+Z6ESw5kDhzlY4B
W/zNZzBTWhMaXKKx0yxWwKLvBlol7kSB5+JsZ5pvT8fbfhBFmjJ3ZcXtg7UDOmgHzzp1RHaBk0Yf
e+ERX/x5zduWzReZ1MNya6n1+oegKq77dAieMWh6/J7m+hjBhKe6u0E5hNuaacv5ptvODwv2EFyP
wRpgC8AjeCYGjg/yx5GWtSItw8YbuZRwZ+j+lMHCMkjEtTGeN8IQt7bL3VUUOY6ZfuTtJd4MuAj/
rRx8+3kkzRNUsHJ0sv88Wes6IbNqRB/0LFJZVc8jsQX5izNKzonCXk8pMWAkQLDovLM9D3ZZr8o7
sQYY+HH1UaF1POkGCdfGV7hiN3MUcwIHxSKuUUZwkDHq5w7GDt+wyAOXLJIba07mI8cPUQqhiHtK
iBUcUiPar5fgoqxaIj4tL5qg57RpUNwtWfEtM9PC8xklG/Ezj1J9rDqn5COqzDXRayU81NyTOkw4
Ymr4x5aDelRp96Ouyuc6FvocRFOPYnL2x4k6BBIQmuNTHawPonYNASdJtbngGePfCmScEfcuceFa
QdpTQnTXDg3uRdtDsBjWgPHUU2SNM5N5U9gpDKtWl+0aSE4ziyM/4x7Y9D8C3zqy39qkby68LNBl
dGsm7LuCoHup2Jk1DUgaw/VYntvDJiu9+wjip/kyuwWNB1PC0o1OoBBKTtWMO9x2XezqZm+FjdmU
oeVa4I28tnPijavsDDavVR6RJyAJoMkALGDnRENW1hDQki57FHnj2cmSPN8auEmRvFRYc/azyyb1
GHBZIilse0AulpcEF2xIlht/6rxzmwU85tJJESRpQCksR/Fki6G+Mky3uklRFJzB1HD1CjwabuLX
RJVkzeogwRaf5R5kA8aOVx7TOblpDWd6L+w6e5q98olJiCouibe27yCqQSRmskF286KDvU+W7Hf4
h8HXxO+KTTsG1mbhIkOW6KWhr2diI40sOJoDeuaZ4ceu9JsJAaFNJ9TLNrvyNWvYK94v9yPr/Gq/
9GPEc5yJWJyOT4jlmj2jRX3wovENC9YapeZ9jdU03ycOu15RKGsvc1R8Vufou5acWcqfivXJVE6/
I1N8NDKPoeTYtld+mix35YIFt/b6EkGzYR+iYPAumwC2OQSgR7VqhjfapTLC2KVq1oPRmi/E3tEZ
yZSNqRvOLCMFMAZtYJGr21Me9PZljcpmy5tWEY6nnIfJxT2FpcbfGQHxHRkn1oYrJL+1VQZeyj8T
JyVueAisg5Sh2tN3uqcCHM1dXMutBNV0tIxWH/z1CSFn1I8TdhvA3nxgLboV9JwTgD3or1dL5qB5
LFGOVJV5n+sMDAqZlk8oD43LuSRQhkW2x9eN1K5fu6FAGBCh+zvjBVEHcmLrLxnl+5pqXoI8yUor
f2RC5iObksa16SqTGZ3w2Ojbe/Tm8z6D+HEaQfG/s/v5MhkKJiQxNeV20Lpdu2+7JpEWkTbYif5g
QlLYOqzVthz+cBwcZqJRnHQnUC0fTRLbO6sT+NIas1hPK3GaMy3fI9SiiqCRdvpCRbyjutZUgsii
wjk38x2EFfcxUpwonPyavJ1apBsjtbyj2U7yUCYFA1sLd6ODx3PVBiFu2jSyz9Bgt66vee+gdt0P
Y16IXQzzBQulh5U7u09ZjfcbkZU2i9WlHdB4rHIPkm5VuKwSENQ2YLLiJEIZUq8iEVxYBgeTTpGi
5/34bGBV9XnsRZYLnwWZiUZvAiwUgARThyuMcWmYym58blxGe8sqVQlW0cqyyleAe/OvmZfu3VXc
MsYIeqDSfIpe0h8SGOad6GGCVRrDXv86WcUyBuLyi1L7MKrRePDwih7KVVwTjKyaiVUJItbCn/qb
9lOLU+Yui2JDfYp0OLWCvfwh3sk+lTwxjVt0E30qfJpV7DN96n6iTw0Q24hPQdD4KQ9yPrVC3g/h
kPWpIop/SIpix+zlq5+UPHWtPkNc7sNEi/ceDqnyQpl4C/fQMBcRmg6sOK4eK9A7hyXDLtEJ1VY1
thQi7oBRfZuqppjPpliAQ1oINqhFWeyqkbIca+PfBQvSn//F2k3rzM4Mt5PFfoo2ev3zP7XOPZHy
gNHTDP1SUOiwrGs5vSw2a+MvNiQukm/LgGqkrpwiJyGG/NG/ifD8tKb82fLNK/DRcfI37D28itXi
/qdXMCaQ3hd0+UdnguO6QUcRY7mER2atFNIkptiMmkMq04T06CZaql3jttF1XHXi0Td7cQ30lKry
T4OQ/4efhlcTSH/labjMNUjD/euLgoYSsSKx42OFDp7MBp7+RDXU1KQDzTFYA4vKpy9Rh4QGhszX
f//TP8NYfnlP+PG4miAXsn60fzHcV7OXM9ReeE/mglYoE2pueOIov8z4QEh6MKiiRx9nrxcZJ7GW
3xVs8exisFWDJNydUeBszLyLk2O3dtCNiqvsO8p4ephqVYf+zQte34+/vmB2TcJZoylN0xO/vl9D
wIZMGn5xrBggEtY7Tz1YeJdonw0hXYhtKqLld+7UqvfSzud71YnpXiX08il5nfclKYB/84p+9SQF
Ar2vtOUq+WUJ+asjynCUsfTUDcR1GpSNruFO9x0jqeeWEQ8KRFaHjBQsq/2wSdw8NQP9RTXWujis
NgX2H22z9mC8s//+hcl/9cJcwLCu68NeYWn910vLG8xGl1olR3RqVKiY/7EdkRgyQr+jKpJt9dAk
hW+f5pqyNSTJoM3POD2G+94e8DQkwxg8m+ZMt2x/1sWio439zLElwZDyPY3JkSqiVcem11lPFZjc
2XiRmJbknp76q5m9+8ePpjQtx+m+X9YpQDU3hDZGKbS3IVum27WOe4eSz7WFRyoH1+Y1dED//u2w
VtbBX68cFwyC7eLTY4QY/JoemwiDENXBMw4ycTgDgfVVydlHwcY1M/HqOfixs1hshB4qa2F4Au6K
l0X84/IwBQy0H2LJ6mvrLIjTQEzxj7xZ/HXyijnefY6HpLUmoo6aYLnLfuxjxEAxE7AtyW5DvIsH
pY/LXPLTHYtQbFSP82oFpyH4+Pxl/yv0+BuhBzqPFbzzf0+iX7613T+eUx0jaf+L0uOPr/w5iPYA
EKHuR50BJoSbm2/6U+Fv/eYys/G5kDi78bwxI/6p9DB/c0EgofAg948TdT2cfg6ivd/AGbkcWasQ
hJ1+8J8Mol3/10E0/lSMpjxRcavyAPn13o5neyzAGiTEoNFk1H6FIYxYlPZCMqoIC7vj5MmZ3t5D
WN/MxI1v0NOmYWGSGZ8n2sgA/PUevrdAP2BFM5i7FcFzSrtx4OEfb2S6xtDXE4n0QLAJp5/WnHrC
Az2977M+WiPa7RFypu/gtLJzxw2HAGs9U6XpqMDTEf8JKVnPsSb01I+fUH4hYxgc1sSBm1FEjc+i
Lcj9sKN2flq6gaU6sdT7dDDMsMMKdRePtTh3dYUcf0I2hvLBKHD7GxFMbGY4l3wJpaM2veHQ1MZd
GjVZGyZTNh61pMlYxrnaTIyLX1j0DBeZNOdHCBdyz+IoucWzRdJasKy/OXvjdmeVLiUk5Oo9WGAS
dZJxLh/ixEGpICfA6i1/zKxDXAQifUJQ6rDW6oYr355p10i7NxT88Ji6DsdOancPeZN5t1Et5F1E
wsUEiJ6RGN1Rz29c+MYSBn0UEPU2UKs3g9i44HlDXnMeyrazt3YdQE0zkF38D3tnsh23cm3bX7nj
9XEG6qLxOlkXZJJMUhSpDgZVoQwAESgDX/8mqGP7SL5Ptvtu+pgUmEggYsfea80VT87Hviiag4VS
P3BhfFt9escceOiIhgM5twlAdOBsGt0VCRazCzZCLWEeld8hk5k7tH3dIaID8sFtQRmsmmy2tsZg
IxrJtYPCr608vg+vv5lD+9Dl5iuKbA+9Hmw7eAjPcaXNEw68D7BkXTT/ZvWJBAB9spjRIysKU9Ax
5CuihgCfnSTX1uWktRmCurzlpEX4XcVolLss0mDViNoH99L694VjxBDRg+E1VrH9gNQo33qJP93o
ufnW2eRisk3M/jaWWXI/j3l7miK2mdznJBdaEyYFRJKl5YP0r4gmt5zuJSF0do0jsziipIuTM6Kf
cniYoqSWb4iA2k/mKNGs5oP14IvGOy8QsMfCJ4cHf1x/gylL+utuENyysRHqlmL/00gL+2I0tgE/
w/zmVuITKTqosoVXyeOQu/2qRC9wRxvBajdC6fCVJkn/NBuL5nCIy60vQfCsZ9H34mC6vZfvYr+u
ynVZjeOnNAHhsQGjmCFLRZDI6DlXpCXwLW+9gHN9hg7EfBjqGe2JmZo3jYwCpraWjh+Gxr4fPet1
bqNXU/UrRVr8VgUmwcaRnzXR2g1SqfZDyxNjJrb/kcbZEwXuNxPOKBr3oGy2CtnrwUP7Hd6lJYIr
JlXklqS+fUhYc678C7RinDa9tAy+qSLH42RVmEhq302ndZ+0o33bRu2c7MOYHuy6V82ryAzcEarT
AX9Su8uNPr5HOQ33RBaA7GltbNrBn3a9Ge1xeKTHgqJaPtg0mcWhjy0RrcNe5+fCMYEYZ20DmAcj
p3fbMtzfBk6dHlMRW1vZdCMeWFCMFoe+j64S2lt187kyAwOhVZvui7BcoBG2sfNiWj6Rqcdd5dJN
whVZvEweileBlP0cZsHOrTpBaBNpx0xO3GLFkd97YPZTcAZAxkx2gliHAwyXXAr4FYUzb+q+b/Y4
RIm6skRyOw5YgNZ9vkgKStM7el2obieErLQWN2lfkr1WJBtRttTXGSTF7WQ4Ypc3Z19PL5hVcFGr
1j5OKKK3Hj91Lj2zvrVKB8Ov5xpow2UtbROOh+cER8jSISuVkg9OpJwnRqP4bNHCbFKP/Csg+LPe
xwS5o6Ipi+J1Xg7p7hSMZ3xtiPDV8AnyELDdoQesDT5T7Wy8aXiGhks5J/o71CgmRkMQ7JDlkWwR
ZA0pknH7xY193Bp0yYpV6i+WTSgrx1jocl2jrLrJyv7TEp21Q5cxHKpZjrylVIjzqmvGEXWPyLov
jF6ckqFI0N64IgbjnFiPCWkq0G6Fec7MJeC2CvN9GeAdSGeGfgx0VqSqhKRj1JpBooHOSFWgPvVi
sGIKe/RHZFfwRsyz39EmYccOdy0CBZyaVnSeqiDbTnZ5jRddbtAmwX5sIkyY8RLlm2H1oLsSuivR
sPaO1lBuIseWRxmhFQcWWMiNOTn3yqoXD5pNC4RX9DZtkuySoSVeFzQt10TKRhsPHeWJmUuMp1ae
JyEkmqmp/erVaiIvrxm3OY7qm84BJTT3bnpUc/QZsaQ4Jh6g14gAkL4YP5OE3m9NS+OP7tluYNMe
Q9UmB+LCHVLDwssAhgxuFd4BgQQw7AfvYWT8uFOwdxOdX3uzNR7GNL8nbjU8kVVr8zaWlyQQ824C
687WmNFMoBPQ+gj9WgVZOEqqlTcgJgIvoD9weIJr0HNfrxL7r4/jvdNU9DQD663NzolY+T05gUGe
pj/IFIlMBb8KZ3ObxlEzP4rMjIyXsQU+sMmCIJyxfBHQYP4IawDKXSJtCzrL0gdpJY9FgZIMC+Di
bW/h3F4GNHE8Vh7eKjunGQKgQIlv+t0eb2IhvLNr20hx/qv5o9P000dRm9MpWCz2PcrUvdTGiF5P
BMQUW7oYTkB4Rpb+suIeDGl30Itp3xKsmCEs9Te9WPqp5/IT8MbeoUbH8h8yCzwJU7Qb0BRbvBEj
0bsLIsDujX27YANaHcrdGEoyWN+pAqJieS2kww3CujPtUjNJnl0dN2THwTlSTYEWPRLOEsu8kAtM
YnxhhfWk57G7ga6p4SCeVdOLdNvZqkFfausetBA7l7nzaD6RnanTMF+3Afz3uWB4pFuG6/TS2qE/
mqnuz2VaGFDeFuiCGZvEVnGCje4spJ/duu5mme1wNDAWCqOZ2YHTE6Ky0BzQ4hFhS/ZG/hCmSl5p
f4/MZH2d4RWKvH2L23DHWc8/zO+wCCLfB3QLWgX0+haeREke3SZeGBPiHTdBmrF+ISEX+WLr7Z2O
DBZkowujIsTzvJJFFqNzBGHBsZ7xooFieetMhri42mfCSgUk6UmhxjgShGN+xCiTr5OGSBUCUxyY
Gc07P6MtOhOPVNe9sHjP+H9aBMqR9dkFEcyL7ZkYJam3JII5U08rAt+IQ+7on60QeNnrjlSdZu36
KQnCsg2ZxxRpvyVx9RbwO+6kBQYy0qY90uGHEFKhRHlo37khrVeVexeH6Ba9ssNpciGMlJWrv4K9
QIFGzf3BXlAksZtCJVnOn4xLKM02cWIl0S0Z0EzLdPDSLS5vvfi9/QTnd7l4wO3JM4/K1rPCYZb7
rw6jknGNvkOBlwxYBxCU3pYg2L7ZRgyfCTnxG+tpdspGA2oy7dyXYSCFGmmqCJBwYWwFNoc9DdUa
UlJddc6V7CcHU8QIhJdW0LZws2gfTRDYvGkYznMwjBitkvHaBvDV8mqc1jnCz1VNz/wNaxSyR7uu
3Z2V1dgyG6tRW0m831rUE0ObuJOQs9GT2oMZfLWBc940tB8vIWqtxwZmirdmPc+/M/pun6LKLF8S
ywQIgrAvIis7iU9kb5onKDhyF/C8nk2Z+A/O3GHNNJv6aM+g642ZHhXxtc1Wk3RE7Q8w2YMxwDii
SwuWZlHtRsgwe9Qy1XEyqcUbBnpPNGCcnWGqbddI4pwSlRJKKIZLTo/uzCIx0HVLeVmCwaZgYeVz
CpWtU0M220LkPkHuloDLMGi5qkXLu67oijUZNQqZFZICqiu/pIXvzQeI9SNWl97/PnTANnyBOpih
fTTdgiuZnN2o3Hr33/P/v8MyZkbo/1aJdqe+MVL9K8r4z1/58+BvWf4fNIciGotU0lgp/nHwt2wX
+wfQ1dDDSIGbA/fF3w7+/h9MHDnUg4EKaKMuPYE/D/4u3CjAGwEqXdq7WED+o4O/Yy9Nu790sfBt
wBcIsEabNiQe0/6lYVu0/VyMfZTd5wXokGhNR5KXUCWFfxfFjes+uL5ULcGCJl7QOAayjJ9gyPx1
EQ/1OF3Q18OjDwpZrNouK1gCoKoTZvDRo/FVECbOYoGEqCoOEDnM8b4rpflVmM3ICBnQeRaulZVS
jdmsHOz6NVLNcNjXkZtsyVzPTyKvrO9OQkQNxjkZfjbAha5JPU5OQeHyquByQwIalFcP9NCe88+8
caDsQdDLINUg7ezxOiLfwLBZNoqsLMc1PgSm8Zno5HQjGNdAEI+Ci58OGaazOUdb4WbHYPD6TyOT
yS1eChwVqvLTqwrCImVHnzQnkDmONo09CrV1Gj4xNdPcwWqRZbOJzDQ9yxgC05Cxjiaj/zkbh+4D
55Q0v3g2chOUdMFdpkxytnQ2IT4v/QU6HKRYjeMIvPCqNdGzPAZe12G3p9HwEmvQ5oYJSX2lpzh5
xLvDiR9RP/kxmj//mPlxep7HiXEcOCVv77sTKM7KGUhALWCSmkzMrF3ALIxTWOY0H7WCr5MkMicd
IRjI82wrxIaGFwI1FfEc3oXFGPSogl0eiXzOwIsEU9rOm5yzrdr4ZaBf2Xqlf88nsU3M4YOYNlEJ
eSFjrgS4hlavIIb+e6AozdKEzGCaGQTlJo6/8WQGZ7NOgwdJdipdXOZJdCA6Mid8HDu6Rp0NzM96
MLxo3FaD8E+xG6AxV8rzv1JuU1jw0lwwL814e3QtUrTBmu7TTlZGc0MwHDNrs+qp/0/gMsewASWP
nhG5MaNDVNFg0Zp7FzNhfZyxM7sUNYgX6NWEKP6RHbTuDdl7mFlWyC3CkAhky3XcjUBL7Dz0bcJ3
NVtD8Cgw2aIVA6/aPJdqCCTS89bES0jABWXyIvnDFxO0G9+mp3BaLCPRjQ9u4KuQgaYZVAZFQCKB
FsbNgEuwXQLuibMwwuxmqLr07MfVCFY09QnpaEfsVA1o2eOUwDKk2oGAihnEN1PIkqTeoD9wS2vV
Wbqz1uOcGN3BZMPeAcvN7rNJYzdJ5YBRslax4M2OQ0bvTqOzbqPyBT/axMwUbuY56yUZY0ATahLI
nE0ziAE+WWUojjCQdBMoFQhu1oqZdHA7zYIopdYz9wqZAu4pOi48ca4B1DDgHFkaQXYxUOQPuyGO
S4yLlukztivD8cXGVL7voknCTzDb6zwRq/zAkP+LMUcV75ThQwHBYKa9S1c7LXYOCZp1l/S6foGI
brrUr336NNNvQssfN6ra8x8p9yKj6roDK5F+dGU0scN7Pu15IFS2vy/N1F4CVRHrOXWjvuPu/+D1
fniDl7KdH4fCHprDSDhdjcdZT5uwMSDytK15O8e5/eAycyF1x41ysc0TVjOvNysqdJnv58kJT7kR
0nwLR2OabiZrhNTGgIRTfqOKfRjG7ba0kphYEb6repeQJLOxweA+GI02h53Tp+WGBHf7XPtVtHXC
nAGekS0SOzol1lMzu9kGTRLgga5wk/yzkkH+ltMd+ABpenhtTTDhYOFcl3fNnYaNkc8OqjSSdo60
rhBdMmdvtz6ZKOrMD9B3soxFfISautEUjSEDwpOLwsQWa+0GXoPhR5ecLjBVpWsbA1Cy8nwFsLUC
VHWA/4xtJe7EmHQrxJroLEGG9hDrK9DNlk6cZ0SgH5kA0kT8ofSjPrMPfjgGD4stfENUsd50diqP
QYRsCEUkciBgGxSi9cSkp4pb91IKmyYwaUvCuh1VTVO2w4axD2XtvMhuekHZiECnwxJvbayMAKn1
MJhdu+qHnOGRaIR1mbXVXkVe52QEsX8lD0QfxgpxjVvqWePMD7oAyRNJNZSLiGnG8OKGhfXfeurf
U/Zb3jLP/P/PU5BWsGar7KeK6scv/VlRhdhfI48KaJHzL4XRn3OUyPuD0zJFE7aLfxRSTFAsajDT
Xkb0SyX190LK8bHRohNFNIiZyWEA859MULx3VORfCykCIYj2MwmYCDkseb/mNSjLz2WPXuw0e0sF
VZaJP3SQdFDtrxrfBROUiOBieF59zRpdXeYxQnAYCtNaV1Gfby2UM495R0jLVtlTcYdUC/WVb1T5
KkJZNYFWOnVVD3V9IKNo44VTCA08jlwKBrbpHXtBeh7g8tyYZKIFq9oub5pUFfdBvUStmlG6jwPM
ni6tkI7WEe3yJRlvP2epOhaMowli0DFJU21qrB3obgp1WmjD76DXm/V23eMzsnOmk7ySDhCHfW7Y
HTngNeYiPEfjihP3hE3rMw3Y+o0QWoLECid2VmoKuy0/gG12adQig/bvxnjCbWP5lGoQyWvzSAva
PRTKNr4wypbfA5yFdw7GumMdC2rwyY4B2WDXvc9SOof0u9TV5e2kdUoBvSITTLPJ5jb6RtykuYeY
scGQhKxKJ/4lMavk3Daz8YVIXNWtLOR9FwM76lFn8mVg57nmI1tCkYbDh7Tpukd0hZNARTyrzyTD
JC/KKKDK9R5hOr6P7nc1VxFB82EFvLDAWmSbmTqmXlQEa9u2AE5oMofWtjt+9Kn0udNV+bnM2IzI
BOhIas+yL7PZlzeZqe44m3unQnUNFKp5PjcxYyl40EtkUNhiwEN0jQJQ9zZiJjspXqIsklTKSvb8
a8Jo8b465VlbQbxW6Bz5oHDeV60V9zcWeqRDTvbhfmJu8FRXbvqx6DLOsWPVOKhMp7reCt/LrY0R
eyZlFJQN+J08gEep3P62d/E9rHvI8zQ+rAHw+IwmoUy02a7HtiLvCcQFW0E0jUxC7F6tmwnwEpOj
dt43eVrh80QG6Uod3CSALDceHBzk1KG4bTpMDbbhWDQUxEiWQe3qAIxJ3STPcTDbDAP7xP1MeBOT
hKLx/H1ArgD6blMc5mZG0j0EbgLjr2JVF170kMQw7/CngY0QwzrVA0hS75KV0fClCpziaCqSzPAu
0OMbWjjgLqLbM4oun6kC9vIPmHPjF0P4iXGKpS1JeqcB8FWOZtuvUnPsrwMEQpTNurBeu6iMq3WC
9PTB6iv5CZy2vY7oQbwVyiFWb9CdvrZjUIYH14EtiKAhqg+ZjYaNVt3krtB5p9mK+YTz7AwmxwXk
rJ97hHwV5kwe2nWg5vLQJFX4KeeQeFt4oJ7IHSmiJ9Jpa9rDKCYFmUyQrze4GWqU4pV485I0+kD6
1WeIUQ0AW+XcWr2vv3mNorHQooCttnEYVy85UzMLUX7eBXxZlXrtAldh/sZbfQzjutsIYyBoiTiF
6Ca1p27TdOoBuQIGDclYd6tMtDFwFd1tWDbzWtiBv5qHvt1gAcwoUqJ+O4+dPBW1FZw8sw3Ws5Pm
kPdDN98z6mBZQ0kZrI2ogQ1eutnVHgxvX2dmQUxW1MXu1g2U+WrDZN1yPiB/wTZplkWVyABzd015
TLQjL4Ub9+Uqqh30e2EGoT8ORP6xyHIougBFyIubCeeE7ztV4To0xubTQMmtDq4RtgdpRqQke6Zu
71ykol9qL0ADBKFyuNd0e09xEmE8zzFHoAyClrwzwlR+8kc9fpM0YV5pFlq3Dk1Mse3GFkKt4+ll
IB078i7VUUz9Z6MuxqgaH1MbMTW+2oaAcby4YRGNZyyO2Ro0DROQKji5je42JJmWDxHIJnIIMnhU
BctmbZFzPZniCfpPv8e0DtKW7CDOiCpTAXQPTfppB41EmtP8dXaGCVcKOPxN7fRia9YpUK7SDPM7
ZCnl0J/dkuSNbu2qsck+zgaKkoPGUlKYL5SsPu24VDkWzc++121+F0+xsbKj3CdvEUMC8SZAgkRp
XhGcJvcsi9Oec/F8HKB4eRiOr5J0GRqBbQzAM8OZMiq/eiFiLexXVVCNp1QnxXNY+Rwn25HXKsya
6h5FtbinHYKdPxFL/E7hXqIE7zlRCfY2h9fOss2Wh4pGZ5ceetROhgFCXacV4pJHJn+uXxi4E+Ch
rNrSIOQxj8hPBGTj30iLP59zhX3reVUMJHDu4kc3VP6RCMnxKemNUDKeitNvDjmsd5WR9GLfGbK+
0RhSLlHdNI8zz/gx4YN/aTI5H0etvD3m0x6sppw/FTDz6vWMduuQWOgOcmauq8nqehj5cb8tOo/1
qM+s+Wx3IPPA5NVr4hPvZdmrlUfU010MoMFlkS3i6zjHR+IF7VtFkkW9rmY34F3r63uA8dl+uZ9P
qp6smyhnmMVyEYC9UAY9DzzEW9sevYcymtOvcedmi9B85Mwsp4brmJ0+6TnQD3ahRig1UXQcrL59
hooj7gcL9xbvk8+ovK8VZ8IA0UA70sUAuaSRUeQVs8DeieTD6JgiW7W5w3Q1IlMPCZR5yGXp3vWF
iG9njFPHlo0R85A9XpgDfzFrFLFW69g1LFNPvmR9mTJBJ+a6rYmEqJzUYCQxsNTw+KVs0m7peItM
NkDDkRf3cVSPnxqAD5uis/xXPLwhBoiKNy9dFk1sK3ZGkt3ogcMm9qd+rHT0ktnV4kVJMVeeZSuX
DDgoXOl6EGP0mhlx8QjRvZX3PgaJ9uAEkUSf6PuFtxZIF80b2+8y9rHIqkyJXx0cETkFEXe+hhT1
qGSyIWk81Dsn9YMdfaJgnVZEd6/zZHzAp1TnpBCURBH3Syqx1zgegCd/CSvWdmF6WzXOKvFXhU9k
pH9rEdw6dHuiS+menHhkbVWcAuCxRvsGbO6V2nf6WIAt/pIPk/0cdX3whEOhOeFTfJJVoLfCkeIY
SCAqQT8IWCvT1S/nVxbA726WvuWd/xogI/uMMo8KwlW4HVqvfyV5JD/4QVjeS6vcji5tCL4cHG/M
lo5V0cnvzrxoWOhsM/8YpRNmqKaz8qBq3T043gjPomf4KFeNipLkKfR7tcVhNj+kM/UOtrLRE8bq
vy3pf6sljTjrty3py7fxf15rVfx0hPrxS39To1l/hJzD4AqhEP3zwPTnKSqI/gg4LbngxxGJeT81
pd/z9UIP9lBg/axGc80/XMTsXgQcNvTIGvf+o7PUzy1pQj0W6avH/NMkiAwk7s86U6jFcjCZCh+H
0FhcllXi3TnsVZe5HMPNX06X/4tc+pf29/u1cJqZ3AtgszTxfr7W0JocA0KrOr5b7mZI4pecBe5Z
cwdupJyj7e+vt/x7fzklLtdzOXXalGyo9pzwl8+mDMTsiA+4Hl45lJ1mg6Q5n3B5dZPrHKsu9h0G
lqH1BKvBfvr9xX9VrHJxcFFY6sKQtxn1+s8fVhoYL+pWVceZ0eZXUQrce6U1YA+30OxP8Rw9x7b5
rz7y/3KLGamHWKpIdAw5Jf981a7tcjWGgTgqYQHeBW7xFXc6mtUoU0T+mhhCf/8x/+mCvsVDyuV4
ek3HW0z/f9Xl56YxNTh/okOKYOUcEO9LKxbPoggd45MTD/6/Er3/031l4uv4ZGxE2Hsjm07CTxdk
WG7OSTwNh76emIP0ftzad1gQzAGyLBqvNYIs6xIyxz0GHB6ucvCq5wqECZG+fjETHBC0wbXTto3s
isHDsGqatL2xpmh6QRzwL54CNJ38PT89hOSUMH1iiMm3ycv+y99bCewKSAewKmEkc58we3vxuU1K
ii+0beFGyMQaT1adagRPaKmtJ95BfTXwWRxsM4VSlbUgkIVuvLfEaWnyExjJs0TFhwUeBw6o+ZT+
4WDa+KN/YAJsk/sgC4/OXA+VddEMZZAAtD2Hu8bDJATk3VDbfnEdN4aerlbnQ7vJFkf/rDA5fsbF
1miOdPM0kGIBKOmsHHykCJcwvGeIqYh1xXP8MS/TKL5KxdCHxm0uMa4GrTbg9NlzalnfeErRqqys
LMunWwhmg/swVXq8gYCEep6zMHgUin1agstCoPTCG5iGdrpH/THdR7BMkGjHEpN2bjevQJGdoz+w
Sa6ZcGPVFs5wb9LkAmcsSUtagrEwe1rKewuVSVC2KtHOiyGGHrAEZxsS967XkTuZzZn3huXAro6U
LtMr3ETSC8hBRXr77n/oXcUnbZhkrJB9ccGowjlv58Xi1g5H7+09oBshJ/cNcegTAcT6Oocyeh7l
7L29GwneJfbSGT10q3WGoyeaFmtOi2nv+uNZTfMEL0/qZGN/mxVIjWDUc+R3PT4scRVNu2/HATW7
gR8qPUVBnIljIQ2JFIWRZojOwbXTj+mi9Q9JObI2XdFj1hUaZ9uKYsZ9I1CzeSWHgZd/kchHGBOf
G0ICyXCuFg0/1EVj7SZTfVbvbnCnqad7ziJkHA7+Mv7j7W5epykHLZFgoZG7oVd8SVFK7BVISnyz
Y4NpIhtdJJ5hAuXh/f6DUqKg7EMmUQXxKmTXpe1aYjK4vP9MF3OiF9rMWTfm9GDwWR/I4hg2I0kI
u162PMDp8nr4XQGwvG3zOD5b6Cmb9cBQZlPIKYww+AeWItMjxCy56koow5dO+m3jrUJSoqbHhqHJ
kj1VT/GwA/mgVzFHI9roZWaZx9HqApIS6M7hJWgZqBoY3vt83MjE0PG1aXAzrVIgE2gr076Lb+w5
0q9+ZI9fB20QIIWwdWaWy7w1gI2OdxIaVFUN+9ZOqxHTJ/EfBoPZNUFumPE8GJ5u0j41S2rVtLSZ
YhISd6jp1nLJtRqdJeEqzJ2LRzAdzfTxEOOQOXdJPT35Ak1q2sRYVGxDX1yv8FEQEZ/VmvjwsMP6
q05P1h2Kje46ppLwKiA93qcOZRjZdU47OusERcsZD8VwIOibmLfetGsURjWaDtUjimpZN32RBSdU
2/6lMSs03z1auRsLhALf+GS0NbSgJNtXzdx9jbIUaENrYJTY8HRHJzfGQLmJ3KGN0HQEJKRgisas
x6inSxOmL0q+VVaQX3Iklu5BcqwZ+EGHRUehK0toLEIKTy3+xxIhDb+B5u8E1KxKs4NvxGzT8xKV
1hKY5BEX8SxgIzAlTZZoHG8YJoZZafz8zrBoFlQDOLEJAkcxvk011N8cOirQENycuWHmH1Ge8Wa9
wypiMnH2WUB8WtgwT15FEfwq9tH6yYdIDKS42iDFd8m+dGCnnrxyNqOPM9afT0IZxnycU7cPj45Q
2K0wbrZgYpTFecKHR/N5TgaPUMWqOJVRE9+MRpPck1eYHpMwemIGLZ/LTr1pwVSWZ9B6bkXUb/Ke
+0RnkYXeI5z0xKHY/kSmIxNDeiHmbRONwaMNRzHYZMN49JzeGDZQbK01L2ZwhuWBhDICX3MHx2Dq
d7NrPwsEUJt6QmS1GkQ6bjg0SxoaQP0Z8zhxdakCw/1cWg4/37BlqQ9eGtnx5ygcMwSssonr3RwC
ZFvRGO1dcOyFcSPKrOfWCZDaM4buF5SYtN7cKrwLAI1tcj7SPkBaxNjcjtvXegopRpoOTI4zZgag
roGvlewktc04kbNauGWiLips9VE7eXgxJs2+IKBJvQfLff0BkYg91rfCn3loZM+T0iZmuEmmJfOS
R5lOKRBHqLLvnA3p2yzqOefv53eohd+l0Q3iZ+AbZRmxEArCk4n7CTVd9WaZZKZFxSM4OSTk4GjH
wpfYBQu+GtRBv/P0By+BUgP6EG5PUxKyHNZcOWc3oS8ewBVpHC7veyDE94FmI8dJBbcint23WecL
WWBZJ4O0Bw0RvFvM9GiW6X03VuTK983ILLzvTXqwC59GdUb7tXKACkOSpMHC1iqB7JRskG3msVAL
L8O6hQofwErZeQElg+aMsv/xZ1mVh10NWC+lRGwY7F8BnY6zLEFUvNNpuoHiV4RgEqyZ3NsTYZMg
DImThZtxa/kJNAhTRYTl2JK0RNtjhLfNGMOL9TjMXLICPhlcsRSWyKkbHzI2zfw0WVzQINiRIa+T
yfUJpV44opn09GNs1N6rn1qsrBo7C0wcheSsKBmTsmdYydMYzEiFa7P0b1xAIC3rYmA9lrVBPCgR
Xd87JcnD6MdoWvE3U+a8s1jsiW4NqDTFVi6jDuKFWuBAiZogaSjimMi9n7LljkL5BVviLXyVvgnB
eIDs66rHePlGCXnka+oFT1zZ8jUa5L7Eqw69GhmBXtsYGQBO6NLPEI9dz+U+UVs++k5m9I+MXEq/
WWdjmqThFZV25LNXgTNaIH4JuP+dLjIjsWCsUi5DzRw7b4VjcrqWqOS3memiL4lLkW26ceH9+Oj/
hRFRhATkXp4KV8EnEmQ7wkHThIhpSQvYi05lPje3fP3yWoesLAUUIXzoUXYysMWCDke64Gok+omN
TlxPgbEre4ISy1D6mwpB5soMorOrQdhJ4TwkIUu6o5J+Z5mJtVGzhdFkmuSxHnDFJ11pXSuXJWZF
HYKwcFDwNgpKks4XxXc4cR6umjpmXlLTtuoIR9jwBo5M36vvFeMmo9R30eSOR55rKoNemndR15h3
oDHINDLF2m+1gL/iSSirSQw6oF889iSK5hIx3uS6d67ZubcTFPEHvm02ZrJTT+x8Yu+KAlY0iVbr
UPjbJCpvQdK3K4dbdWcCM/rQGH7/qmrbudQDk+k1cAcqyEnuS6xEG3+4d4R1pfSrtrSQze+eH3sn
xwEzmK0EfVmaX1UwusAAGPJ/86TPF+L2vMI7z4NqsxG9SVLQqI2hWRvswIAX+2FZQdIl7fWd5YPG
+R2xbRx9R8vmFrk0D6lIWW1QwvBEzlhPYqxDZdre62LM8ShQd29+f25bjh0/HUsWYh6jU3xuy8T2
13P/PNh5xI7XHBrvveofJqhLxDNP199f55+OP0juCLE2GSub4G2cX86HBOIh1a0JWfthJO3xxD1J
2v8ljgYYXnhROLu8L4e/v+4/nf25bmCaHj5AkOgcFX8+JnImLx1CfZvDlJf+W2cIggDaCa7MCMZK
bWtR6SsgUtZiOSxl7u+vjprw17sLto5jMS84f8SvDj86+bRPLL8+jF7MCWQOlf0EZKE+5wFB16su
WZymOHw5lyylN1CXv1n2/+si/RcuUtuhDfGXb2vz1r39zw+9xOVNfPu//+fybXj7+pN99M9f+buK
1P0DQb3rRCauqMUl+nfZg7UoNv8mGyX3yQycIPBtlxM+RpR/qB1o3vHkhSZPPJn3y9f/H5DBrV+D
M01mO8tlaGFxXLbhF/78LKcdoqJKNc5tELfBsx5dj9rIgqDlzeWifBOSbaCpTz6JFhbpcXLAt0JG
5ghPY08DQN6wXfX2C+GJxaVmsMsEdBocd203csIsqFzNXNQdXroCGFGX6HmVNtqe1tEQYolsurzb
IODkZNOP2rr2TguqcIiHO3g38GdCoxp7svlUMK8kvNhdhnn/EKgc+J4qUFAGzNr2WKybetWk+VQg
g6wX454GIudqjeEoncIxOdA0nHvQeLn5Oe9LeOOlLoqvMjAkEm9vEKtxFNNdDASFsg+ks7lBZaSB
yZAOEhxrrdyZiVk/NXt8c/y/Tus19qkP4bDJ1JP6mEAJzzdC6Mk4hfyBUNliMoxWtRRse/AU64eI
AvA658VwJ6Eh4QMtuw3+sTBZw1ZHhoH//iDYKuQ6d2vQC9lEGca0jfQOw1VT1yA1tz90TdMFM8Dd
2Kw7eYgtjypZxHbiBPvQqwqgHyozZ7jmcKEJ3yiqcLoQ1Cwqa93pwTi6rVVj/GgSmfpr4kDCCj5y
9kPsiwnNbZ0rTpyCse6iCA69jKCqSwFSK4q3lOQqWjV1ogR1UxNCSl4ICOTSGWkOxcTSBrLA2mJL
9trO+X/sndmS3EaWbX+lrN8hA+BwDNesXwKREZHzyBTJF1iSSWKeHDO+vpdHUl1iSDd5dZ/Lyqwk
kUxicjjcz9l7bVuvoUevx9tgjKycW0rSNdiYyYoubZUU0bZ1ulEPHPITIcLIdUc6GADznKzKYrzo
e7x05o21lFkvFI7UDvVZCYfXnjrrYxwloHU+Ee2zVOq1n8AWAgvO17WI7o9v8X8mvF9OeMw+7094
078uvqnu23LSpdA/9keXQvxGcRJkF/MerQXdVPhD6+XJ39AdCN9DvmW+yeP/mAKt3xhemL8oxtqI
5HVtE0FZn/z3fxGrHPDXMQ3qz6Bl/rMpUIjTZURgUkwnPZhqOhgI67SUb7eqKsUg1SEYjVSElRL9
2cImKr9MKHNczqZqx8dYdtFFbabJAGS16u+TBoz9Ps/wj4WKVBX8iHmQhl6EPywaFICsZo6ZjCIn
vYeux34rBzseB20WrjRyb+LcSsQWsVT0NNv4rN1qfClQ0MT8VU9jG8nHPq/Xe6rfT+hoMmzB1As3
tVtERLVZuKoUUc/XA/M1Lr/Mtx46t6Za1fTmx4DEc5cEy9R+qKopv+jU2LMowcHrNvzghDf2DIDA
fFPSRKCEYlkP0YqRueyM4HtnKzLlGhg8VE8JyjmPR6YRFlR58yJGq0cM0gXh6nTI7fWNompHLqCX
fOH5kwdMGcfcTNaozmWuVn/vW3aA4bkcztc8c0JPDPxgJ/H+be2qWbKNC3c2+B3aB0G0FVW2j17Z
k2XfjIS1YSY8lCghDmgy1PloDBzd8qcJWLOx7DrqQuGUIo3Y0BTAEcA62qar2YkV4ooPqN5uYuPT
MAj5iASPqcGFe3DF9p8QewzSBXxNCHrIMwbroyqP6aozaD7C9ZL51mfv/X1NpiCcRRtdEDeUvBpE
ANw06Ab3x/Pr9FkxsnUwGP9/brM/ZgkPYDL0XPQRO1MN1Z565xgC+1t3Ka7EM8QlPZpY7LXQTVP7
KvaR9SSboc/z6QqOdZIcosLK14MLel9gsvVydvergHCW8T3ZVEadX6wOPTXl9Pamz8Zh1xPC+rEx
WHLsrGbxzT1DZaVVXTIW/Ca/yIau23L0NAy6TqbocaR8rMu1eKaNVTwmSIo+sv3urnwcFE/ZioM4
EbZyt1iaxQVSlfgyahGcZQsBGwVVrUsDhltI8CpApryXbCJqLjLDcHUmAcBWe2kiL8pl2+PEDjCA
zQQ9fFpJdd37ThfskW2L75MrpoYcoLIk/lRQXqMUgohjx0aoT27youbvCoCV7tzapWwQOm87pVHh
BoXIlHcPURks1+k65aGodS5Hb0bXJVXGOUTC4u8p41k7BT/yuRj8fF/6xKZR2EmCglyAtPT3uWV2
j2QQf5R9MVyVUAb5VC5ZuIzthOlrWI0VwFxxXcbR2oed5bq71F8Ji/VAsePari5isJs2LXRf0SYq
6jvSfcr7zhDYnJelvJOpY11QM6Jmabf4YGjpHVbP7c9IMVkvEkeXMXKb8ulUSPFhZjO1YaPqz7iP
XV5UlIcbhzV9SK0tZVChsdhV/UjZsu6xXptRtobD1Bn7thHdNU0OhEEEdF9WxFHeUTCzEUwQ9MEG
vKOGjeKFeCWfHf9VEWjLxjSb3scRGeB1ZFnx10VlGWtdRPKAfbZrE+TbyhUu5lMaSOTRZsLFesLP
vKwtWV8o0al9HOK6bB/bwGwyRKFWAlNtBBBp5NX6YSaS6mxlX31Dw0ddrGZTPxuuXPaUBomfF4tB
oJSKG9M4g+jAUgNchrOlvt2diaGSBG4xURCEQgQ5/QJ3uZwiFlHJvHa/B1y/OGeBNWfnoCO0I2ON
1cUQZUloLO4AZmjyc7CMFeWrjUkdL1wTD6CmB989VIWdPLlebOI4Kqge0mCCW4VKl1wUBVXEzGzS
YITb4IkIxnmPUbcKwX681NpXSEXKRszaejdAO4jyzWEHk9aSrPhBZ7IUvKroUZf4q2LtliP8qNhg
g1ha71GMMCt17hB9Os4sbd5H3zFVUr2teUOxv1hIXvVbBBIOrCEKrWc1lTQqDMSw6OZqUri9hS+M
wk2wn2OmZygItsPrMNkPqH44UJ+omeR0FD1k9+XrNf6sETnoZATVDVCb5aZTeb1s63rtz1CzrtfK
J6X1P8ul/xdJB8Y7511Jx+8v5KaSMfez0/DHj/3vHtH9Df0F1QXpI8WQDuuVH6IO7TR8Mx8enYR/
LJUQ0uvmr+6Ru44jBafwY6lEjpRkBwlP0GJpA97qH+VIsU77U+UByQNt/ze2kQXe6C+yAyx57WB0
g3tfskhZw4ogzntUUXp+n9ru85/WkXdv5aJ/VUN5V7Nc6v77v34ushwPhtsSoSCfCpfLPVEbxHJ2
4M/3zn1iLM2nI6p96cfgOU97CrEuGtJPMdqMl2DM1OH/49AI0kwtr+BNO9kTp0ZuzT1azftVI7yr
gORYxMIT/SJvcKn8+jN1l85UFK8BH9FTff/w+q//d/lMX7kHDJGSVuCjxbFOD2+LlC9GVoj7otSy
Gd8YKdzBT4YLnRJqkW7mkmS4949pM0b+elCGCmICZEneaUJY1VTREDeBfU+jwX7CyS7OIR/RksUP
S1dXN1WclMT5zWAN2EipvPWvTJDgvw06UWFLJvwevHg2HzpDIdVbVxoSSC1QakdyNK3L8cimT1cN
haO7hQFqLir6JO9fx89r+bd757LD0I4SOMqn2EIfIuEwExNybw0GY2UgI2EuBmALPuFST0W61Jez
7gS+f9SfS3I/joqXBTGO5n4FJwOG6dnLZqms+0y3nN6AjV6VfDezub0/anIkeSo34FQA4B0Lte8f
/68vJoBBn20ULmLGzem7MgZBhW93Bl+kGYOpfmGWYKAtP7bWzfuHsv5moAgr4M0iU4My76nQKlq8
vjLNwbqHCIDqoUnof7zFTkSClApMt87LaLr67TTp67+xuaECzxiTMaS8fzZ/d+GCPaBgywPd5nTU
2o5RBy0ci/uhb3lJHMj09ZXNwnfcpBob+P7R/u4l8Zj2eC/5H17rk8Kv1QDdNsRo39PRgdW4JDR5
j/qGo9qlVJlDFCfMfnScjPIj85tEH/aBi0a9Arpd60tDU/zjVoLzzE3bv+pzWORHjUySsO7kb814
y6RfAaYO8GsWu/cvgt3xX950vd12TLirGKJPt7tZEUeDvwTWfRRlCIVWj17dcdzMfUkEgSqNEC8n
897CDTy27uKUgMuwW4L20BxVNGi66T6u00pr0KLB/XpUxLx/nn93muz6qes7nCw6MC7jT1BWgw7M
6EaOdU8wOTfkeJvp9TafLE3fp8P4q5Ftnw4mUJiMar65NBQImD49Ytmz/zDzpbufaLFeyr6ULzi4
9f8JGreDjqWgJEaPlJwLyvzmiCuGsuESPKZDTpuFUMH+VZAudHek9ZsGLwHyfiZOPSaOtwjTKR8v
gG10iQGh4fVBnchO3Tm3PS5IR0u/LcW+zv8n/lb/zWeUKzh53i5XwnMWjFzbQQx6MmhXDAoegMv4
Hs8utosGbMg284zsthXF0h8q9ggT1t6RQqwtsR+H6Qiocxfg8s5wG5jCDJcZbJidkfdllr23AwuL
FzlxO2TYlYV7Y4PnKFrxsa4BrQfWmrTCiIHeml6N/Hw62pudwEu6rWmbvBkZMhv4OkcbdEZPy/Gb
6n7QBmm/K/ESlX59M2aEr2/9WrF1aezC+GjBIbm1oG1/NfPO2mLCgswBBAVCywK153WR9eJe9EtS
bdOe7/cF7sMSkozImjtMOei45qOP29GWbulB+N/QPzaaZyxdCHNE5Hm4xdrE3LSAnSAF2GOLeEHG
2KQhPCwqdHvb/0K0DLoxYGd9TsUScysVTgRd5zYdWOM8Qq15ZccDLZdmjAALBQF560jzQ88ZY3Vv
TLB26eb3lSTrEU9MSHOuae48dmcqnDEBRls/Q3IFLI7Pbs4YYcFPQ8fVeRst0ooYUBRAN8/qaTYf
Y2q6wGGZAF8JELGj839GLZoCXM6PLR42CuLSCODwu6hwcDJgUr9C25GTXhFZiYWZfn2z1tOuxGfv
Csj9OOBx38dvVvwmnaHsxCn7uDzov/pV7tabmJ7xHleIAohVxjfKdtROBURztTV5EsR+fMRjlF7Y
o4/hmnXAF3gAdSjTtttj/ox2NiWNz2XQyY+1INmydZvklYEyf4vZxBH/nMTV1hx4PLgK+2rPNlGS
nOmNIQOrJIIHgdM8Q/42DIhBdf/qUFoOZzz3zRPcgzS/HCu/y8FNVkVQPnnUpE1KOaDKa29belR7
ckRN8KBJDKPJDT48Z49OSEITQo0wLNICFjaSJfYeK2g+GsnoCk43zyothlhKf4cGl8XPSlOzznPu
NOix+tKMfRZDzODOS4sjGnJCMTXLhgJC8QGJE09siYhzKZeF5uBIIBHSpxq8c7owKsEVWHxMnQoT
SYjzs/kUqI4n61orDzVFvReapvK3UwAcn2DSTr4QqsKUnTrx/QBGqw/XBVleJCmRxdDSSEnRQTRZ
iaTwKAo+woY7FEXn7oAawcDdBTmyRFGrkHVtWt5QHxKb4K8n5puTY8eBilMHKQ26TZwvZX1Ja8B+
ak2p/5DObOl7yqYID70IopsTlPGWdAh+JSacvdvgcYUbb+qAj9Ujbn3nwwd9UaRZFKjq8C9sVGJl
N1jvmGKOqpc3LaGH5eGHyd9gRj3Okazh/KtI8hH1sMnAC/c7yGj6VgZaJtl1A/96PFuoiugPEb2R
FQW7z94MMqVR4038aw7PWt0eIzPimOCrYeWJjA4rw8WeCKex0IrbdrY8HBNKRJHptCcb9nk/o4c5
6sgWm3tvlQsXxSvJkfJk7F7TmsGQ6X8b1dIQ/goL+NzMRwSjOieEDlz32mhlDDS39lOWl6x+57Rb
Ho4LhTVv0cccO8r2zPr+GPmjtHB9tv3s1REFUZ5HHVmN/vvGTHil3Toy2c8XeX3FMOLZ2fpsqxpN
KyQG8Hi6525mJovwuobqJa28+YTNjq/5ktuodCMKUS9utyJCGWsypM5pn3PmIz9DWlI9QStuDcrj
4XGBM+ilSg7u7fVt83PsL4Nk0moWuTgFZvu8RTTXuGADJrn4V0kpnReCKhEJ8dnhBBt7xtGru3oZ
gcNW9KUwgDZuquMrZEWSkKVxVnoZxJcHjsV07zsT0tWAWC92ED6LO/4ziC0+wJUjmdswRYvzPCnT
vbVYLAxM0oxcnvRN1YFD5HLqSzEa7gMsP7h1RPxxtuOQqgO4a8T6enjC6rJuzDjjy5QTTEVo4shy
1fEz4E7NFBvJoSSeilWaCwRhAwHRF2dIBDiZCD7IBh0k96zXZO95TL2nLPfb4qzXIU9vKrEiIY8n
KSfu6dyUXP9xEsgLAV8fkCchLnmKHGyRArAgb1jj6sOXE6pe6HYsx3oEh1Th6kuQpQir+EqB0hU8
1dTuIHLwIec+TAiuj0Ji9Cjz3Yxd+kX5Pe+rWZTlmZ2uaI5jVHdXSnWcyXEkOnNmdZfH7CZpsUY/
A6zH5OPEbdzdBXMEV8Ov9QPKWmyFO5uy14E8DoDA/ToDaGA72p2tbq+FYz6w0o09xeUj0lv5InRm
rm347AGCjG2IM2svhNDqDGHjQMYym6HqXdKg+eTGDav31pqQZesr5EvEGrnToDdVI8s8bnhX1I2f
VkvwisZsUVOmbloNbGmfBph6T7UX8Fh6vUpbIQihAdHqh+Nnc6FsR9JoYQAI8ROufZUNSHHbNyjy
2uVWaZnf8a6pZpyDbTZZxbpV+nQSl6uARee8NANe9bDSUpoir3it1oXgZI/S/G7oCoukzi5mOkpR
3IRvmoukU1LQ7UYjyQBHl52k2hQywZU5LKlEUS+pb8uHWU2VCqtJa8gMZcoXKIvMLPzp4PkIIC+K
wUGaXRv1WYBgsrgoR5efLobEbh8t054YIjpwL1z1xyXNjnPfbJOxTc4PkzxLERpRmG979isAV+rL
4w14m4v0xn3UAvjjxKpi+g3hcezitOWzRtdZHWYvXb4oPkP3x/HpAIrdZxQC9mPVOvm1N/gMEd8k
9wnx8HiRxIvyfwyIkvrl94ZQ2jEstcjRyMCgFEfDgUst5TgqXNryVGztCF0jyvG91eIEz6SuNoBE
TOvQrSoL15qsmImgaRqh19oUIZTU4spUX5AxlYy+VMkiVM7E7y0shNSW+d66sRwugSFnPcnErUlY
KmLeLI9EkwfbQ6q5IywNXXpWB89CpNYtCZRQa5KVQW0aFnq/fmLSPs6ATo6MYVtjTS5DsNP6803Z
GCq2h+YTYP+ARwFGygJ7Z+yZFOiTY7UnrBoNanWUgmZDz2sm2oXjxg32iDc9fcNW7TnQetRYxlw3
TSNYWhPRWcY2o/dPYCBrIWA2lp/Oh34Yq+TW6mAknBNrYN28aZylj8mRL3/NaDctMlMIKRtYhMRG
HjybeIQRV8/6eoFV3jlEEzwO/lzewhP7isMGwSyaYKi/rbk5qjhJPMy+YwupEQi2kIVcttR0egQv
8MznEXk+X6Qlndawp+QZsEJZ3Gf4DdzntOGB1nJa570xZGKHWRPQbtxS8E8wNZ+nTZNdC4QIVshX
E6ujsOdDZZHIFxZNU11HtaipjBesF1yblDtI54ww1dmQuea5682LVk/+F1kUU4gMkoQ11eBgdrcJ
pT03altnDnhaqllEk/EYZzaPR5UN/w+6lZskJPECVACnjS8mJhwiGgibHVnjlHpJ1yYExBHqzQpv
JsRwaMH+HDfKOVrKy0kEvKpB0pIAaCpOL8Im+5zbNesDJ5o40/n4MYkS5u2VNJf8W31UwuVBg4VE
a8EtAz81/n1G0HFjGNNiaC6KItNxFT1zWu3C57iknqa1vMTjpTqTTrOybo5Jm5bRd69YV+kNiNzR
Dnqeq3ZiQ+HM+LgNZcxstWrr2TEu5DhvBlnO5Eg7XgCBrHgnCr3ebCIiQomzQUkIL4o5GuP/p1yH
h9aY919UyyvU68zANDLyC9S1OzfWM/O6Yj4N2dslB1sm6TdndM3uUjbkobD+Q/En8za4Mt5WGC2y
RIMvc4kaBfOUt5reORu2uT907G9grg1qX/fdsCu06om9CsEPZr5aTygAKdnB40hD6jzcEg+CUrGJ
IqLk9sfEOndc3KeEivV2bXWMhvYgqVWHrr0tmYF8fkdoDN0zIEt1F+clOcXu0ts7jpw8JWqYP8yJ
u14lzpJ+aAh1hwyHYfpMsttZaSDaZMp7bgkXYnEa4w4BJxQrPHYQrYQS88GOpfF1aIR8Baa8fitY
VX6vi7l7RqWC74p1lX2JcN8E4gEeq9CgLFQNMLOGIz+rbYl+P2txnF1IMQMO9vC5xZmb/g50OH50
WeOD1C4JWco1lWvx5XITiCb6kBhe/rVuF/4meQR4pUeY11ppsBdhoRPtrt5EikAT64dV7j+CmF8J
Ymx0e38qZP2NAvCLYtv18pMc5u2HfvR34Buxx6dP47CdwYyi/74/+jsm8kBJy8P1/xDK/NHjEfR4
hK3duh41u6Pq848ej/lPFIC2rxsp/243UOmiuEbdnxIRClrJif1caAMgZuDOSsYrQVjwmMD6Ubbe
DgvS05bqavRSZ2mYsjVUIRk0XyHXqAXpA13oNH6hKH1IDBWnf600noFPs3s1H5kNvcY32JQgCNZj
6berYNF9dDToQfma+TBq/EPQ++kNex4R5kc6RDMCimgsPF2SJfFNrzESkQZKmKNfwqkwq7te4ybI
nYM8QWUrx9w3TRfOkUwxa0gF6z22rGZiUJ3x6+ChSPzyQdn9M66W9RySL6gLDb1wW7k+wNJQDzPp
Yjs66NAlsBqdUachxAtxfTiTcINI2prPnAQw+SbN2+JpwHL44nkl8X9dHeF3W/E44mLp7mgoJb+3
ZT4AzauzZivi0aaWhsPAk23yIGc3OxtNakEQIKv5inxS+8pvuw8I69C/4/b0ENuMAhq2aNanqh9y
4Hvzl3yeFVJzqL0H0xjTqzatgEpVjew+p9WKWqHlGX4oyI658acx2Rl9sl6o0mG/mywi3haj74VZ
lfs+MhIj1TEXGRnT8e2UZ9mO7kW+XRNwaR0Fq4M51dPVnBB9UBlWepNYpetvQMItj5gahl0OvCbs
wYvcIjvuDjh9qmuvNacrp6uWA5FD4iVzBHjEwOofKf0Uc4hyPj+r7KZHVZjAbC4bkEQrYIZda3nG
lm1VdW+wdn+kJtN/IuKp+M4e23yy2akRhjNXt2UnjRsBkD+WEEK4VyBk2rkK7uAylx+FSscdpaxq
W/W2eTZV+bqfTBrphlAz5J+uu7X6pr7KUFSGgRhTMJgMHJZvRhB8FSKDd9QqC5aCQUp9gSwgyc8c
t0rudc4C9K6gRRMWwXwnOnWkmUQfBx/6y0h967JChb+HztrcOMqC9F9hMzDsFe9lF8+72TKI/x6N
ILsC9uccirjxCWh0SfCs4uzObECup3m83uYyaxpKg5Hx1WdTW26iuLOCTTu5xbyhGzFcVqnrMX8l
yUWaK1ZhJMNuWbfIj6lVEtQ8Z/OVG+RQ1p0Oy6fHlxDIUjveKyNeP8EztSWOrGa+bCiTPVE0lLd+
6wDyaeL9OHoQnsyuh96T2Ge5FP2yGcY1LxmTlQfMqUVUQQlEbhEmYUnsJlQmGzZh0Tk7vejcDiw0
XwtVC3JPLWxg0dyy74FJXj4zjTR3S1WshwoF6BkiCOwoRkP8ZYL9bz+MDZwLYERnCtPJLfW9+FYl
jr11W4puRVoQKcC7Pf/eRYnHjsQflkfQHiIOET8YKEys5ICXorwYVogccEoRyoSj0cpxh8TMvAUM
yTqTKI+8vDFyzHqeRbWJT3odAfdu24iZJG3W7VrWr4Szmj7G73K+FqtXLjwamWIOQTf7HI8dsVaZ
xVIuLIx43rJZwOWxZhTsdlhYEKYiiZ3vbcJ0flddVA0QyeG0t7vCrWHJXVt00xCrbkRcDrO9U2MT
E2oRTwsU3LPZHDrzkcwbsOAfwPE3/UOv6WwHBMS87RdrY3cGS20/K+dm62AsmB5VNsf+VyfOo6QK
E68wJ/mhHLOp9c78Rhr5zhiGPntdvKaxgFXyiBQfLqB+/1kHvK0DvtZ0HdTy8I1N0wkcms/k/51+
+KFK+2+v/3rsX/pv3U9LAf15/bEQcNF5sNZ3JUjDn80Almf/JlFGIgHQAhBXN1l/LAQ8dLFIQoQm
UP8ZJ20hihX0vNFM2PgFPFLO/oEvQIifFgX6iPgRAteCYqEzAE9DGQsrUxWR9/Kbb0X9QEG0Yelb
hGYzpiupzUOTv/BKym5XtUu3OAA/Z0nyi0FB8ktcKYfiZA17zqOFKRdsagBc28MUYHe/LmQJFwBS
/CybLzLvwS1tDdctECzFHvrcb96MsIpPNvFpLzC3m+irgIcD/M9NEbptSpbRnIrTSFXesu7H2LiN
C6lycu7B05RXlre0nHJMivVyaZN3nX03uhHdwS+azydaA5gUYKdYw+EA4vEhRf554eRZZTokkP+/
RQBks/bQE2PK/E63Dx3/2rF7nMI1bYr0e2FGRHX/qpH788KNdSOyaDbGZJBh3bA4mZ+Pv2aYF13T
TV8zK9fp1H0tpNAGY9tos52aJwiJW5X0MRUgwzFW4FyTIxaSNpif3QkKJb6LLqfO22Ipvgkk6xD7
F/fopIvLklLQ4WQIuaSR6WH58zkCxDZsIGTGq0u0jGlv4V7FHhOi7/SCMBbVu+7nXJpRf/6n1+3v
2p4/j199XEejRW1pwioQp8dtIAp7tSH813hhzMErMHGQfkycCI7UBtvbkN5W2Md66hFJzXJ38/7h
TwQhHJ4+LEoBNrfSBxKjb8ufmtcYSlLDnBPxSkCv14pQTqYrX3iRwPbS7/GKG3pMNci5vF2Gx7yj
X0bUcJIW3JR/eiYQcUgQBQmPPiw4FcQkONJIgjDVq+NOvHK7xXJXC0ehmobOwfUROe5nNXALgAqy
93A/1+YyKvROaW020y+eykmH3TMlYabQiHxNfLXlqVwDni8dxryKvkbBinN4T6OijPCaRmUXLOxs
FUbB7fvXb53MZBwTTDZvCS+qYDo9lTvEAZHNQdMbXxIQe6VxmOEF8EKgfU+6Gvls5qxOmJZ8d5vN
HNiCGwECLRkey8bNyPQwLFU9BmWCl2bbktZjP8Btrbov75/mSZOesD5kLEgdtI7F4m05mUtI4aYM
1K7zl1kh+yY5ZchNno/J7oMUi1nRwnhs7LzVL00/1fofaRMPv3g+f7lZluUSRUASBhRd4TC1/Txu
/dbu+gUnwZeqkAZzeMbstWIEWMwe1beIJPN+F+O8eikzWTGjqoZ2gDz4RmaM+Qaat+401/aS8FMV
spHxUjsH6L2/f7u0Ae5Pm1aH+8VN8mwEVxCYkErq+/mnF2wWU8XCeRVfQNW4BuDuHufScNeuNHTQ
6rYLbXoS3cuR36uXtkTxys5vMR6nponOu0CRSBeW62oul6QTQGsi4sx0oz4cJAKFB1wJ8VqGtghm
pkTboKhZXZhrQCBCSDdgattfvKansiouhf6Qi6NTKz+Bw5zMGIzMqh1BcH/2ZC0zGTZa5tVS5xrg
F4QWGhimdsRXx9mTfgC/R9I000ljRT6/hdtbuGQyTuLX75BzOovbrDZwyQRsP6lA/GVY5HPeIQmp
m8+N4i1qz0SX+861jYNlAaROcAAxfhEsGTAQM547WmRqaoHz0Zpw0TqtkXFgL5qt+A2Gzr2Byq8X
CLMzlkWwzwepH0/diYAhRBCOHB8aleXr80qWH14wsyj0Ryvl7vOA6ipI+EVBBvj67JfzzLMTIOX5
R7eaVPa3bIpFRwbaoJ9dPscpC4z2eHhwSQYkBr8+esxqFg+cOVUzvTboG1nmL3PnsjfYBaOyxkc2
sWtPuyyPFBjoUoFQN+KIHMvY4eP6CZ5C5DyP5mgxyDzi1LPvY1vRTPjF2DidNbn7HgHvCPyQ76Du
PRkaIlqqGBFC8RmvfAdyZkbdRW9hqrO6OBfUppko3n+9TmcjrRU2bYvvtsUy4y9H7JTZJVMppk9i
JZhQhtPg6OnPJuyHj7c7ttL9HGViZRBO9tB38TWiUo9x+v5p2KdXLjz36Em1pY3AmVXyz285ANSh
NQK3fC6Bb/XYm+pBGt9qkDbMRglRGNaZirw6vRs7P2bGaRJZk6br9/ZYs2X2sBACV4jbyyLy3ceZ
NjRo1w7z9PjQ+4aZhpR/aBIyiACzZAASKBqDzWTHe0GoIuMQwT2ri/Moy3v95o8o6m5tvvdoOkj9
EfO4f/+KT+c1X/CBYrnBVXO1lAlPVG85yR8VWmrvw0gZgUWsVMpmEYtLg3GLTpoCQkJfkmE754Hg
H3F/XNmiNdO2ScIAJjt6BMyth7Tdpive9JS2h54i27UzidQoQD8B2JSLtgHQrdBraguAA2+nZ8E4
/cXo/YtokhUQohe0GlKnrCNP/fkhgu0q1zqr7A9+nwjerb6J9Qn0hoB79OM9RiCycG5RAmalD5kr
9ZTCzpkPjZFgWri0MJPwS3ULGOYFsopHSNpEb6bdtMtUuzc08/hTKTAi/polLkFB54aHgarx1Si6
cOF7weW+/7ROkqPRJmpQIlJtXhUKuaz3fr60nqg6rxjq5QNVPj1TgQ5haAENSeuvvennJPAhe2rX
Z89GHpRTmqgtHsjsloC3z9bStfoYSJMxTNT/OsXtmLxMMPrEuDKbVCmlo3FP/G2jZ7eBaRPydIN5
LuxZkXDAtEd9aYfssSxuRRk73Iqe8BmjDyXEE14JKDsZ//V2f/RUqEvX/7ux/ZuV9sk76rNcYHXl
2RJKCjbP06WuNa2Ou7it8TSWXs3s8La8tWmgjfiyYLTinXn/iPbJ50gfknIaUkE+S6bGMP58201y
Vxy3mb0nBIiMkH7pewYU337uj5M1DrQTun7QiDZuQeyxOhRjVLFkYdLjLk1qLvo7z+3ovu0g6/pM
BryQ44Mqav7UXELTeoA2xYfqx2OL24ka62YufFjrG94i/TjifNYPwshSi38EyGDGB7Mua85Eklm0
Pudur/ep7187jU0u7t/lesYcFWQpmCQstPp/3VGxHOwM5BHLUwKYC5YHFWKBjW7CDXbj2qujlrM2
UW7jbwJc/1myUYBq2guzGMQsNwSPtMalikvDuY4I3qUfOtVz/NVMC/MwRYND3p9X1cWrkxWreiCV
t1QvE0ak6dYZLbyYqBOrAJVcy/qRdt00EcpyQ5Z8NNcbemSldSVMBCLbqlKBFVJvHUglhMzUroSK
VpgWSbucwRvnm3FV00KEqyEzJ9sFtjU4j25BATjGZWZBtwXXOyVWxPotivvzPiHsqQg94Bcr4oyE
odicz/kSEQvVNZm7GwMvFlv4tPP6NLm4HZ8HeE/RVuCTtMKF/WkN8z/uu2AbpDamwVgW8QEBQL9t
a3NaLyOSTMy9NVmJvYuNDqXIWZPXpfNhkWOcG2DlzXl+ooIs+muj6yvjgS+GN7xK5brqw+ohSwFC
UNd0Lu6DeS3yfZRS3dittePjcQzyWkAsBgev468sYhCr18Ru0AtvGSpL+y0YaGvg1y8mwOWHPqpa
6W/ZB8jC3UdYQdwbRIHEF+xHl1pgQTcGvyYeR2J/ha+caxSVI0N6tVTXJPfCNXuX+JXKaRrvfAii
NCmuKjnnGBGzMe6n8QqACFFCuwip0SAfosoW7bmbOUns7xgrNJYRjkAjU2GBlHMKNrHhuG2/hXGy
Zsv5FHdGAsQ6LfnaoB2YHCbYsUkHJJ3G4MrunMExGVE4CZYt6OwaVl1ohhb8M+5tgembf/Rvv2ik
KRK5jRmwq1chjWWn/bIObWCPF5mrmtg+WLNB6DXSSgmFcD9XmVUScuOM+rtIoZ9YrqtYSD4qKB0X
bBJERySBjG+XqZka746mRzYVhAUKw27O6c4E/njrZnCcqbAHgV5Ve/Tdk/wZsWNkrJeOU3TcKQPy
lVVeM2tDebg0RKS8gj4uiYrFXZZNmR+dTRkTAWz3FBsWGmEBQ48ssNEo8DiacUIwxdZsiG/GMNCb
VKE/2rFdcbwyIxPzwxD7bRsqtt7cWa2h4gsSWi6mp2nD+bNkgY4W6DW9k3RcfdhQM8dfmiWTvmOi
gGEYbOou6Y3HqvT0lO9AUqLbE0x9zQBYK9Yb+z5QkLIJODxeatLLldvXEmnIPe2DLuJoRWKxySQk
Sz8eq3ESW/5uFbO+zxXhSNSSjAFrj30waCMlzre2ZUPT7lSastIirgF9NoI0P5GDwRN0hnZ4hjM+
pBX3y0jWGqbW6lgz2d+ePuWUJ42gxWVkcQTBb7VfImPWA8zFcMWTlwt4rC/Id/WtGUeLP8on1m8n
zmGsOg4b/rgepYRov1BwS/g1CQvEfcylg24/dKaAAtCmodPAvfgxeqK1o59D6qqhLy7ql+PNGBg1
Kvyxxg3kKvV/iU7m14JMEOPxx6023v74Hzf57c9RKbDRQdlNyQmQQpyMX/LUbVK1TyuxcNGtvc4c
Kya/PDUf2YDHdbCRbw+qXjF4xWfsvAcVn1dWsEQS6FWCruE2gM2oZT92WfBHbPQfnBVljoh4pNxc
9KKX9iixBmGBn7X9ErzdwbrhDWJee7umxE7Zo4VNXbmTdVgGX+/OzbdH+zY83AhVLCG9TspPkDBe
6Iuf3SVhnMaW0odJnMTlF5e6Nb3kAzY0Z+gvuFKhb+/bQPof9s5suW0kS8NPhA7syy0AkiKpXZYs
6QZhyzZ2IJHYEnj6+WC5pm1XRzl6rqejw4qyJZEAE5nn/Odf1nEhOGfHRW6/xchlz89ZOEWxuvoh
2976+w3VkI7wHy38X9vbaTqjmeK4mngSiEO6gUiM8PKx5ZmGIb0hHz0Glp/zCR7SZ0zjGpZP71Cx
cvHwq1iuPVj29gvNafvCdBXCFZYJ+vY4QOjZ3n8zumk2P45VWqU5GWqYZz5kEAdT66LsSYseztb7
WsmLPhi8w49bHhST5O2o3Cr5JZwALS9eiLzknJ+MbnX1Ryq3wp9i0WlDA0ulTxNenLzclpYJ4gzY
ZgVgAGTDx4R9hNem2+M8cr7yd+UyuoW/LykW1XKygr5S7QU2d5t2qgrsqp7CpEducUSYOfL92dD1
fKFodKrruhv5c6lncDtHn0nxZdxt+hVE/SEBFJhlwasbWdpOT3BXFV1Asqzb2p8RXQISKwsiHRM7
rFhGn3xSjth6p7QmCfojMkW5qhfdRdTs7tOqhed+8QNOLoYqk8WecDP63bfF7nH+uCAlhttxgObM
M9O1fsUN65O5TNYnK/PbeXjssDGb3QtoiNulqyDFwzq2hFphcgZlit57566kGxIbQfQp/2Yosa0a
8Kptib/jp9D6cfcMjdHcrnfA9IEvkgXO9zNEdPivvML7/zWwzRLpPZAFRP4rSzD9woWNXAYWNR6g
PevqHWRZDQentz0cdJmYx5QUCH7H+g69JbTloIadg9kpyelGSeuLyU/ZNtFQAUw45xpLAa50sOcc
ED4t/YGt0nKThTOvX9hpij293nbzxhxnJai4uBGAxRcVXszOWS4VV/kyU54l2mlOeilz+D3FBlIS
Oc2t9MrEcoc7GxhrSXYqwfwi27uzcKo+BrowXBubPxrcVztFBkxSEmc1H/6q2StX5ZIwyA2tnWS7
55gpGyy+9ztZDBg2MVTXc2s6zatTJ95duY4Q5uCdD6AKq+gC95X9lvVF4goWtYcCXdm2jESjsfnT
Xm4oVZVTr1JZQ16exStamawjY1lVbnXtup1Ykr2NS9+gfZuZmKpkx4lmVQ7hHuDfCFMqw5NPIJJz
OXzQU9Q3GCI5i5WpezS3htV9CaZ86syXPvGBJsglHCfmpozY+/Jphcdot6hSXRoOSNibQCj0PJi1
Bg4HQQ0NJZr4S82bQg+erU0ozfuVvH+WHUxFbg8Oe8t2Wd+3m6qatv0vgELNF6r/7eHNe/j+mGB/
R+/JDdz+Dgmqxncs6bJ9Y4KJDN9B577NNvIqETzKKdVicr0OiyF2CDG87akM6u1ffixZakp2ogDz
b/7pHYLftlMtjaRapOUhS5G6fzsy+p5x/9MbAHt7IbTUPM4QEPmhVMOBFfieORFfsAFmt+hWnfVt
68wfrsEtt3de5kwaX3+8kCMDjrSOpaI9vHdsTV4g0CDKWYz2Xfm+YeGauf1mfPU3MFqrug2ExCZc
2oRnpnXXJmHWuaP2MOIVyjVjLFmwlHIz3cq4zFa8hjdV29savz9wmJdwjoSJM24PuTC3MWNMePS2
Jj1MaPAydrK+qetdVlQ8jfv3GwIOvG16pe9uJRa0Ua04ZyaKCP8PwNdvIz2wnC0rQWewGngufh6/
NfTZwAwBvNp8yFpMRzr8f1PF0zC3bLMdHly8CUwVtqcLCsn23v/Q3f3a220v726zGpRpMLx4cH9t
bGEittrce0BV71tjAQa83X8GKtUfdLy/Aeg8TTguYSKIPYDFn+7W1v8EoOOO0fnwU5u/1ghpTeiz
8OHFARMG2ra6AzfbPlS4TnzCrU2MtRP92Bz/+bJ/hRAcGBWgQgZJfC7jcNa5+et7SSYEAQOP3kPA
VM19zR1jq8f73oe7vLaUzn+6z39/QUTrAAdYKJr/Qa9dZhLOV60n9zCIOCjwkgmGzdGfbe7Hk/3P
F2hssN2/m/btCsFuYfaR1YGw3/4dyFRVYafNULn3P3aMedOQZOGCS6fj7JXd+9O+EDC278bZWrCR
G5ttP7ckWwOyMZvz6A/v6NeVzjuilYLwwWg0gPPHdPDXe74EujZ7i9XdV+8P1UxdxzOuxjJhX899
hCzdHuvphSczsDgcKC20bHsjhbDgAkVTR2e/R2EJtSVUbC1LxFbf8e08HzD588Win4zm93kWfO9t
m/3ni/j9Y0Rob+uW7jAxMYj8+B164tztBjKYp+sMt2hu5/q9EBK904x3i+aP9h/03//p9RydD3L7
n/u3PBNPUY2YyBxIqft+7KmUYOtQx3vIaUOCh9L/ClrDlMzwDR9kkY2bR/Vv24E148vTTHlx/X4s
USRvnwaBjDwXTQ/ZOfvDqtj2l5+WKQuC8dMWSQ4fhQTM3/HMeVlVLlcHg0U4xGQnIXPwrFdX8sD8
6RH8+0vx0fmMvXybTh/jo1/XH36F9TKmboqWYZtiTQ7oCOvIxCP4TyPwH1SMny4MrJCXwkzD/D6Y
R2/666vpOnMZL8+QjKzkXvQ701EbG2HUkbK03/q1YYYeYf0IthqEJGbTLYYYKA1Gfea0hohLeG0p
QH4uTRvsQb+tEwejyYuF2sBprxNMIg21RMgEe8qUDsZWupOFiZQTx8RxNQfIoLrbIyeVDlDbpYU/
reXeBu/zvNKlGSE3rKmNTl2VaTbh0k6R4+bw//QCqsYFjYYHQb/SCkKR4x8FCnb727IndHFbClTo
PoeF+30be281ylln654z4j6diNZwKwPmydQoaFvTp09ozJFvoMRyR+/a6qutmNPeaxvBcJSnXRe+
QfJT2Q+1Acm3l3DlYld4FdGZf0EeHccmrknvhcz3CorJ2sz9xRtuO8S9bgJZorcoXYi9BBBoD3VJ
VzGddKYVJKtXqu7pp8Dzq6J6tCh7A+sain5gi2Ph6toGBvQT8g/kJt/7sGBeequLs3KsgV1BYDym
DGGRDZilR9rYprNeh50Fe8i8DbpAePMu7Vzb6T44SzCt7QfmDdtEixpQN91rlAcMET7kArQ5jSEh
QSfYZ7IzjCKqDYrObwutZ++fHFfN5iue2svgXwObJeKuCZBVEGzX9JpOJ8zGoYZIDsjLzV3TEsOH
YFeZKyZxW5wNUfaUZhAB0RIsyXxZBv3QE2OHAj2nmw58yVw0z/T+YOvVMH929bpcEHAThr1RG72m
ls8NyIuGZuJ95PZjL+qYh6fupU/GAg1Hk1Uu6pcfdRbA91YnLg1hFkjmv3eh1fdqsPGqkpZNBjBi
8N+SulujNOrT1uNtmCUJgnOpTcEHNvHWfxBNoFX7OndSJ8zSdH5wkLEVMRKg5JBDWr7IcQA41nIL
0JFpe+9J14xU4GTXXj6QD9vZk/yQsKgv7HQTTvL0ZZ8LKarnVM9bEtg28bpfWcOBZhdICV/Esy/0
17bkcWyIArl051zEnp1lfLq6JvdIFu1d0ebjzVpUg76jKh92/qKjUSp7t34jYvYBIyNxlraWnuup
H3ZODwQN9yW9mNoxiLNg9u88kXXM9UX+Je+7JK4yVDhEQjaxkwTdyV/Ner8kDVNgCNcYr5U+OY12
0Xj7mV959OnHPmPAPB7gPSQoksvqgBlLhc4zKJx9hkrrQRDUhSgDiKYPNatNH2e1+p8qPGNp5cf6
w+yb+U43ETbZekCeaKtp1qUNTLeXQ9987ckIvQM8zOErDVbwxWDUQz9jCOMes+0s34ul0XZGXw/3
/WQDOLAVxP2ixpPVE++Cq9zsw6HHMdt/ziHdL0cYCONbb9qFsWtHMdDm5HW2hJPl+F/9wfGIREg0
eaoD6AixbQzFnZogwjvM6s9OPxiYB/hZ+0kvenGpPFs/966xrdAE7Rc9yDSfFOXsle6V0xH0W4Oy
bGVm7LP7fTHmGZ0cKe/I7Ad4hS+z6Aji1DQVmQQrfiKRpTVhFAjog1uMcYjRiqhCGFNyjAV+f+rk
jkhUQ90Q+fViYCm70FJF02xV1gnjmkqcpOrk3hSjeUZoqYj+dJ6ceXnT0dxc2waPz9SPZKN6qHTD
VNWTFztLa2GNODTXIrPlyyIUNZnOeDslr6CEA1FGHlbBItRGTPyZTLehhdzs0AIUhCbGGHcKOdVd
ny1DGZXDkD520JmfJZJfVAhqRDNkSFGEBe+PiSvM6ZIHT2VYyOBQfBuYfVaREDkR/16LNWTIUz81
LUx1gSrrLmCIcIRN7ON7rCcnO2/sT73vqssCvB81L4ArL5oMmI9qqPLSMb10fa0l4tcog09So6iJ
feqzInSKvrt1Z7fcs9G7bhTkq3cx4PF3C08HbsecyUeT0PfDNCrjUIgJHbGVPM4UcI9rRyoUdoOk
JxddnX5duCF4QXnjuKMMXB4GGTjo9OyOiS3yObxApukIJ10cOupQI0y9PngMmiH4bClhfSiIq/w8
rdP6dWSBEwPcmlc2xIKDzkkRd6obHqgvtdCZm+lSwwzhddXb5mBVRgIzCzj5Olt0m7NMsSPpRY6g
dyC95sJjMBOJvikOpTPKR7hdFu9/Mk+G3lj7wrX6F3C57jZoMmI3lyp4qMlXOaeESOyUx5ZLG1zn
142tDyc52vNt0yfyg/R9+83CcSENMfuYru2l5uEB07oxrGE8K+nNx3xWVgtu4zeHxK3tmPYYhiWw
R3BcNdIEkiSTd6vpZ48+NeRLt/rDBw789IKHzUMRoQ1wmNx8XwWJc8mE27CiAUvo2F8X7GN1uGh7
zFdaVDB+dovAWRAeJSp9L+eiexHDaGOM4azrpQzs8QxRqQQdqNsPKc4sONSmNdJTr/QvDGZ+0YQe
4QYTbgtkXmpftMSEg3a5OPaaBxGZMdS6sTcCafuX6AEmbyCBVpbVgAXoX1kzoCzVtWYvzf8lZwaq
z/iYm9PUHTKzwjL853gZvW6C0++pMn6w1l5YrEPwI1Wm1Zj3nwlM8rjXrj4P8rILJgY9hpLGfGzs
rr4hpFm785qAyE9XyazdZYGQ90QNTfWOke+Sneu8bPNYkw3elBjyGtrBg+q/3i9+I8fssJUeehx0
qkWPyl1r57Q8lfTksooMj8olcuoxma7+c8YIdL3EQIhMiXgeaMSHJyen+5PsI1IMDt6vSD+hFV1M
g0vAsqn0pviwWktiYhaiOj0YTyabnX70bSYCh27zuo4xmXDGh4BsiAIGTloRayy1JK3KSLMD9ZBb
sGZCk7ybu3YxNLQwNJpFpCOb1i/noFANnpfg+Fcekc9zDEFujVuQrVNhDpvfiFeeBqLbyAwmecol
YQQr4EZXdQxOU5cbSwstSX0zDHbhD/HiFm5lArCTaLJrfcab0WgsZr2zDdJHL8mWwY64Rnq8Ruug
ugbhysLgxxuL8qLJbafdpQwKr8ocmDTGb12h/8emOcYEP/OAxAppHMuUCNNQjA7B4ubM9BsvnuFa
I67cI+E1IYbDs0sLKA7M7skQmvwyBZQmlsRr/tC2iYEKGmHLaEaUcJnWRszmoaKRfZK596RrtTjL
dKO/5FXETjrwDS2WJSp/YxPqfHeXEUIfOmlnKBwwarRj2U6YivyuK0Ob3JHMlaZOyM317U/pNL2u
+Nc8ppl4TQPh4J3azfXDDLdji+yWB53DQ2eTcCXjL289VzjKX0srH/dTJoNIdGLd5CkWMe517dQP
sqncWErifEeSsdlfp6F+I3xl3XttxRgvVckVE0ZfjwzVz128ctjYt0GfWYjOpJTEOIH1sB5YMEiT
8/mL0YryTnR4T+x6z0sv+7ZpH8auH9LdqNIpOYIap+Q31So4ko/UYdbcVftys6UmXdrYBUOGsUTi
aFdmqeyzKRhatmnP8JrYWCJZzGT61IzeeFiVaW4GtBzCsR5MXY+wz22v4Q/OUBe3AOygn3VFoCAe
17bbY1UaGDVa9BZC5HjsXS5utwByP6yJzL8kzL27Q8F8LZY8lAShLaW85pTn8M/dsorzgvqCt5Dc
c+rk+5HUVARZInsq8tR4BXlDkFUawQE3oHrvCa+41QpdEiPsZs96Uz8S5EYnReO298ykeGlncyDm
GPflF0tPMJg1rWRz51WFH+WAo6dEmFx0qoNw52qKaHatm4K25DTNRv5WZpb3Wiap8Vwa1nw5MbmN
HdG1RwvI+Anw3SRYPFgV3mGF3l25SWJRtxLCtS1C+83GIkanbK+3U1uZ/eeWiEQSgtycQShgcuse
G6fBH4H4cILdGau0gIXeXBiRVbGPhK6WF85VJXrzc5ZliO/MivcQ4gCV+eQC1F0E/MWayPBjONYu
jgDxgOd5Jam1yvRUi3b4KOjasqgUlqW/cvDOBKhrSAwvtKF040EU2gWxS+bjxhvYGyTaj5tzkrhx
HFV8HidfcDzQee7bMYEN1SaOdcnoTp6xITMI1EopaS5VP4rPpTkoTOaAGfHumyr1NgwLzwoPJX3a
iD+C/YUoQv6Ridy0a4rJOgFSk0A054qshI02+hWRK3YLtZcNBA7Rv4Ua5cgQV0mnOTutI5kw0tfJ
eRr6qnrx8PogZ8zq40rXOv16nBFpMl3zA1hB1HChO8xZdZgpqk7sfg3pQF2GEXKnAkpPWBxae21l
s4E9ADHxpErXuiN2UkwoDGCksIiiLYCmsMtpn04uo5S6jMh4HDCY2drYKUqWDsfyyLFIMn9uMOMt
b8zWmPuYriIp2dICt8XdTBpjWi0HJPVFY9+4o5X4YWl0ufWpgjaqNWjdfFUkewZmpdKvyqx12yCi
20bIT8heVve4jxHs5ixxxvzKx8IGNre9xM2EpLE8L35iYvLWjzRg4raaQIesUEHzRpsrR9Hlz2la
2m0azzwqjFFQ41iNDCfVte6wT6nVGtIaR63+1ne9mhxSGcu8bnakYhjlQ6KbzF4OAqIUgX1yscnH
uy1GgS/SE/aNfU7M3jgyA8AcR3L5X8mk8nTuY180SxyITDnPDnBb9vAO1mpiGzgMVbBBo6aRKHEO
AqQ6jFzZx8EveA5X70tqJ7pyD/CqV563zuiD/GUUc6ZlYeMDdGl0tkkxuxwRbMfD05gBKPiXAwWl
uibpU1/saEz7sSsPK9MtPi2OvKItPlv+2Ex17FTDuDRna+Ty8CBpYVn0ZI72iDIfrMERubtzIarm
1kkfx25p4SHlAzUOvUPa7YXwSQiAptfGJSykKxMyF6W7CNgxF1zUsJe0D/mAAHERoLATSCoOb1Qj
1Wzv0kbZebUTM4ybAOygaf3LldLP3yXY9yVMwaYkEGNo2F1g77xltezDFqL6JPyxetRg1wyh2SI+
C+2RZ2cH26T+ojd4xjOl0TNZ7lq3D7J4kvBUVLiaHcPHlaCs7yz7U5Cn060DO/YCHDi/bPUE4bbp
jleFgef5Tlg1ZK0Jj31LaNVDEajZw1bKXj0MEsWCAx2ZBBi6DfgpDMoXc4M4Zyq/iFVPSrZWG/sM
l3N0jAdrXbCx02ZFgaBVOypQOsSkEI5zkK494FeBp/tnbU3UQnxdOnfGvY823YnnvGnepM4Am2T7
idagWTHRxasDqeiOckL2F2OGU82XVFMb4kJFbTbRWmbpHp3WlGj7ejR8yDlmFzRRotttu7MXvb8w
cIZ4qabKNnoMZMy0jQAUc4cO1Vv669p39TE2dWccnqE+QJsIpYBlF8Hp6CYKJMOEVwS4dZ3Sedeh
3VGHXykGbipEZe7tvNKtTlqK40oP8RpxBdw6Umi6yFzGPvYbJ2AkhbT7gG6BD8ZTqRZacOsuyMcj
WGIEMPu8QlhgbSTBHbr+lutccdA3yGhd+LBjMlx8NKxwK75qkJcAD3EcudTYhvtXmss5u/OKWm5V
l2XmF1Qw7kkSF5B/Zou0loM12cV9O1vJFTTJ9EsqDe68j80LdDV8xQjqWXMVilyfH33ljLcz9vtc
AjI2psNe3bKbejVihdIJ7g3gQyLainY+GoAWeTzDjfk4WzY6Qqfs7YvGLgroidJ56JK03Q9moz+7
sjfCwIOHmMlqhaHfr0uI5Gi5RlNp5rE59hOiLtIyemKpp2A6pq6EndY3K3TQNJmRUs9BtVEj6IYR
EHuLuWcayJyVfJK8j9NpE9lT+SSgMIMgzwO5bo8wPG2W/soaxXiZmgY+MbqTCm8PEULgmOINsI6H
hquEDeC92jIjGaemAL/ptK3i7X1SdkJq6oWQ1TIJoKOUXY5p14TZI7DQNN+uNQhAuLpCuLtygmAX
W3qd79ZO8TOpA50O2kgt4skS3+Y+a8gu7VU0D87y4rFbTGc1kOOEGdjk3/eOHAit1RynoyHIQYFq
s72yqsQ8+1lVetCEkoXcPSMJzpqWYc5Y5eVJafgXwNUrIjhg5idUMWPDnMELlih3+kJGhNPlSzzO
qLxDTDCHBLd/coPYf6VVnQvDXJz94M7Ok5ZkQl2DXJVY1RPZSNoSLkUveQDjIawhYly3MEz0nYdJ
HE1BYKJq6BKdPNTaKLIPpYMlVsS5SVVHfR5nluz87b65N7M1A0NbGJERw11bzx0sizScxurF6uv2
WWIyGeLADvYIoxKiVDqx5Cv5kmqznlJbKY18gNW4kiPyHuwE59cmHbWjLHioY5mX3g3G1u1pcDq0
HtIrMcYBHdES3X8CMc49lkHqfha4V+6Urff3kyQMoOxJeI6KyZ+3ak2voc40QDxe3/sXvZU1ONME
GoVTjWPyoXHMqbpHLZvHEnArlix1O+osZ9xRvhjnZmkzuIGz8Zwli3oOsPQKRT/qSCedkujzKvkG
rViP8RcZHn3K/YNhJ8bnFgb6s86PoPFX3Dgo/4Sa2P6VYsh/wI2Kp84fP0FQHm7FiFlEiDecbvAc
rHiuaXhYScOuD5wHkpRQv7diLAfOoGja5dyZkuyP2oh9RaNCvmWzhiozSHPwK/uhyCy7jmxQ/aMQ
jcEoDKZlaVlvywj6L3elAA+SnzmgynoirBk9i/dMR9vW4l7afWs7N0NB3K8iG8XfuEmyQ/8MSYAo
jrpj1sDAsb0hy2vTCM64QTFYsFpdDdlRHzPs9I4QuZfhMcnV7Lw5OMWXF0Xr14MdJbbUMdDyJ8ee
JZtXCZuFmRbzJrwpcpdYiaEzVspGX1/ySJau1NVxXBQoZojvlLO37Wb2X7EfG9hUOoErErmjnpPp
TkydB0+BoDE3TSG02HCsoCNTxsOqWtBC89BAY7cdqKCZaL/qnYYXa8xAE6LerhczodtMLPO0hC0k
0mQjkbMGCUo+pEW66t3dZPkDLUxuKVfKpxZPu6mIGcRitrJHMpQrwo6Lth/buJ9d3zV2urDGvvs8
lutkLLhPpiJform1KcnCVWTsDBcJMskiwFJ+2a7EdlM9qA5ZqrCk+0jS5IpDRJ74W7IxXHjPVWds
pmiYzwXxnTgDKx1b7Gn/z1Pc36RvDP8QUAdoZRlyQtOD+PDrcK4h7iUpcBh+I3cDdtX71BsHGofx
k8RcFrbn7E9Yv+m1LU28mMgcgKlCUDKn8GA1ynssvg+6/vl9/Trt5W15zOmRqwbMX2GB/250njsL
cXlp7n0pW7Fpm+p34kddBkTgHLSWcdkfxq+/zuS3V0TGzd3YtMOMfH934gE09AcdvcTX+v0Vp3dW
jeU0ktE8kdw2NiXDpCsNyUdeMKx8/yj+383hT65OhudDkPlf2cvfXJ2u2mb41Pxq6vT+M3+FdmzO
Taa1EUpA0g3WzL9NnQz3XzrhHDqM++3jNaG3/OXqtCV3oMtmxrjxjnBd+Hdyh/0vVMDQkJhZk2bg
/nfJHfaWAfLzaB+NLFGPFv+3EKRTbfw2bxfwaMwkWbIbT0AijipmwECHcLwjp3PL5cJrS6vZ4zSd
FXmYW+IqNStsJfM0+wLtbsUDMK1JPQKS69QxYw5AMw9T6W2VZrCrm9y3Q7sWyyUKLVl9zFe7u2zR
Y34pMIkl/ogIhhGePtYMca1Nk3XIcVF79NAqmcceyHY6KSuX85UUpOOCVCiUU2a1QI91yys4oHZk
jAw3aPEudUKRcwprYhONolmZEyzydRpNiWtvVh1t0mYXdAK+8RW4Z2T/BU3cB9S6JqqgxsmAmbL8
qpqoO8dq5HCXI+FibV2IUOaNups67WAWoxm3ZvBxbhTwuFYNdVSn7faulrX4qJxeECZtiZjD4jLj
LJEX2xzGAOgtMcyIx7YqqDc9SzpDaDTEIJptJfto1RJM7UI+ee6yvo7GbU77cEIa299yJhTueUYg
/sYdWc6QkgqmDlSE6xE6bK/ZZ0+indkamFDYswtZGu+erNqZypyv2sKucru68CqcLvVm765+PRnR
zLB0sC6KXGVtp6K+FNPonddRoc9ZI6NH8qt2M4gVxsVhkEplTkejBiKbzugLitwdQmUgFy+JlEeA
IWLaYPsFxpZx3zNgvK060J0vQeOJ4ltQGP23hYZ/tq7NpndqTK/qxNi7Q+4x7qWY9p7FDGyGa3KA
/CQlHcltRkp1D41tFi1I1o7oAhoLYL68g8uJy35O+lySlfNNv6Dm1PO8YFmqso0Xcm4hgRrGyS9K
MGTinPYryNihbPHGzIW6H9yRtoKm2Ixzht5NVHVDevL9wQOasbjbeNr7yYVOIvuwQykGBqZ0uV+D
tf/UmqJ6MykPrH3AKNkh1xuLhsFPgE/SoZAWXIjAOPXWgODCSqtTUeeFcWE34yuQz4QVN4XNLa5P
uRO2tkhfU8mQNC3sel8rRztMlt3EHi93VbmWOBD9pO6adjAOyPr84gYfdy+s8RAn/NTUy7NpQEMF
6u8ndOzgLRNwzjXqv8LEobWymfUV6wkYSQ/XQscpcMw+8R5hHqPI2sN5v3azfizj0XYvwYxwwlBl
8prJLNiTAwc6Qy75jgiR5jQanngs+hVTZM+521Y2oZ4Y5nu61ezczrhaCyD4LBekYFuCNG7UpTiW
WUL/1hqYLbVOmT5Teaxnyrj5siU/7aKvXLzCczc9FMW0qaJ6Iqg7gYHlXPYH4crgIbUxgXeRC27W
9E+QdG4ai0R3T0vcS+oZ51LknXZREBzw0enaLZ0N+d0lrHzzpXYWpcJxWVucPSrdundNm3QB7J+/
aZ6fYdTK3dhvttXHcajeICQFkcwTjJM1SOPIKCbXfhDWrLLI9Kb2zfaX9AOatBSIvpTO56HGIbch
OY/fIbRj5VdmZIFthN04VUeMPdpTqWgX/KIA358QfFmoCy4QUIFNCsK/sJNSxR46kcFCH4f8bATZ
+IGcrjKquD8fSAi/Y1m39765XCJ502h/k+BC8zJEfL7VeScwCnRKqAH8LwpTstug8vMLLO2bL16u
B+CXqE9CUeu6C1Zu04ToxjFxi/uhlv5xsTaFGav7wdBagZ/XvJgXASgizeP66OuFES/KAe1HgpRf
0wixsxN28dpWKeIJcL1YzQaRugoLkxeH7jm2DLHet4oIQNuT88cSxi4YedFemZWgd5489aapZtoB
Ww3f0hJ7YqIA1x0Z8v1BgZA/m81a36xGHtxMyl9vl8Zp95sr760ppTgn9GoPniHXMupRACMphZm1
6yEofvLFKGNbje19AXY4IOvNrCiDnxpCUUi/AQTrF83UeC+WOaxavLK0ILHPVZSRfOuGfprhLI6v
+dGfJVnu/uRemd2aRjyR1t5ODfMxhS109mcnO7Xok247g1HD0OkTdzbIlq/5IocH5ICgLR1hjXGv
L1UXZjAvIgzPiPYwJvMI2WcZI7DIr3WdWztDofWxHDpwYhCLSLM6ebk27XxXEcQ5krJyRUy4k4fe
kme4qblaeZXpRhfD5S9eq37Cf76vxJUn/OUBkUevQs3NgnsGfcPF5A/q2KokJxs0sedoynL9BmOx
8mMdtN3HlAnmbTNWCVESSX4e8WQjCs5fHw1pL7sMh8LDIqcFVcjQhbrb9Flsc7VtpAZTH45YtjGQ
SRnTIp3VMUPD4S/WcqcB6bTbHakaOv57yC6xP0jaUzNr9oDX37ycMWQA7c6lYe781ra4j8P8bCvP
QfSUuQdarCmLii5ZT0ZuuG8mv5+ZT9Lkt+nA+MMt9ODjsjq4HdorB72PGJ7YqLTP925eupceBsIf
Em8CN9CQXzLlTpiMxf6sLuFlyH0v7PGH7Pj/i+M/FMeOE/xjbRx9wsGK2UL+S3n8/lN/VceG/S/D
8jEa3Wx/HBLO/l0dE2ln6/CR6Xy/+01QuP5VHZv/0imyGfPa2Jqhsf93dWzhj2bxC0kv8qEwQ2T+
b9zOfutAwarxzzJRiMA/JzPMtLdW8Ccy/IByVnSYwF83WDvvphn4KmwtdIpR6c3Tnas5y6lQEzHZ
ul4OL0SGTo+lzb4d9kHTffyps7h9Z6X+HHy3JSX/WqpvtGb6CBpQnbbY3Ur5n96N3VDZcEJM1xhr
YvdcrthMj17LFE5NA1vJNNvjizcJbMKJrd2M8wsJfoOqkbrGD7zmSzAM+g2/IwONrirjEfa2bxwW
10m+EtBtqD908OZvZN7t/m2ydJof5CO6b/5GJrdz5omofoZrZMNpGruInx+JC/et/eAtrYN/ELEz
ce4xuCL+FDxzKXXrUAOeGcxxSW/JVN9jBa4R8tIPecsIo958+j1JNbFL2yK7LUfoIEwleioRPXjq
s+6MUNpRO8zg3KtcZqQx//Pn8PePAQBAJ4zGc1kb1veL/ulj8BaNqYOo+mvcgYKnNvXxUrVLk6Uh
GrLVZkXZIhKjev7nl/0VdnAgfXvwvj08TlmL/LG9rZ9elgl1aos+ba6/B/ogAx1JspAIa5Ps6Z9f
aSM9/0SK/v5KAS4Km6gCIwH/t3UmGmREHYSYaziW/8PemezIjaRb+lUatWeBk3Fo9O2Fkz7GPEva
EAqFgvNoJI3k0/fHzKxCyqVW4Nb6LgqQKhVBd9Jow/+f8x3yalRNSkfUezMRKU2y1VscioGlzx75
zZZQ5UeD5twTwbeE6iLg19kO59Lzy6NCT6l1ILNy21zAkxrEV0J/+Qx4k+WWqn3NPoZHv1dFq1DQ
5bX7nbYftnJ/ti8nh8ZdwCYeSU6GLPYJqYdphYk3z98bbWxCXUMrFAh0c91BWM4yfFCsMX5+UDgO
mDbQysO/oGzz44PSnUFUAlrrFSfT8mtKtRt+r5b3lb2xZpA9J5Wk+StOVASSS4tjj0oc0RDG6L73
LvD0YE5il7ppNn5PO8t9G0WTuKffP2KMHOcPGVQGgwhsLywf3s4VJ/G34eTAddcxbVpXmY25x/fC
nmSD/Qox8Hf9SC4uJV79bixnQYx2krh0m6u9NLtmX9gN+KSiLe8bkI3Txi1U/KKysj7OkmpoI9rm
CXGbF0bY0IKhztbCQW/Rz4gyWV2rRpN0PyiUx7HhZxvadJTwoMuWwFr74t7M4tsYUdu04RDeXvdR
+9ibpWaFzshx2SBkl7nBHpZloysvuywS4X2OdCQXCSGllws1S9K/9YTSM2M+PWpeR0dDzd4SGkqw
9cumb41EQDjggaPds+aWRbIdjiAAzcc2AW65j1zwxkRN5dGrD7VizQxstS9Difi1QTNxxOTZHI3W
L97SseEIQ2szf0j9aHI3IwXfUxd1QzBzHyjBm/4NIh8g0aprd4YxGeO2wA+Eyk7h8A9GM4kIWLeA
vjf+DWkysR5yvu0PLDWmCnAqszvt3eLTVOrJhdn5zQMIXrEf/EwzccGVy1fP4TgsdfJzdmPuxTuN
SvhX9DDqHd9CIwJcBjpBI7E5xrupB0xrKaUIsh8Hb9fV7FWL3ioPFf8UZ5fd1dxoZK9ksWWcqN1I
cQAgwGjZkBISBVavVSVd1nwbrx6gO2UZdpjKDol7xkjqd5x7fXbzlgtzmK5fEeFcantC1pFQoVB7
S6i3mMtnqbRp7fj5HVN5/c2cy6y3OgQIw9Do133eYwSgo9wuezwPfYR4PEU/nJlF/aCDPDtms0Wm
08AziFBR6T5dzwRBIsToiPWwL3LVboGExXrQkZIT3STk/yAHzmdXJRxrCr+/dGRvMaJUVBtSBQNr
4c7Rkiy64QhuOXHQepSSSCCHcbarirTzN1TK6ZNuJyRFgRb5VPtI7MF4iUMkwpad+OD6dqpwyWCR
EbuCnajWGApvEcyYlUmGEKlua9DNKOeYwk6qYWis49R71wZw6nqo12aPYt4bvGuBbC86VZbbu+C3
q0m2y3yQOrMbCrM4cfGkypEYVqLAqnQ3F045H3QpyyYQJl27wJ3EXOw7iBRawGM1X7SmXIwQDQdB
JfxP127QNGlImPuqesnK0i+PVuf3xTbH7Xi/DD3BERn9b+MiUYl0KxRxZtLvIw4R1QOLsXWiHWHm
u6HhE2zrvoiXrWdMC10E8uDVVekhet9qvCoddgpjOHUgbYswjqx4CMm+5nGmLiHmmwpgKekIOTBT
RE89gjDYPEl7NPTUPlBnzynH5BAOSapPo3AZopxWluoaH3iHyuzAwnEJfxsjmXahE2W3M5oI2a+b
+G6zNSAO1sckNcjHy0nRgwXGv9sYPj1Hhk+ME21SKUoNREbal44m24xNnPfIvDYWQIXpxhttzXqc
C2UO107jz3VY0Yy6EkPFkhTTcOAHfJQv1g6SilGRRFRUyamFLjHtpBILx/o+7h9tehhfxRStgTgG
gxdXOeaULcHwpI6gKlizsiwoVgH9nG0KSeRzoRQ7iyzOxgd6Leq16RILOZMisccDjYqw0ov4PaKo
KS1UHYllCMYs+06uMSF/Jm0oB1xN0EPgmDh0l1l6oI5non91ERrcpJrrP1d6uw7OLFsD+AqZyNtp
tnsv0FtiXjgTVnywGqG0ccEKRhAOIvW1G6vyLiQTeqqPvSQl7zbrkMLfm17lE6xrZ2q46qd+3Xyu
mVMi15xpW6uSS5MvTtrdZJb9gprbXb/8+tEV8xOfi27wtS0qvsXQYjvfJCTDkaiSj7w6TRHn6V0F
aAWl48CuIOa/MaeaPZk3rWHPNCithrPrMVHdNFyVWkIFMdWHFm0fplfCTcYW8wt/R4nKN2ICQdm0
7pP7qnxG6+SfsDem1FbQgDAukIx+VdUaMDN12Xxv9RM5JjHb3OyibjDdPXisFntZ6cZ1uya3gc5z
OPPbSWqeai/2hwvYiDSa586lRrfgqtw3Jrd11dvO3/IiF7fTINFiwOgf8xfllLE8oHEs32ExrHNI
2pLfxTmAXJYUC4ncNfAnXzQ9olaomhjNh800N3cquU+xKl0gJMtEKMzOxCReCJvlKDH9ZzJsxnhb
mBWvCYVmyz/aVW1QhGBCnk+ewZDaIk9njGQCVdQOndS4ZZFR7YXRDaYTRH7Rj6y01rgmAFF8IDjE
f9Rmtumnxe874w0vyiwhMBPEiNTd5FdNpbE6GBRWvmPDY1EBYUMOzKNx7K+m2UUBNMp247nyYJd0
Ig+LWp1JiEjlsm9IrquvKmeyL6H/U1FI2qocL2KgPUngCVkmj+xE5Ju+AtqpK6VyJGpPKrQdavRa
VoG5fShQ5aafjHqxPJK92IHNT02PAJpfhmp/m4BMik9a1KjXJCY7AVCKdPJjihXybpJatOy7ga7r
Nl0GBmlq9pl1O+UEO16XTrOqa5tRd65sI8E2NLO7kVTLG56a8qp0lQG6JXOHlAVlHmvqwrFARb9f
4F3xUe0pdsM5QjkURA1a1hf0DsZjlnSMNVY6/5mxXsrbyq9A8g5m41OwJRUV1NjwGRaQ8oxNno/u
E5ncRDopDIk2/ogCYlkbSSKl5pgRvW1Si6fJwYFeRGr1hAG6XZNYt0jJC+cImAuRWDpNWnyVdxoR
RaWkRE9+Zjn0V0UR8fk74Bs7mXh5gldN148zqV7kXDp4DuEhJu7VH7vS/6mkfFBJoe+yetv//23G
Heeb9O2HOspfP/NXIcXT/8mvoE9GrcQ2xR9ntr+yYzz3nxxSHYo1nElwd7ucV/4qpFgGbUZ6ZL7F
B4CLZnF+x7PaJ//1D6ovgralj82YA7zp+OK/U0g5O2zQx4dNb9kGtAz+CEbhx8NGzOBZvKYeDiaW
hZ5YQ5/tEiY//9IeQNtsUKNXl7kDEyr0EzRUf7tXvyicnB3IWAqplngg63WkKRSa1k/3t6MOYmDy
a5ap36uBpGJ3Lh0YRGYRzjhnD//BpXxP6Bye8ZOd+4nprIyGUYp+bxsdvlXTgHMkk2bLKbf9D74V
t9K3HA7Mzk/oAPpCOapJu8cdO5GEyKsedj0Os35yP8I/ryfWvxUE/riBcBV1nNkMCrCdP95AqktD
XghuoE/0IEUbk1V4cN6nkeDIKsoCt7boekRRHlAwqD8w85/VkP66OO7zdRSzpXZ+vHg/Jajfm75H
WWFTR8+mZFuhYP3vWfi5ijAZly5WLQdNh3t2FRl7lhzbaMB5ZzugRGhT0lWeWnfcZk3JAfX34+Ss
hvTH5VYLvwl4h2FyrugQFPatxOiHfTzTSE3y7jv9/ncvrmnDFOWFg5j1g7LEz7cRJIjp04SFP0+K
2Fkpjk5ppjwc1PsMWUEAyKngYfn19vffa71NP44UrsKZFrmPDuLeWl/Fv71qhKRidWzzYW+lIyhc
TbsEmHgzGyZ+X70UH3ynX93Fv1/t7KFRLcXsCc907+Gq2ESYGuOxpAKRrZEPvt9vujx//f0XPKPW
ij+e3ErOR/xDfYc6z4/fcE4wbiOwxoqcOPaNXdvFc4x59Igi3ztgMKeX2t674+wRMWjLN6fXvRMm
hcMQdzXOSX/cEvGiNp1ym2/TZGnHmRyJjRn17cPqBceBgXwhb5cPJibjF88f5ZCrG45Y6QrnI86T
sWPWPa9RqhDcbWxN5e5mmsS4xVG8Uoxw7mLBJ++cu7clm8n+oiMkvkXv3Fy7VMKDuIn9G/ai8Qfv
gvjlR2N+Xt9w6JHnBVXSXqkUoJun+pSgXk1ESNkW64/n9FtYi/KJdi4mNeXgd6yLpTpBWuguOXKP
eVhO/YhOvGJPJbFgoLLc0IWMwqgiJhN9xXwRD2Z3bTqLdlxyBfAbGXCIVA9SKabU54HD33OPDYr0
pxTeoq25O7i2KYbnztsO9XTq8w6mtlYQ9xkJH9grhGk7f2ITJq9zm4z72VryXWcRSKW0/qb23eXQ
pi4mbxut5xQV0aWOeeBF69pxT9KWtjKs3vPZuu/R8aFZjvMDgRv9Db+52v1+tP78giAfYmPAW88a
7J6nXUwyFoNQ60OXCRFHQ0K5WD8a6fQ4LFGzHQZc/f/BFTlZIKERCKvPs0d8PP4Yl/J+30UR8m17
WxjxN7+yLzuLOgkngE+/v97Pa7snCPB1Mf6v5J7zDoOM/ZG4gaHfZzNGPHO01TFGh771zO4jqvPP
w9RDIuWYQOV8nTrJ+t//NrfFgyBBiabEHkSouKi11jjWigjI33+hX14FxRfbFGoG3MMfrwJ8SCt7
gGd7DdFph2vL1w7UKbzb31/mvLXFPMa38Qxq7VQbXVa/H6+TU/MwKGdQqpuMOqQElu2ciYx2RwKr
tSMJS9Vi4OuuRT3Te+FIua/tPP1oWlrLzD8uGDT9kJ+JlfNkGOdc87atcRWPLliLqXC3inrejqJO
v7NVn3qBZS/20ajwVnZ6/b2olXtPLpDak/U2XpHSYJ0oHn4IJv/lZ6LN4NGI8tmzni0rSE40hOqW
3CMBr456J7a+PnCAr/r2OpIN+W24nz8XVDUQDmnzzbDqaYkwAYjkVTW1reI76L7xOvemcFnUl4FS
bdCmffMwgz3dNH0qDgLFwamaMUnrSMh+/2zNX34Bn+gQ/BP0Vv/Q/P1tpIIT8MvZU9zUZL6PO7fZ
DcqOnxJmsaBp3SyMpKEHpev0rFhdeaJG9tVL3UcIbv5xaKIowP0yrjIA/65e3PrRs5fvi4jgj3so
gyg9zOjZMo21oi8AvWKY+P03OOdi/TE6ObD8+xucjU7V42eK65m4ZrKUT2umKtL7qSLVTg/7tGOS
H3C9Zpl+tOp5DGjrlx+8h9avb6Kno5CEzfUTiIhcYlvR/JCrq7THL1d44pVt1a2L1gGnu/5WF+P0
4hJ28Y02XD+McQCdIkFRk+BciuXO1GUddg5VGGz+qiQseWiChAvuJ4GBxc5i4/tcGQZTpfvgWvlW
ADAPHc1/wQTWHYxR6JeaMIrDUtdf3VF/cGYuhAOaUhg19o+gWT9v3XAh6QQFsENAkHoOWxOQkjC+
MSG0WfFSRVjdsyLUFmyv9SKsD/aJv5i2HbbcnDwhxLNXPDtRSOgyVceks2/i6t2nh8mqPWYbm/Lx
B1daf9PZBMOV1g60TStaP9/Y4xAa0BcKRlIXP+K2jV8AmIOTIV7bQTaaU8nRHc07ke7wETXrF6uv
A6oG8QDagZ+pWX2cIgXKQPYM7vyZBurt5LYrGvy9cPtXjrxO+MFbs74VP31XQa6Vgc4fdN/ZW4Pz
UU5pypDlGF7dDxb7njmywrlKxoDkgO8UDh/rtJjCeG7Y3NheGowy7kKd3crvP8ovB5NAnIxAHrXC
+bKcDv0ooBLIvfLqPtQb19nYdH5AkNZxIJLs/feX+8WiiYyZ5DvAdXTKz2dsB9LSGp3IQ567aR8T
fRMs0Iw/OCP+sbc/v78GlQxGErf3J610Jo24Bhok95yRoS2PE17ICtuEE3naUdHEC2IK1Vg/2mKr
SCDH+mMUtIu0iwW17gdz5M+HcrrznAo5lCN3Eefvq5oHscC348OMAI5oGVOp65areZzjIC5xHzey
rPaJ25vIFQf9g9fqvMu9ztDMiw43m307Cp6zsdYDAzCtSu/2APST18bt0GnibOxvZGoIGq5ODUIG
lIEOLWD2kaSMTluIUM8a4FFl6yZ5oGCZX42JhVfb7PvBCOBHybffj4xfTDTQxgF28uqzzzn3kCSa
l86ictq9M0XdbrCpbNuoqLfs5dMPbskvLkVt2HZ9BBSoj85rP6h8ZdNS6t/3S1S+E6jn3i1VgkpZ
c/T/4GuxB4VI6qwltZ9mtaZqlr7x7HYvzLS7g6Dj7OqZEHRo7FQR/11ovP1zdP9ddfSLSYwrURZh
i4iY4fzcaC5RnNUDV0otPQ6jvmoeyhiEGasbHfipRN5fw4f6/UV/eSs5XxNcQ3QNKqIfN6dItkEB
JaLd06UZg1KQOZ9mpRl2OlbI31/qDwfG+azJTkP3/TVA22LG+vFiHhb2IV4MhohN1NrOmWeoV2li
q4XQiIjQX7ylZM6yJy+w441K23FyHKbtQv+uvCs9wcuVWtQYj4S0Fs9mM9K1wXLvwaQqYDJskDAk
X4mg1K5yMLNyFydFnG0kRH0853wlKyBylt61Pwpl7BTyH3SSWuLvEZW6yGNxjWbEiiTGozOY9HAL
exLmjqCDydlaGOHNTz5QifK7A1iQhjbkCSe5mBLgTKtzsUueZIEE+1jgNgbKlBolyF69MU7lQvF/
j/x7lNeirAbvysa7Ht05khbmjr9rij4TdCVU1LafA+SlDxdfeW4l3HAAfgHoW7TFwwhUJjp1lVYf
iF1BlDbHHdpvcGXPJX5hnN0DapYjnOIYo8gAL3w35+kcb/GFVN1lNnKchC7jo8fdS6n8PKQfNE+Y
YOmuX5QabQnqDmVjhk0p1s1VSrDQV5cmzrxxCeUOFg8o+APpxZq7pw+WzbcKDegDDJmOdGat9d17
EljI0h3mMR6ObGKnXeuhU97ZuDbBkjXxsgTQxfx9haK63hbRWv6DL0jCcCuF94QPcQ1/LmsrkOB2
DGCnjTiU3nBHnXc3INF5gfhRfCo0T7/vwelvojKbDtqcFVur9W+GYiYRVe6mxK3u4a1tRtI0tij4
0r1p5wo0al7u4mE8WeOsArORX7McfLcYzCgcssna0WB+sy1NbUcabXyGzt07AFK2vp06e9vHh8OO
eQFP5ccX0m6mV7enM4REI9tU7vh1aR1xGC1UHOM0k2NYPK+acEdz2lvhl90WY0h6m4NzDQY9NS68
skiukIkU4LlQ78g0ep4WS+yFZqBIR+lGVzc6Rr6dB1OWD2wqpBuQ3YlKT7rLHXbIY9vb/SZdsJ2m
S34DloI+u92hiJ/AP+o5PK0ewHwGVQQtZQ5O00rA0aTebeTZ97Rup62hvGS3LN0SzFo/hJEJsWdh
63oPz6j5UnlSv6wS1wuRKDuI0Pvu3dHaKtB6RF4eBeu9W9fi2BV0uVwY90fSGvAUzbChKVKcTNSO
2OiMXS7mTyVN4k9VGh1cYT+kw/yJRn21VTp+7G6IPpWwUDrewNI7YpKpdmRII0QQ2mOOfegkIwvy
ZVx7Wx3xOc+hRSuT+TjROTfckxAx3rZxh/l6mFgXLXkJv8TdFBPaglkD4deq5uBZfUpkfIkOp/TG
d1ti0wafCDYlzMe0X2Z0VC2xhhzNTb1DAVCnPoCwmsSGjcngeSlN3ZpCt+UcwWLKJJHFg/qM3SK/
JqQopTwSVRsvN476QMIUEvka8//iXfCHejvxQmwjYYpZXnqzipX8DCXFpT07m4jHiYBH+PVZw/Ki
ZzGaGI0udrN3NbP+NrlL3hysvDCHsPQ6KCBzjXb3UtOcPtvkrocSu5hHoZ0oz+qSIm2LCKHjTm36
vCrC1Yz0mFDVvzWLzHyMyipPjzhwuq1A/XNtKNPb1emoMBa3FOOSVOqwLyP2k9R3m6276MVFwyL7
rSfpzdkWM+iFTInUupyI7Huwxzx69ynuDwG7ADqaTTTq4TJ70xN9pvK9azoH71YpjS/IMTowAY24
8SuzWT3pKkQOMe97diyP3mxnn0fJ75m1Ai1Db7anZc1SS6fKPqJllC9U4WiDZETArwI6RkJi+e0n
QnPab21j57t80tpPbgs+AbxdT0IfAoldSg/4RdTIRVBZKRU6kSixiS2Sl6MwNUFD3M7D2HFEkLHh
OiKLyIGvTeaWU6nf7XLOTeUBIA//vgfA8dxGahXiiNQg6ClWUQqwCt5HUNIaPDbwP9cxqKlTTATU
g14mxaZ2afLvIF032jPyDb6iu+qML2Jz4aM6+fg8mtOgrsi/iW9Sr/VCEmCXq7qH/2YnNr/VatK9
rafOw9ibYtmwE2lPDnH0N3TFmy+U7swthTNxE3e8qsBPSwxZw5TvSJjCWo7eOb4pimYktkUk4oaX
qOWl4ulShG9PeelDHk+S5rUb4w7gSGc8ypT7nWb5DBWlmvceQSbY9ewZaIHZ3jWiWwOkOWGCMVqa
MczbLN1zZ9ODmEp+rYZM1+js9tQYmX+5jLJ57eem+zQm3NcFu8u32oihBC3kVdLoh+B1Ah01I7rr
5ZuvpLixl5aU+7H245spXcmWiDfK+Q0lk+3BuTChVZBdo8ARXhosy02IZQ5TGvBXkvmqJKuYoYZI
bgiYMh4bYxY3oKKjp8ZJcGSJof7ixE4e9kA6wHOhkDQ2o8cmUgyWuY2JujnNwB7DGNnYRVfy5fEO
T0+ErTIvxlF6sBp+utG1+GbwW2fZJB5JSJtK9+hYWG1xxFWH0qD3KeKEaa6iU1L2/APCY7wN/Nai
D7OlqYfNwntOGauSL/NM0RqPt3xzY1sEOEaLo9H16ygfEpgyDfKmB0ih47Nd9wOM1poPWQg9vyf2
ovlqZYnzoPlLCwm3UskNwRuVsZF21X0q2mW69Rw5POvNlN+n6+M2u8i7FJkBiN3GS2Xk2rwj9XrV
PGmY+Gzgfo9elsy3Ormd7/qCEUub0A1tKNpH9wid7CMelOrSsRS/sV7ye7bs05Ov05FZFIKu09JR
Et9qoE3fXfJygbkMSVRvqLdIaK6OprCyaDWqNyyYpYYC3Ynu7YQj16bBSz8fy3GE0JcMjKRFazum
XsdmpDFnJTdFntUGfOClvtXgd0FEmguetU5yGNBLq/aqALrve+1pnJlGvcQyVKr2Xasz49mOEWKM
SmJSHTNUuLx67R2zxfJem1lDjJRZzXnQZWL4jhBkETwzl7HfNNwWh5Vc7nWcpt2GBE/jccGqe+/3
OrOZ64zfp8Zr74gPo/Dfms11P87NZ/hQ7Z3Re/ENeHfCF/3BQ87pIbCUySok8Xi/oRD2L22aVvpd
p3mSOb7OS3Gs0cq9s6N2rzgTR7tmiDomMRIsqZv2FulrkeV9WaTXX0dlE+9H4NQHG/blsWXZvLQ6
Ox82wo3TW8eWzQ7VuXzqmhFt15K893HN/yWbpgmjsbFehR8DXWhQqoEYhSNnQSoUo+XsDe7Xho6m
HeZ9x3uIlHW+J5VrumUTAk3FzqJns4htjM31Axicq9FlSkTLgv+zh4CnENKS4OCdQEaQKVY2HZfN
nRtdoURDZcm8YS201/VUu5oc+GXVLKIHJzLroz+lQ8ykWy44eWk2tobQj5B4T+M8A5zj3bzSY9Vd
VrFbneKkAvRsWmwBfdp/lFC/+gKRI6F6031ej9Yb8KBTm+oGUxqejMWS7bZyjAbHlX0xTZn9wn57
dfBN9SsJXvSZ6h6EsGYe26h26ZYlbEjHrJ5fPDJo7/UqUTtikw5OXbShrzQ0SWlbH2DyfKX+V34G
Vgh5ya25SaYG9DhzOOEE7jzb+K/yXB5zTQfvGGkYRkq72UkUdxdlNIAKKszyjj+4FOUj7XFoNYep
zo/vB0j3m0FE7u2AMGtDYXqGfxTZXxFbOs/IbYtDmrrPU6aXe8qlCftAtnLQT2bIqKlKrlKPwk1t
mMfIWozXRI/UDrCdvienj3zBdLBCNfIyyibpoXRRKozn2blgc2G/ZLaAoDLVO14nJuAap+omdlp/
D5TBf4c+Z75MjU2YfekvqBZK+xGAWBZM7GF3grmLryaLZ0O47t088pTEiItn57Iv3MC4xmsC4//7
QqvJDJq4T6/bjGGQVkRGgVWpgBA3zZzgdM9kMDUgcWggbPwF+svgOmzo7Rh67zzlp1hVhz4HZ74R
tnY5LJOFitX72iMF3vEqQvVYMjZqAgMLEYLXpS2iJ8RwbDPscZczBWabxuvTe0/vlhAMoHch53RF
USXbRBT5BtaluCkbQWZHonyDpkWxHOe5Hq8cobHslJ6W88I51amJJzCemZXUG/Szq6ayqziWQpLn
NaKHNl6BmMk+labt7Ikmr1hyJsza7UKyN9kf2nTrg7e7xCKacapzR9CDA+nMJ1+l+r1w7VOXudMh
wvE8ksx0VfCUL2SFmlzadUFzVPWgu2V/Sd2X+EWZHUjy8z/59Ew553zt6moVS4uF6BEYkjg5Em+D
dND4hDy1O9am+2oszveoq9sv7FgL/JAYEDIptSdCyrSdNQ7xtneH8o4MUi8swAHR9Pb7hZRJpPVs
h6YDitgxPUHdVnY4urp0D26O7Z1Jw6lvNFzoaJNnt76hfFMT0uVlMXlCZDstjFGRkfaUVXdm65V3
TkodGbwhEyjxe/1bIU39tZJZ8ga8CFCfCdPgpkUFcBJdVj/MtumpTx07Hp4bwXg7pH2gFUfNsY5F
47Gi+AQ/sVpSO1sKA1VkTEHyWEep+cj+mJNpXib2Kc4n+VbmuKTkICkiyHko33O7oqoglz76osvM
eCWhgZW+tlHhynaKvpg5aMWAQGMNnugSyTdNNFq5MRdSMrdLLqqHop2YGGQyqXrnxqQI72xfUdEY
poThkRBSNW3qCh1+4gwosX2Yml+EIfgZv5mKjvQ8H9KaXekMo8qClxiOkk+JthS5VFih0nI5xExc
NEvtSl6ki+g5N+rVaCSBalQa79i88psX6IX10VaUH8PEJqpoDymHLUBPhxTj21T6l1mi45Z3upJN
axE5PCWNGCYHDsAQfRm7EZJOPABX2iAIL9/NARbhZmgt3GUKptKXP2+mGLUYmBftyTRY5Jqv5hqk
P2MKduq9RdZiQAyCzANqQdx6/A7Vg0A/Vu2LNKPcg7IAiy6ExfzQGFSBbsxWTAa27kVcYAquH4RC
UcEjpN8aqKjl++WuoB7SNXqeXUhUDOO+nBF+XPljP76PDrXRzWDi+rlyNAPq1Tya+2pApV/i1rrL
Xb8FYt14+iOCUzmTGgwU4MYe+NIHc9T5jOzK+dRpFfHwnHmqNPp/JBXhJkl5d6n9J3NIXYa7OMLx
6ZkkTPmWcnohZUmxI57lKL+nGECKvT90CMMHH4gBcu0Unmqh8/5sFI9zOVTU/04Kpx0ZTHXPjk4k
dpMddaejiAISusiYXFKgY7xTHLhZhFm/gnJYiX4VvER8PwuewJtkhDPZrlvIwq1MMG1oA58MIOvb
tqj1Ez3p7qDKwborY2+6RMuUPkPSVU/KtMc/y+r/o0H9SINKPwNN2L9Lwz+hbi6+w3X7ls//+F/8
Ie3n49t//cP484f+JUI1/kkN9c+MLHSWFHX/JUH1/4nIAAmKuZZYmQyo5/5Lgur/c/VAGfqKwcFP
qdPm+EuCajn/xArq84YhWKMjyU/93//zbfrf8ff6r7q1PPv73+vY5wIoJKBonxA9+BYaVARnZwI4
2KVJ51HNPo2AWBJIDYZ7p3hhd5aqEMggtDiN+msGVfLYtLatNrDC/PuxHvtD55bj3mopEet9qusf
NHJo0P3Yt+Oj8eWEjhwQBAWo7LNu6CTFLHL6LUeXQmJ94/u5fuMB1uQzaJHIN8ZQP6SGrdnblNDk
Prb8jdaMMoDCPERvXlUZdxKFRQvfcXZL9wUcRXxN1p7qIc1K43NJJYqKSgHYfbeMdDvDgj2PflNS
2pRaaDu95h3WPMbQ1vOqT0Jine2cAqzt5t1TQtH0UDNhZyrwRdHee2yV5tB2YZpuNJIUwVAMAL7N
OdvifX1sPY7Nw5b8DOuWOW8gH5n9kepaIiv9gs34ZgBK/1rCxb0nf6TOKIZ28A/SpAYl4AH5M3Y0
l5Li1Ft1QYmE4xOVQgCpd5RQw5z6FHYXKpJRrGFwWrpTG2fGfhgs+S0FU0o2qphCJ5MXtOtOZL7K
R7dKOfH707x3SXe4ALYPV4iQHKzHOF3p5mfOdUvHhr16soONjH4wGYz6HkTxZ92Caqilsq7DJS+S
T9CSGqCQ6KqutLjW7pYh9yc4ujMGgHScLmN3eaDIVtx0gDU3NLQrVlPlGPHOyzX7tZNlxkqZyM3E
qYV6K2VJ555M+OZ+JBOWVcYrbwWk2rVny6blyqoKaT1lcQeoz9DSm2VpYY5G5g6tjHqcdX3aVIlV
HSenEfuiKKtd4/Z014zOGQJpUeYlxcg4TBaCLxfeIJG6OtVXvWFtXXoVGG3s3HHX2wvPydfklEI/
xUQWn3yM8ScCewraPpVefGp6Qz7Wbp29tyuMKMgHrXnAIbFcW5U5XWIOga4LlnFnI2bcEkGKf8Bk
+0f5DwQTBhUHN9Bo7ygqYJBv8BJ/zRn2QBu7KegZaZtFxuped0d1jbN2vBBKDtvCTv293UIz6rWl
2pgKcAZKHOs+AWKyG/TFJOuVfN+w6EoX9x2QzjlYWtv5JPglgTYV2ga06UA9URlfzThL4MLjBTZB
RF+17KOAF07dwW7sUQV9ljmfpTkvhDaSDHw0RyfrQvRkcwKi3qXUNNammaFXl9LbkEnlwo33WaM2
WLbncI2QXdjLcioSk1z3OQCiOCd2xgW4d9LnJ+7jcXQXhFWlAQI/pkhFpwY6hYV0FrvMmG0zOSY7
yO/g4TF42d9KZSuH1EgF8glszOV6oOH2LW1+JQR0Z6v2o8D00vXtor5kk/dkR+N+JOK+CE1qPGQc
6KnYuzlYcA7JT36illcXQTzYK2kffYdFOnVmH3MrIJhrZkL1eUxmr+Ok4cz6poyXygjztMv9gOOL
mgF8de6XijbGEApqH9mmRmc2Xltlg/nLWP4fe+fVHDeSZu1fhI6EBy4X5YtVRSsa3SAoUoQHMmES
5td/T6nN9HyzuxN7PzeKjpYolggg8ZpznkMcZYVkL49M6JLVaW6uO+hwJvGjoaSi1uMQYTcOMemW
PsWj8s0S67YrnfHewwsG7BTBwgQxsytvHR4M4I4BG7Cx0Y2xhfPKnEW2i3fxOA5uqjQss2iISxxc
fa0e6BJ7JtqlZZ9jQrhOhuob2AC2Eswu8+aJKBGjXJsDVBDR8Pse9yjyMnyCR7247Xm00hT41lh8
w4tWPwVub64SKut1JUckOrLh8HW7ovjIE6ywkE+yuiC5p/Wwc86l8SrZBI4rwgHCB8seg2xDbEjC
RWHQ3G4dUYU/24WpJtTM8S0BurrSs6kfzF6rPakd68XwDFYNQ5PuwXrjt+pV6tykoc63ECdazL/N
kkcxaOZ707Wsl0ZX2YMPNsXcd+Qz3bHAlTiiKLtLqEVp972ZwddHjllzOrTXdVRM2f6eqlBRraFS
O/dM4JsowRwNrdgOaGSKuU9vjak3ijVtMN8OAo9m/jSHD6HBWEH5XvcdnRLfIgnFcnI4m7cYcilp
C6BhanTVhrNhOgDKiF8pb01+4abjnOchhwBKTgRxLeDGF5hGoahgLOeu8k9mwpwH3I1FASwQJB9h
RGfxARjncNMHnvfrsu2NgGQO0QLsHmz+kdr0N13qfeS2wAoVOHJVqMl+zsyejDDp+3ekcmKXsqsP
S3UhN6Jb2LcgbU+02xw5bnlK5iD+mDomOvSLEX3ytErMCjyoYFQmpZNfZrfxd05jSL6A5ILbmgfd
QdYVjBdWdGJlWWDhmCVatMD8gsjW+J6PhbpvmVTdOK5yyuvUon5j160/tF12NwXaz3VbNdPuWpf8
KA1c0NylLtHk+FI4OnJfBxsstCkhDFrjVA/s9sYOMC/CVEp9e4VRzndYaRqzsx6rNrS383V5uZ6W
QTx7ed/XG+Wp4ofTIzGGUnS11CdOwkYx72DdRj3wOqjHqT++k/dQ4rorMg20Xov2jeFoQchQy+VK
3w0n17cGe4iHWRCgPsUuvC5iXjc2a0i8o+RJnLtsxMjANt+6jQs2IpRYzXfo5v22p+laN73gesUi
Z9TDTLT+bgPS5e/M9KeFY2AjvBgbnU+zeg5UZ546jjOeog4KcLJoEk+ouywZlbCFuUF8q3inFXrr
yDhe45wDn07bIo9A2wxo4mNgXFEL9PkrCEdjzboLWMGYiv4CjGC+R3WQPU6lFjAFOhRhpKxZtEhd
95CE1/mEG7jn1G3SNTkelnXKcAG46xASSQc1LyOhyq2cZAMsWq8BzPofYz6pHxBqpWZ2aYRHFILj
tcB0QQ9WeRNuZnPpHST/LUjaHBt6FCKMOfWVWByY2OUAq81YfOycYNBOgGfJkho5R/JVyyjCJe47
b18s8GoG7FencnYDL/17ntqF0Sf3QLwJm9I76rzlTeAwp1V7EjmcCT5XnMa8WhmcRmSqB49ofZ11
o3xs307O6CxoCw7aNAQ0FzRemZ/bdC4m3CF+dcnrYHoG4qgeiKjwv6s4yHeNxwonAqVufNBzGseg
8VW9U107QUVOKgaGqbnwykDeM+yySpp3FqDI6hhIkF7J4MuvsBZORg+ZiAMqR7Lf6kYbEXs1oLvT
oFK7v/EgjTTef9q639uwf9PW2cwjaMT+57bu6ef03v29p/vjK/7o6UL7NxfmEDroq38AOTHSuz+6
OkxEV2chXFP0hhgFr23Ln13dtXXDaffLaIIEMkRV9EdXZ7m/BRj9Ec8J7HgEi/4fu7pfOre/ifIY
yLnMy0L/2jkxtPjVXP1N7Cx6w9CqaQSp11b7og30trQnH7+Q1Lh+1SY1KCmmqmEJNAbnrpP6ld2K
epQNQdei7Y7DzCpHEbhz/gWrRjLpxRR6wIVIfjfeB//6xDJcUnsnoCyMXNdKMOf6RJHfO05WWLRB
NVnlB0ifcANChzAyNDd4zaGbFEuD7bvopTwHshU+Rha22YAJC6Y9qKdwzeXUxADq2KvIsW3VtzKo
ETszU6pK85iGkwfkxorDfuMz7uq2KdMReeydJCNcCUMJimL89PMcbjKg1+bRb2br2QEwoYpoaczG
XfVOPAW7wPIhWQ5Z44qYd3zm50/xbLCmiMh10oRmNm7zntdx8Jl4Of7kxeowym8AAUG5W7H3ycTj
tLS5XPd8hG5HMLR1E5Ds2K0Gj31xnBPzAjuQ4nirBUcZGc35HKyDJt/DSGXXVGd9BYLf7vc5+Qro
KwL3DW2AA8wwSZE/ZI8Je2Au1pCflVU3+9wan0lxtHd5P1JOVmGyp/1D80DGXPpCDBPO9VlnBz+Y
zsikIFUMw0uXVKAdyg5kPSPLqNYhBVHiffRTfJVzjG8EDncri514MdnA84tnDI6IAEIzhwHq/Egy
eCp2XAyPSzB04CkM1hX8SA0bZ4TrSyz/fupvAyaAGOEe9JI9e6X11ZRZf7N0zRhhmr4sqSKAaujf
mqo7clTX+6K/RlRmNu9ncv+6WXo3UgpzCz/0jgC2Bp5n8czONlsTutYQJqV/elntnStvie/GsPEi
GC+gJtgbc17G62Ieip2jHZMeU99aORlZWgN4TwjLxHev0xPBC+056Edrg6xFHPwmy7b1xM4Qojf9
TKeCHxmOWHhb5DgEqZqOE4DCjVSu8ZDgLY3qPPkZ23Fz6xrADftseqwZVO6ErFgmZzLb14XnsQsQ
LICaGSp37Q7bPnARRHik/rS8PbZJ5Toofo2QjmT8CQW0OvQp8SYxZ0dUMJ1leTFlPxob46h2ca0n
CZIRisJu3TQMGLq6n1cuZTH7JI2Z3uiw1VvTk+li9YIG+2yU8WFZapCUyC8jtzdeXGRjkU2Q7DFV
brgypJN92YPbfh8Wf5WbPYxQxhtRpxUSKyA2wPxZEN14Xs8TP5D/sMZ3YnzRsBKtpzHRQGoFOJes
21yjxCEBz9hbhRgeqNxH/7F0CnmHBh3ysSKL6iKRzdKVZcSuALbtVib02idIPf2qF+aS7CB6Wsca
P2AFN4Bd/pobq1iieOw/hlLZKxFrfUf1aK605rbA4VSaEU3q/ImMRIhN4jvzEVxovbf6cR7DHbSc
bCK+wLvmZfFpCxq0sf8ylRpxRJJFi7NnGNIv4hlCnrUxvAqUhJLjhXFZ99YBwdfWlVuxbBGTiJu0
DqsdxS1uBWVYO0HoI5St8eDPOcE5KW6EfBotdCWJsXFZtES2XJJISGVv4nBBM4YEgXXJ8kq1ET6D
ZJwuZW6880i9ICnBlsdCi/lAT5acci5MeYs1FVh+UxsEeXUBsWSWRDpI9kITMdTIzni5kNxVw2Kv
F7My71QVf1NkZKFwYXx4kk7ZHM0Q9pBv65MeMvnAdN94xBLov1uVm62TIlSrpQpbIoXYxDbROFlQ
n5t6gpwzCwK25gZJcE/MBxbJCxiUZsPfU28bQ8y79vrUFk7s3YPEBfPCfJ/QqDKFl6LvytSBETF3
+9EUKfSEHsWGCpYAMpBX3zM5eKuHxt07ugo/Wqu7J5g2HSMCMIjJCfpXjywDGCXC2Fi2Pjgl8XbF
gC0m6k3Zf8WNQ4yt0Rs3qL3TbaAHc10LFp+ymVCPocXaxhRixIjMl2wMitvFwBg1Z2C16nnw12Cr
qS1JTSUvwxo2PfLQXRqSKkO+crAKc7KapYmE+ypvC+z+HA6cWguUsgg/BXdiP9WHviCrwBtb99oj
PgwBA5ciaMgCcojD5N8W7tU0sZpR4YHEpOv+doISghbhY5aN3gjD7on9M4w1e3W1BhPGqjEMrO4p
zHKQsUExr2mPwnXXq0No0P/BovjCeP2NVI1ms4TjsBWdzFbjDJfacK4wkHpKt3gXp6NRqE9dLOey
j4cbc2JMuNB8rkrLr2+v6NCTNXFhazHn2zHrxWHB7LU3MBRC76BtJ6khWwUJLa8BHo4w17yMyDHk
vFMeUX1MI2uch8RW9d+tpihuXKxRkTnTucY2YxA55+aJe6DbdRlb87EovgavDLeTXL4nZEKQehNy
luUoBs5ApmIr0oiYefEnPyiNx5Uo+/YuBr++QlHaXUYn0LzcaXM8kbyxYvySofrp9Fm5xXw/odx0
XipyJ1dV0annMuCvWlqHKc0w9V+kkZI00uXFGhkMMgw6kDtWPvl9aDXyALNmOWmsc9vRLwCZxaCm
NE8Xp5R+CeaGF0ZvP2aZR2ZYApA9nwLOdS8rf1g1O+zKmpvD4FTeNtc+AauhUW87dDEny7TGTT8v
zkrb84+OlJFI44eJxpDPADycxi5UwXMnrAV1adfwA11w+EcY6BBwjIXk4+u+yN947Iv+3I918KT8
q30AvuAj0suDh4pjZZRhcj9ANLtzIVu/+bn36CJXAPCWXByr6fb2ECT2akpzuXG7mB90in77G50+
PaTLgIlU7o2zxKROK6i0XGk9zoSQkz+TeRrqfdJYn2491e565jpHljSbW03TtheIvPf+5Abfx6IT
b4OYPnIZ97eLsI18Q1uu97ns7Vu38vTGhC2HYEhILMluOq9CJks0va7LHSGqB0WixMOI3k+sODUN
SgwLkJ7rdOVX18I0vT6oCdcUjiWEQ7/1dlKaLo9M7fXNvu3CBXYRzI71nNiPWA7R6fXiBGQgf+28
kIVzguJqTJni5w0mcthWn6XXuY+1l1kfZpIb1WpxSD9kmD2w4wDrSCZaASR5DSps+hAArNeIvrpH
EqrUIebwxJxhsAKsvbuFOSUyk95fa14H057sUAjj2tP+Z5z4oM+szr8Nezd7cWXrQD7MXIYbY7lB
iUmaUiMXUnQIY0U4aTcPLYODjEhO0V0m9h4kncbAQP1eDsl6aQMCvDSt/20dZBC2zDbfxv7Yb3F3
WBvJ59r1rWfscoafFfrkMnvhNCteeMUNryWkkcci74G35352EO5IxRsr76hqTa5Bhpac4ZM3Ytq3
sny+0QbCy3BJ22NowJaLUtRTcHPK8GipVq9Swm6LaHJqufZ0IjaL6Nr7HpTIiwiW4dOV5B0GXRPe
MFfob52EhOTGdtuC56/J+zV7YzQaLutSqqvlOWxBhiP8cLvxKTE5YUnNdogaX0Jp448q5aw3Wc7z
cBMGDmS4gGiVbyMhC95rUhjZstYBQOcoQIzPg9hOfTS33pRsnMJhGGoX6Rt0MM+gWBkescmz5SYO
yjiX9ZS9xRXmclR1xOEi+y8PJOuJdY6kgbA3pzCCqKvG6kXEU3yv+aP7qeJ4bavwEUAiMVW1Gn7U
FeZWI/UxCvdLckO8nEcxr1Uf9ZWunkwwcZEtfGs3BlVxIoFGbeeKZVKToJ2XxlIyuGohw49mPd6X
jov6ysUpE+VIRzY6N4dTVUPjdEgz3A9EmN1ZkkigBwbJbXM7JenEECaZBKkUyE08i2Khkmk4M4gf
BgvJ/CflZhYgySrAbTmPTY+EsuMYm5vAJ9gtD9MqZG89a4JVif5doTkxN+Uiic2F0cI5OgUl0gYc
C/s+9dyX60x9WC+YFvx9W/As/gi9IF4LI4+TU6Y1Cdzcwm2+sYIE4a41aEaPhg+SNO3b5qR7Q+4H
sgAeJtXTC5jERyBfxzLWz8ZRja08tNyT66G3s5PM3WwVW4P/VbWN8/F76F4LOzTfoVh96oowzt6w
T6OJQY1x7nkegUsti8sEKwh+NoFM9t5QUYKbPTNVlbXA8nP8AQz2F2cTYrjcdla3vAsK65uRWE/U
xeWl8aXYYWkbjr/C/KTM5Gs6OQzLRtM9LjJDuoT4a+2mpk2SXloB7bzqT35l+wlodbuJ6e6qRdVy
cchUhgBvOt86qshNP03hisVBvkl411Gcq3kzWfgxhtI/GODv10TZ6wdMkuG2LYT17jqTs6+KVkZx
wclUNkDu/axJd1lik+rauMHJzirvGtaVjj/K0NDwdZxbe0pDQgrb2+ucGa0W6YHSsua9MtG9FQNx
5zhSkKyAQRo33DdkLIaTu1FzQX/DTSlAymQpdr0qZaTHazyejOJ7R00PQsSv9kaGgxJYBizO0ath
w5V9tzKEMWPghb4HXL2K6tA3bn+lEhIkuUfZXJ6nAk2pm9Q2w3xs1wjT0/SnlJ5zjuMs46BVRHs3
Bs9ud/XHsP6cS5YBSwtBrC16zUtnnO/TXoQXPTG+zevM2xde5oLmwJIrWEceEQveBUzvIyaTU7Ma
0BTCacwB2TP+p7BTwaVAm7qaKlFszDJ2CHgN7bckNK9D0g71RZWl1Rvpbm/KJjgJRfzOYftKvoHU
nwgNu32QCeRjFSpok8YTE5+LMWFi/L2aC5vpg594a28p39m6pxvN1YqsenpFm3KD7n0NRvizzsvX
LidpCoeAaDbQJosmmmx7A97bikqoqcc860D8dhPss0SgkUGfI1ZGPbGsaK+8vsSZCI3x8pq7BS6B
CTZwZbVOdiqTpLhj/kCE/QD8P9hoKfSl66m3c6EJgLmOf6agk4dQYclE+bvsE+KQf441LVre53pf
YXmC26Gs+7z3mQhInATp1B9RfuYRW1n/yFwLJ8csD4H0CLC2jOJooQe4/5UKmWTqB/0apdhcE4Hn
LHl1ILhEFzhBu/lF91fdrx7PNhTBZ0qpp8xQpFe0vX+Teva4QmtF4dikh3hcVMfS2WhJXx2+h6Y6
j2AiozS3nmuDIw+XlAP/rw1WI2ial3Qyq4jAAIBZItAra4jdJ6J8wOgvhUVWXHrKjPqtl+D15i59
bD3zC+oR9R+bY1iwIDzTxnpjM4IPQdfOJzs5fMBJa6+Rgz1PyHq/pCQjdZvUYFgiph4U35MciCbz
qodg7knNa1i7r7EhIrUSmMiiSWvCE8J5fFAm4mem9XHM2Kkfx63bOXNG8V+Z9DiTuyvAfj3UHFjQ
emyXaW+ukTtGQZv2Bk9CtfFE0R6JGY1GotDYBSbxmksl/TOEQ3mrseqBZi2MBuVakZmRZy1lvdFB
aXabQaTyYrG8PvAf/FZRB19WYj04OUEgRZClxxDl1XF2ebky2v6ICzmoXQENcDMRDMN6AeSlW05H
pGTkpguTKXhORgwLJWRZ11mgrJPVHIL+8E0P+oxLhl6M63WH+cFZQdbkSCBRXo/EzQ17X6vvSbAc
J254cpOkOBSJcSbmkFqnZFOWk+Mh2ZRi/Psz6VO6jP9UCB0QtZ/CuTJZRNapU5vo+zDvPkUFK3Yg
0m8TTvW9ciTWvGr2ibVnne7/lQPqo1y/RSL1gnaku0E2hw2hxWmXlDbGYCGTTdawN5xymrPWHbpD
3SeCyQXJ1qJwP/+RFQpnNVulzfy9SEhWs/rZ3rKuz6K8t3/ErjYfxwBXijfNY7vKrxGiLiLxR84+
K8K4Qj6kUOBfFcMoYRIiGRvOmZhIgzlLllmoiItiH3o17sMSHuLCKnxtZSMre581HCBikRZHxfvR
xOa2xTgo3zuT4G0XbXq1Loxl+YC+Hk8rcy6M98ar2ltflITC8MJrI9tHhRoUAIP8ghYJlkzOYicD
aoLqeYNafP5BncWjlUhg3bkZ3LLuj89Lnw4fRuZ9JayGyR5Pje6oGEPfL5MTr9zMxyDwjzhTAqac
5dJOQcPmxv8rzjTsSYJaFrCXv2eaegVJq9LKMKbgjJPbTFpohhFRX4jTcfXv6aZZrJ/mxP1GheD+
HnCaqLnf8xzMG5yoJDOGwfOIViNioWg9JqKUKzZwt4HZxe8VYr9VjoZkhc+V2NOSJt24GS2KmtOv
7FPVa7anCGGn7a8A1JYkp+Ho1Jw/Eawqme/+JQu1qDwzqmluKO/GRrpXt2r73EpH3SgVwNZMGzzR
ETztcDfLPF7NnAtvHjkw9mXMXPFEiDp7ukANy8uAiTbiMY7/NT3V5+5RKyFHOH2qzk4L4v92zQsr
jLDbJlRMM5JhaK8QvjCeUAlxyrz9LVaVqKp+j7YRyaEx/ZWtmhilXjmBPT26g+wZPolCevDARcCV
MMLn0uqSTxdpa7LGOpNMa2Zq88PMXqwAcv9X0Cq6IWIWECWhH/6ntFVWBPcz1g3EK544ysLr164c
QNRkGCumRFsveU4FvnYdDuyldU10uA10cVjSWAJ/5bFyljV35WLol98zWVPFXKZawuDc4nx8KaQh
LqIa550lQe7SvHb2PUtKn238f5PWihFOP1qWzTB0sgae0qbmWI0qN6gtasYUm+W/hLYCfk7yCxN+
krj/JbS1lRX5RX2bEPVTdHdL0jl55M3S2tiMoZ7YQCbHHKXYqi5x0/wKdI3NjkJt8foA2QSprmlI
OHSU5Jl6GTwyfcaroTNpHF5m3FJrmp1sI5Iu30ljhNvFaPSmhaZ+TbPqNxIs60madd1R2Zvi1CzN
+K3P637ilM2qdWqMDh5t51eStnEvCyUv7jwG+yo1iQfSCwKSTsCJltDRI6Md+3NwjYhlekvEfTPK
J0F9d0JJPm6HnuqfcabPlMZIH+Y01yRnwPCd2GVAQOuq89CHH4Y2zQ2HU7z3UrcH+EBybKh5NOzc
SjeZQqydmsFdPXnTAYiMPnqGz7LWi0tidOg6BirGFfPm9ojLZjgb10BZ7PA/WLmaGw0XdpsH83sC
BnuFPZjOgBSvNDLjillZOz8bmR1v/ZbMankNnDWI9dulWnYrjfrgj9TZpqhRIoRg71N7MtceCYRR
7zbUsmJhv18684pWYdmj6scg5pvdcBf4DXNgMyzL9d/CaOeUl00OZwlzAX7Uk+EriLOsb5ix/pFK
axbBwk6bbLBi4f+L+L6zp/l27GvmwLp4Djvr1U44rF2j3mSOvVwp/O9h3eLiTFh4jGOarH+F19a+
0Wwts3D2I85AXBMPcENpFRyYhSFiL9xpy61NenpU5upFdiq/85JhHxvWnsKq3+nF0d//yrm1yV3c
ioUKmbjav4XdVmGu7sdB3Q/NNUtQNAGvdvPaCKalcQsUakaYb6UHVQvr5GjjEyrccCYKvGXBPzlA
cxdY007ovPYj8QhJNZ20RO/Sln9kvvxHjfxv1taQCEgd+Z+31v/VFohS/nlx/fvX/KlFDn8jJRMo
TAhEgvcya+Y/99ah8xvvG6AgpHP8yhxipf2PvTUuBGTKxHJaUP59Vud/qpHt3wQqNveqSKZIuG67
/z/18f+mRgYc98+aX9PkbwO6iy4awhif9Iq0+dvaWsEGcqQ1OAe3DILV4Br60ta93i1xOh1BVwPE
5q0yrzAFz59u0/knt3BUAjyeKXxDEFs0dNJ4J2xAnAvXCS+kAdlPHmEbCUsTr15zTPuXlOn0w8yE
5Qmtb0nZzbK0SjzzeyPjYFPmPitPy2OESz6wJvBhP5GXQVxHTopN1A1y+RASzFkWQ4+kMy6sx7Yj
ETysS+aBvl3uEN1GGJnrM1KZbEUaA8nHeZUeTd2Bc88q3BQVvpa1ZST+EU0oSpS4nG5p7kso38HV
a5AAfvK9ybqfjCG8+FkhzuacifNszwbVdWOrreWb5c5srOTVxEt2geV9Z1Krn2MLk6PAEGh6VBS1
cpC3stiyv1hhXLM9ZvbWpq6tVVu1/V04mw7dPtR9qGnIqNoyG3ZuKeTnOPJN7BZhGpOTErNFU3xT
Tg7NfSod3krVlO+xbAKOdMYKXNJsrnp8OS9NkMUEg6fjfd9kywetz/wKGte+T4pg3ttz3jKXy6d7
1PLZSlCQbVXsDjdi8tA/23jpNObALcAQvfNNoitNbGaRgy9+r+tf0TbO8GmEdkR1OK9AfdxYdUJQ
iTFthozJRYGKDjVlfK4KWZF0QgghLIU1EdrLi6NbtVNKu184vZuoy8kX7D1n3HkijA9WlVZ35uIv
1jY0MG2hXo6ZSC/5cCOdOX9O2CG9+cqrNtSH8hhLb3yUelRPYexk50V44sw7ddLo3ezsJe6d7pQP
onx0iLTcVQjembThbcZvXaIDLUrbvl+QtZ0TbDDb2ffZ1BiSCoYtsqkjwHpX1ynLO2/MxB1LE//Y
JL0Xr/LFKT8GvHeX2PPK/TwN9o3Xy3JXSS97GwI/e1UyNS90tC4olnLZT6ApLuDc7RtrdBmbg2S9
7Z2me8oXO2QU0pWHyhhwwscje6jaDS6WktZbjdr5rBIHALxZyj01G00ci5ZyS1Cqe1vK8cZKR4fb
UbV7mH2bIU3693QIWBLh6zM3loz9d2XT+6ipOgDY0iDGri5ZlFhbP5BMQ7C2PNtO8TGPtsQMnjjW
mx/UT5g/l+euk5jZSRy9b1KP4R7UY+PoGh2znpDMhQsbIpfQVoAd73BP8jskfXipHdsOPwjmTne1
5ouSJSu/MbKpWMcYRKRquBp5wkUcbTs7eENJFe6U1aNvd/0P8Ie6BcJgPvVNfUis0Tuih93V9Pur
xfPZZmdlXtwz0Ssf3Ljce5TfRy9e6oNTVGSLywGXEoclqWchCgxQOds5s9Xa7yjMYqY3D5Kq6+cC
t2FlF8iuF7RlUS7d4tUXxvTNryXFmlU1Ky6ozy4/LZjY4Hi9M9qJFBWP9qLVQb4Kw63b59Uuhndy
JgmeBXN5r+NYvxoxxWPh2eZ9LhJ7X5t45FflyAyoFrr9sPuZT+KI9SgmwDDmSAhGaQ4G6H87eO39
WRHdIxbkwyNpZJt6mZNbBBwFXvL+CueYXVKP9ORdc9HRNCfxTOG2dOiTmwGbdBjqb8kCFyKCZy7R
nyeKY67LADcM1QIgdFLnuY7FxjSN1xzj3dVbT7nGdgHyrqfEKmxrvGpG9lIEoziUohObRuQqssit
/VF66cLOJQ3v3QprSNfBLoiWxOjvs6sy1/eZL9aAYrzcn65Q5+BOdFeRgaxscdFBI1ZBXC0sNIPS
21SoxJ9RHYrLQu7vSxswPWOZ/R2LqrfnjQhjBd35pUscIk31mJ+6nF0gg+rwVA1Oe9cjlj3nYlTP
RpyVl64AowC+L9maYcMcg/AzFm/KfinI+NizHiCoNw6aLRZb6yf9wXAe3VC+wx64vlyGxXlNqzL7
hq9Xl5GXFeHWzsNkhx6YvfKcsPEz4/TOvAKSRjDTyHfUhKmCH32NJXQNoUluuskKboJrbv16KnG/
2z7+FLtgrxoaKG65ssOyY1U27DB/9IciXOS3coh3mSnzTTHHbCRRU26k1oIQ2l4s+WowyOhyk2nr
qUZfTJ1YmCCS4jvKsmI9ktUdwXMT54xH/KZje7eHzI5RsFBt+IYSJltX9Shey7iN95xMDPV6az2D
5r9bQIB+SOjMR9kHxrZK/I4k4ro8YAKOt56TdPclHcu3ZAzirSmUeEx1Jvh2fsw4bDbQk6R+e2ln
ha10mT/EMnD8D22/dBG7jARW62iuFzuwI6szbpDGYLyI6jbDaME8xq3YC9SQfTjRMnFPxDxmIFJp
k6fBpRDBW6NK1rp22N8rljX7JuWRjibpswuFRDKS/RMH6itsZXEAbkXc3TQa6GIr+AB1daeJOtr3
7vDmtm4CDqxTKUuqcfhR9N6bm6XvIh6+/HJ5C5rpgUECWlGcDHw/VR3a2p83rcqe8GPII0Fn/hMh
pdYztPL6AyPX9NLGfKEGycCtnoHmKnAu868YjlJ1SoO/9ya1eGdKLVhO0YIwxyUtpemdjddk6Wmy
0FkPI9PhO9Wr2WNXGn8NGUr3falHLpwxp5bcGmSerOJGoPSi6tlVqWzOmVRG8yY5QKm9Qr02p7jY
qmJOELQa5GB0Y26tKfIKjEYzCclt5r/h5FLfhQ807S6e0vLGT12zfbpyPOJdiX9oqVE1jwtG6qR3
80/AOziWXRWzkiBRFkZPY2RFc1BXyUn9S3wSNgCHvO6FxTXytSkp12LmSvaJ8zIZ1rj3MumjSeqH
C39y2oalTzlZpsesdU5DyG4KjhXb1SLhLWP42thTi3yrFww1KayGI28Q4zEFD3Ca/JJNeG3OF50m
6tJyNY8YhKI+zcZ3pwjnYxuyXewcY9jB5GWXP1zLLXuxBkT1iNOz7FDEmFu9ea1Rfu+DEmF2oYJs
1+F+W82xg4CGoMZcGclhcRJyl+MYcBgAkyPz5JNnliXZOKY8pTFjlDnx1ffB9spVwIIah57OmNl3
4YaMtHjTZmXD1saRrOzg5+MKpv91ucz7QUhMwkAKdggdxRfGGspo7EbIBemHbfPTC2oveOnEUPvd
x+BcYwa/xcqh4liRuJNV5e+Iuf80cf+uiXN80/7furjD53va/F17DD3x+hV/9HCmST6JQxvmmARu
ep5DS/in9tj0f7NQKiP9Zel6bdP+6OCckEgTEQqslEAS4GgjSv6jg3PM38IQliCdneuSeCjs/0sH
R6bsP3dwtG70b3ys6z3jmBRh/9zBFWasBtePvQumZ+OQUPKoG06zGTRTANHHT5i/VYUNrl6EXvm4
ZNINfxBB8TMFqPvIwMx2V2ZDz+aZ00vhG9mNa/ss9QkKQiIluUev0oQuZOluL3P/AHsiIV4qGUf1
TdQqRm6ps9Kuboow63Zac6Jf/P/H3nks142kW/dV7gNcVCDhMT3e8Rx6ipwgKFGETZiEx9PfBakq
QqLqV/3V4x50V0d0STgOic/svTaZKhWld+ZtsHDkexmM0AU535dyFEw4ZWat5i53AwYQBVzitzdp
SYITQ/Y+OGVmWZ7qlgy60emqg+Gr/o04sxdLNt6b5df6c9ZjhNFZE78omepLC90LRJv61VSJ4P16
Ebw511DRcRqjYYfH0NrwRWnnHCMrjBwXgRNqchUslW+EHZuBshWyYz2UsVdk6J9ctCgynsiFnZNh
yhWoeqbbcaTfjnDJb5u2ytmf60+ZHfsPg82QacgH9NWG/zSgWVp3OqMbs5M3VqIh126VcVZSqn3r
EWuuJzFVT0fKN2v4+MrXsle/qRjggNPE2eWkx0qm/jYrtO5znbrBfgxsc5PmIvtKtaLWU+KJr6Yw
iG30alXsfCP+ivRArUFeDJ9s4fGgDOMkRFxGNHUlM+8FYxCmMZfRObuBJxnLp0rj0nlVAs+M+g4s
sGavTZTFbIJjYknLufBmudDxYEeXKxZm7FOwM3XCPck+az//Ih+qrnY2wFKojxD5pjvEfVWMqsrl
cVh0Lk+OrjO3OoCccVWioGrZgonw1kpFej2O9XQJ+khfRhM7pcikZkWBONhcxSzWYJasrZVksBUJ
3YzveqfOTjakxlM0OuYVxH/0H1HQXzOtV5uczfOXhqYiX/AgROiXIt7zISkyFestsZUUZSc1gaQa
7Lw+NYhZ2P46ffgWwSZaZiXQGnJQ8nDBY9c9itJnfB83rk4gHD4SR6EnXajc0PNlhVJrEXpwopgt
Yo0G42CAP0urEZyPG6+MMOo2XWRgTNUkWp9CGv6xQ8aSsHCYU79xCaiNj9eSvMD+RHNbHqil6odQ
obRfdOyQ3ot2Ktael/k7xhDOSdnamzPZiImjKEHLzxRkYSqNzpxAeclA2Sw37pxIjkUZNaFyj+Wc
VE4OJQ5OGPWfOx5pGyMWzhcMOdNhGiTp5k5H0HmvYD8p0fSfCKI1r7U0cJkrUP21tFMhe79+PBa9
Rmy6Nyeos+7pyxXZcNF6hAF6jaAbbWRFhqHjgEUntRW0IS3GbQYLaetlffsISq0A1pgDZ02CVFu4
fhgftRImj407UzLW5i05zOBBm5CeCw6+h3imCH1Hxo/spKHdQVM6PXQD4fD0/mIT4WFfIbnhK8FS
cBXNIfKOQyB94Kl7TEHOrW+2O5Wb06VvdfR5g3vAHxfjY8+MYR8HsgdA5BTXyCC1tehFPSzojMc7
+uzySs6J9oZBvBzCBlTRTgrlo1f93hvjKNjnuu/eDUllLP2iXppI6q6kq631vOhvQqtSpzFBRcHh
qZ9r1E3Lws6jJTHCJodC5a9CkxZrqsQbRkfnzPIq39N9GHtZt7hrRS2XYHwMxHFBuFWEkKyCuLzX
3HIEZ2qYzd3kR+NXqZflctLccYds17qhg0QJzxy+W5EZEi1FbKdbpI3lKg44yFE9Nsc4aoeHPNOt
DZLTcOl4nXOlDzkqrYKDyCcGYBXAw3o2Cz3ajSBQZ8syhlSL5gujnu088xCcdpbva18FldNi6CNz
SWhM+54E2HUtOy5ua/pmyFhy0RSV/hpOMlyjf8H+i3OQcJxaU8sSCO2zMYXNScnsFvlIi7WEHs9U
irESDs/rKZ83M4M3XesCuxaSqLRaNNiS1xarQqY6BSnF5uCtyPbtVq0bWV8pe7t17w4I17Grp5yZ
jPdSzG/KsbVTpFkVUhK7fyphrS4tUU63hOf4KzSADsObiHvDdNiQ2h6MtzgdrnIEEBxYFLogHK2X
NOuQOblVfBZBnjMeKcRrj5t2RX/+ELQc6UY/Gju7c0pJlRtAoIsFG1bCxvbSz24nXeypHnRSZk3h
rFN95AvODdvHh9Hd9GUaPmmDjRW5lTWqwDy6TrJ6zBdaFfaPeuhgQDXZzmPTRYvEz9HfcW7Cn0J2
WbuaeTtN7XUbxqC/MjCUUA/Spc1v7z4ZDTnzLhfcEvTTvoBEN4XR3ve02xSjNShUVXgL0wzCJQRa
bxczzNyEHuGrOOHkUveCEwyCdAu7oN3jmvTQzUIs60voadxQqJ8lyLuwwWBkDNmscQnkKbQVx3cf
9K9sbMqtRjzhcepq94tg3AZ3oNTOdq1YzUgbZ4v1oI8WCTZ+UJ0Yf7p7hb9+67Vuu65st3sgY7E9
2I58Taak2UcofWh94jnCaEx37ZS5DqbFsD7ERtCurTi0bskmL66nmU+JJsnuSGe4gc5mPMPS60+w
ovCwmiLonkQca7ts6uyTLOPkYMT2pjATVr8QKYDePg7s85DeyGwNDyFYuGGX3fteWG7bxqsu0K8E
LVQJi7QKvnppyBEYRtHWq7H5EFSb7Woygk4RBI8js6bwU+fjGHHrrlghQq2AXdjTu11l95HM86WR
Ju5dGvASGpE2S14fLKrEvOo4VdcMFl8C2p2FLCxYlmVxynptBAM3nMZAWA9ZleaHCuTj2tJUt40V
2RjxkAYvqh2HrTXE6mXQcgcHR+uvWa11e7dP2g2i3Be0PUwfdSk2YT/nQWKmzVqctq09rtRoIqBn
43fwfQDHaZgdh+boFqTf0FzL7ozdIZyDJEB86W72kGhOfkdRlR7zyuNRbwvwsnGfesmlKBqx9d2w
PONX3khn9nkOOiZ3E2xSPtjaNkosucG4EJ5c2MHorZJ2FwZJzMylT5zrymatFWFL2AxeS/Jjkth4
YPsXTPjJEnCozW61F9Ol7DG2pbYSh4LV2Mb2+uG19XD4L8gtpkhBiEkLylojZ3NcWSu7mIYveRqV
Lw7xHTpl7qsM/WDFC3mXraw2icx9ktBzTe3HWvdgNqTaLpwUYcD0ayA0BGPyq3Iw2NIjf4UvKqsI
e0D4xqbaAD819TzSHNyqtq9D2EuTC3XvEhsxE12YTRs9KHmC9gEJppwDSx7CJSHxnr4LTE1/x7lo
L5oxY8DdMGMsnCZcg9hWC0oPwraz9MYGfGsuan0cwIkg6a5yA/ARX/XLPBfbGUMQrF2kYDT6Y50e
FIyuZYiKZFX1GSKjCmvQpyrSlb8RrTtDkvUbl1m4gTSBVbzoG/GFAUx2wSrIgdAZ2RL/jLEJcoRO
4g4hcJuQctUhd/gStxJB1ELmmS/v3QHZvXUIbC9Oj83g+cV9P+Lfc+GEDZqGsyOnUl4kKMImrM/Y
FjuUjXNsrB+nhJJGYb7SUNk3DN3G4WsJx/Wt93mF1Aj2J/5M8aLhKdqMRlfugzFgTyTQJa/02osP
bedVV1XJv42Mtng2ufPMdFQbrgj8HG7Fqg2hOMcuHAWQCEP+pgJdXBXx4O0dIH/cwTRzZ7d17ieI
r4tK2c4bwug6QBY/lUcCuPq1javiVsnKXCRofQ6aLOWN3qNrAK05stDHBLizssabTwMmEVVhsD+m
hDH6WjKBjdOdozJr7Wa2cdTzGlCdziIaoQqpUVmEUsMZpYmMiuuhFSlIH+uspxoi2QAIu0SQVAsN
R6aeEeTLJ3fbA3VfxlkzPvd2cEFfyMeqZ/5wNwBFXHUJSpBl004stMoQj0ZT1ytlZkzm0HA4LWiy
0rt4PIXh4Azk0Cf1rJ2ry1weBpkk9yGK02ds7w49EyPaMZ/CO2lPNW4gPmxkq8lW8xu6L5ulzlkL
GGoh+Ri6tdOiNWOsW90FgdSbFerMhBGrb6MQULOW0kebCtToUUVKfBLAQT/lRfgYSFc/WQYgNjgc
urYzjRK+a+4zJW07/ej6srwDlFvnK0A4uXsFF866yaPqFawJAMJyQqq90CKd3HMA2jFKpxCYkg6e
7ZJmY/aUIDJ68JI+wJDKdHU5tsLY0go1D6lq+7cOzDQKXguMuQxLtKxhvklUwk04qHxaKKexxwWt
B7XOvENdERfXf56o+qj4NZulXjGM15U7R9bmkEFuVQiaU68mJMUAVY117WksawDh7PvUivfRNCUn
okpYi5q+ewYdSAM7oNJ2dO1z5hXTQxRaAQYo4fDmTCxNa91ORyb2s3wV/5++nBJ3umhjMa2ytgy2
jdFlt7AWvJU58btSExx0UemkGBkoOUoq32Uc+8UuTwIBaRNGEf3nXMgKW51sk+I6zvUZoDfBGBir
HsNxHSey+lQ0COsvIk1qEzmxQzNWCZ4CrKRI6F22kVPrPVRJZ3rTxlzvrwWbPfQpRErGmB/GpyYf
yuF+6rWE56vW0PA2161em66xblvXcFG5mWroj3wkyoO6HVaRszSR2rHo+V9pdXVkNdpwnsJhC2ah
uoc1NDz+MP75m7AJ8SGtBwSWrbOqsF2qMqY7IL9+2oqX1dAnmSn6c6jV9krz0ccJ6A8uKzXN81ZB
+GJIc9slxsFM7Y1mqQ3SdGTdwVXZTuu6aNa81a0/JTCf4+3vXxxDpR9zIr6/Nscg4sPBvgY86OfX
JkWHHiQw+jO6tLNbUisGu7g7//uLCCAt+EnRILgfPwA7aQaaXghIsUEoI/9xtGyTu8Xm22X+O5L8
h5GkYdIl/vCN/EK5O3/t/2f3Kss6itXXH0eTf/7JP0eTro6GRHjw73TH4Ify51jSNf6wbYSVnu7B
Pf6uOvlrMGn/wQxTEMPsMi4kGpVh5l+DSeMP8pX5103TBdNm/LvB5Pwz/IGHYHmuy19EJA++fw6h
jzE0loYlaIYZ7NLchkIyOaTrOOE/3Kgf7oXvF/GRpNnMJPnHh8yUBmhHSQjstGtTA5GEWyMzc2eA
e2o16x8+/785E36B4/F+LD6W2aPu6vY3/sMPQplCBkOVsLzYDQQhsJOmrEHdiA+zoOmDv9vspFDa
Fl+7xXifPe7vL//LxwncAlqFj05H8KV9vCGNbPLs3jGqXZL39wZwPS+uV7+/xHyo/fSNzZewZzii
zvdmfIzmVUobIWKKameL/n6wzUdMQ9g5DGwa+lR9/f3FUPX/ejnLAK1gOZwyHDL8EH9UHplhZTkD
M7qdheoFiqwEMl34mjykdiAPWWc9WEFfwYwKK/Syc8yLpMH1J8X2EB3NqgZEy5AXBxvuBC/dtz01
wbIrOjzWWHB5ntW1D8TYqARsbvhcC5X4xt5IpPnZmMMbO+DnueVBG53tOo8jnRvudR/GVqrl5jmq
8MSZUWquWqrrxzEJ1Cl2CI+BFOeqaEWagbx37Cx8iqHzLnypzJsgJF7Axltyy+DhG1AQ0GvYhOe2
g0oaSlqLwoPlTGpptenaadqjBb1iK9ttTElYk5vdFrH1xZm8G7xbkh7Hk4dSH17CjuLFl4mz1mxq
DmkmYJfLCb/ArEhXgNEQ0/Zfaf2qPWPeSzk6UAV9CBKWIdt1X/TOmZjflKU0GTlGaD667LYPSRQ3
sxe1XGAk+2oC07of8jpejYIh/uRX4T1anWzZetSYfheu3IKQLHA+3Q6JR7BO9CG6yokABFqPedIb
+6Md6k66ZqwILiGkh/D3jZe0ZJwgzr6vYEnR3aAgwdTmnkroHPoxJyZNAIRQynmwqECeorRTl7wQ
/D3gBoz7QqTdMVNxu9NNKqtYqQZScGWD+pCI+QtmjWsjr1JCgnx+IhIxJiCWkfyNHBUrc8oN+wmd
QIAU8UtXgSiIYqN9hhdRUffpozhBPQrvY7yR6zwuSHCGDr+KKmC7sLWEv580FZyANaqbcmLUCN3+
FPij+VxNXnPPfiDdMU0XV2IwnZ3kIblgEUwaD4XONpfmM2tBasUUSjtUQ3PYWXXs3+hOSMFsluoK
LUVx3UKyNOp2vAqhr1VLv8z0jQJP+Vw4dggy3SnxmQx2vCUXvD3GQZ8ugilyrmO33pBLTnEVNK5Y
UMi+JG0a7fljT0MXHoDrVquh7G/KMX0gGQzhcZdoW0vm3bFB0LyII0b8QKr7G1QsYmuYsb4TeonG
STYMeZC2HkdsdqQThnZxkSPPDX7RLFPmCaV+YwbV+FprqDwybppTh733iOHR2JqDT/GaaTZhmfCN
N2lQuatKZ2NAgI1ZcL+Q97ws6E83QRmNYDC94BnzNRgOL/RR/wf9cUAbQMPY9oQyadG27gDGyBQR
gWFh+7Fgvy8lG/EFu9ke52AkTmj9vU2QOP4jY80Eh3oMltmNYD6YT76YRkIrGv02HkZ9Z3Tmi8v3
qnlZeJcWOpI8l0/ajKcDOi0SD7D/LSZLa1YBMMcVQAtG5lNypdVVeZNUSKjzanqL2QR42HVTiKFB
2O0DGM5roek3NOibZigA2mtMxwofXMuU8teG5Bs8KKG5IEXqniljpYpNaxTma91R2RdR6SApYUgb
mve2XfrLXKQq3xOeVF8DszNfObe9fSx79ioCG8DAqmEdRYAHqbnL6RxkaQPLMijHh0J4QOUKe9qL
gQSh0rCfVdHXC4P5Hxi3oGDvERggrwFAejhxeAAsZKej2AhDmMwZ3MFzTdZQ1hkPqYyYz5Oqvgw9
dbBwzWAo0ej88eySyJJ+DQY/WeIdW7utYb22ulV+Tlqzu5RWjd0VJLxHOz86l3hMhhNg3GzvSEPB
nohTwJZT/4kEAGxm8YwJ133ImMvM4QaCaDQk736iZU+ir/T7wJ2sG/SBzsrMMMwTUg8VFcCACQQj
atbOvLBCkjm8EYOiXdIKRkJd58tUucm8ich3ox+DGagUOdoCp+cysTg9Mq9CQjq5FqvHmPUDyvsO
Kq2n7ZByOcuqcr+wMA6ZRfh872gnEwBqnnuf1YMA9x/jlTQQsrvdGENksYw1ul8MmHFRHIuhJWW3
se2LA018F2lh+OLZaxnG4xYzJh8/TeyD4ORaGWCIN3xI2b3phaQQ6gKVqtYgdrWIq3F6KZ8a7KIv
A5EfZ0c501Odm6sijWmRk1KpcwurY8NQil/e6CY7K4Xmnjn8yHh4vmPhAgtSqXTjhEG95/nY77vE
5MyohsJ1jo2Qo8GoPqvb73XFf4v8fyryddv6re7g6rWuX79Ebf21aX5inxnf/+SfRb7j/4E+hjof
mTiVue5TG/5V6M9YNAcdgeEh3f5ezf9V6Bt/eB6gNI8/plvfsWh/FfoC0YJHejj2SQJY6B3+jQLh
lxqcK9DNmDYLII9X96EG901KjbTEZA4m4T0qOLw1jzBs4JP9dwHLTyztH9nZf3clQ0eKobsA38TH
EjzLrdyaBsGVDFwsLMFeyrwYFtAF2+Xvq9O/uxLX8E2dXGDL8ub//4diP2y0YEJlVu6aPm3J5NEv
dcew14Ge8K8v5JkezyubywElmMv+Hy7UoXWiSJtK3LHpe5ql74EWvyf88z+5DE5E4fKN//IdNWg4
68gmhiXQen/texVTP8IeII/F/8FHx2/VpzWbe0nxMek0LHU2dBHvqAukOg04cglbM7yTyv8pbfdv
+hUPuJ8PFZC1GSS/nz87t5OeBle43EU95ZDTYpcLh0ehjY+IKb3vh9j/87f3YSLEDSQ8xyTB1aUz
Qr8zv5gfvihN4Fly6fV2flV7iIul2iVeRaSFFr/qHlv42FImUJ6g+fc/Rc+xiH2YFQ+ofD7cXo4q
WiOL8nJXVnFxRwyCySpBgzeW8L9+/yuZP7APDaDnMDfgVADuwl3983tEHdqOWHHLndaiLpdtOa7B
swd3v7/K39xbP13lQ9+HchorU4u4XQOAcDTU8NjJPj+AUv+PProf3s+Hj66naCm6nCtFWUvSxJC8
TnNU3v/H7aX/+qZgoRC2O6e3WgAnP/w8CrgmnmQSsCs7gw2f3mnwXcqGDBVLjms/0DFV+EoAS7ft
nU6CzYr5or82Kys/dBUUIdz37kC/E7ZLVeT9FzeKCQBJAhMaMHS+1k3fv4VgkRDbXZWEji5UOYEV
MfyiYrnNvwKjV671FCJayxMDcENF6IzyDTRdpETZQYI/XnbjqpeDvaOOotgcc3/bJ/yeU2bN4Zzc
QjBJmjMz7vAg7JsmytckWObrBpLVXaMl1oEdWf+FNHN/K+DSHVCWcJXEKo69V3fJMnLZBK1HKyPC
IGVHHde8Ho1Q9FfmJ4jku6bcICwpL6T6FatmdiRhEggCFmktu4pFZTY+EXmq3FRAYDClI3DXVKkR
lMO7myQHl0zcBuQQbhqs+tAiwjhfOw6PgNyd805QzBL14wuT3qcjCEdNxVHokP48ySjW8wluwqtk
PCHTsY9DKBJc8UX26PRpDEHWLJ9xmxhYSfiLEECJ8pllNwpuJ+gosSMXlRpI3ZF7fXAsRgfMfrPH
GuP50dNqeaNpcfMS8NEco6QqL06bvOuC77RNHONJevE7qtvgrnGmYt/PR2NU18VxzMB6bVSmk/TD
4C5j/x87w20yxNaeE71ZQnaItx1++QVlAGIrGBb5AR4JOmuLxf85NEv/kjhk2NPBi7MoSJDFZkHv
ZWBk9TAK8LPPUNUfiLryThFAxzXaZd5mG1G1W0CiJB3HPVA13lKI6AhF/sAjtmLfEZCTLlcZCTwE
DrFKyLYxQqgSuFJX+is0WN2nKCg1f21gtvIA6aYxHm5QKCcNM9KTp+U2Q4WU3BuYfQfe47jGaEOV
r3tI4xJBrwbZ+B7tGb8fW+nzPMOyuxSze0RwTDtI/6SG0gSyZ/AVNNi/bCSNJQMeDR4RcjravZo2
alVa+qQtmZT462n0vW1jlh176Kwvo8eG9Lhu23p58ur3YJb9nPsIBjILqxiyIc1lMNz2jLw/kfSa
bu2ybdjQagqvVAIaYppVd+hQYJv3qNhw2nwGl1S/GRP3FuJ5IEdZb9cPHfSo5zCx7KM7Zpyhw8zC
UK1mHhyAw5A5+lhbipRvAq93+lKFBrrMIMzJgq0N2pTkHQ6VfwqEYx54IWIjQsy2Gr64fhVJ6n4Q
griuwszfJhrfUGvy6GtNvt7IUx6AHD+4SzrVpquoHKKveenbMx2TOFQnckCki/ZTWY/d1pQFW2Qf
tiDLZy8/9LAp6wANfqU1+rLG5ob76WvTKncV1fA2K2PHsPVzG43xQeYOqxq8WEcehe5N1HJTkjw3
sDrKuquuUQSiAZrdWFCyYZi56ZOH5Oao+8NGTi7O9Wkom6WEZIaVNybX12wyftScisN1BH1qlbeJ
fzEpKjeVxl2fzsORriuDhUmm8npSnG6yx6Mo5ucu7DZvRdTia1xrLDBZIb9mQ+3dmIR0nYuwF/cJ
6R6HoeUXlXKgvrT0cDDvcOt1OW/friduI+mRjtzkbf8FkRJtU4hMZRlZqXcjHFZ2lg5bxuagVIrz
w4k0MtWRWCwMpUYQohVh0zbwt5ugSNVJ9C0n2bdKq/Vxv2U6/KZkTDjEjLYgwZtLq6JQkGa9Zmlg
pPxCZ4oVDPViiLqVXzCJQwjLL2ZJPm7EYpcvQZYXHPvU1YVRHDMBeG3VVxEsHClQt7t8OnHg9yvp
kIHy7dTto/i5SZGK6j2nFU6sjJZyEuc0IDcusYdw0+Er54yjklhoLOLOCeGGmOonhqgKItwcOEhq
wbDsJqd4wMPhXyY3yMk4dtXS0uqeuSAb+kWmK7ULeRrcd2UYLD0nzw/B1MqbuuXs0UJOj97npk/B
iK463D+4bDDGhMiGz8Dn9M++IAyl00iGYkJy8VDh7YAYdISYFf4W2K521aj4YsYmVqskqS/jEDVX
QTI9xbrZP0FuBO47IkSyJoFd1Y8Z40Vg3UvGdtdZin9QyVVsIqsErABhMH7gfn5UnY48woN9FIWy
golqlhdrrA0Q5SNGFsf6rNkFYmCXhx6oRGuvxVH2WBGARcQ4J44uPXGPQrAssKn1sDm+HbLfMiSJ
zBF47cx+kToDpgjPQvU5zrlYkhm/2ubMog0RMZXGRsCEmlwZDrOEJg99tJEwxRahnu5zBh4+wkQX
yu23iTfDS6bfWQl/asH4fJ6Kf5uQs8xFJ4XWq69MeQCPpzNJZ8x8MOdmHmXz3NgH39v8sTcGOfHw
yRTnH2JLsk2NPu5XhIBFDAbjDtcsFHsTILshEXYcrK4FvBo4rQnsn1pcIVRE+uC+12NCGJ6Hu+9r
acNZEHHo7gcP+cgSSKaqqW5sfV3VA+f66LmgnpeNaprr3EGTrhKQcwTDeGGybspIWdiGWtFJzp76
xUt1VFDFkN31iTkQaiiYls7FtUVysjt2hxxL4AqGzWfLa3clY8KFNgLptYirR+jN/cXB0d2QS6Jd
CTOHbta4ZAxoljFuuU8Nc0EwI/hFOP47o2qb9VAFr2lkp2sXhN/awIm/AikvPsnGGM4tz2joxqHS
V8SHtURFZOZ05nYNv4SZK9pFKmrytl1AY0mmaft4QJ9KZp3kfLMcjm+AfC2RRS4j/N7yM3tV8oZ3
actEZ+mBZfiHBbGY69qf6nh8B/T++A9YU82mgJ/reHhsodXWerareIBChCNDsQlbwAueok5oKC3P
o4nAHWgRdUXqK8ZUiuzJxmQsBXjhnxq1XzY98+uZ940uEwqa3Y+NWmgQbcERulNSPLJMOaqUM7V3
49c8a28DqBWb37cYv3SGbJNYiHIl4heYc8zN3A/NWm11tgx7hthdRRGWB6CqRc7jOM+j4qiR3Lr/
/fXEL+X/fEEXU75HfLX5iwcjVxQ4lpNmHChVrxHVzDkf1zkJ8ImSr41G+EJaR9SDKNKuvz12+oJM
qm1k9MiZBRL0IM3s12Kquu1Q81z//esz/+712QLDCfB8tr8fm/JyiAvoHC3zR0lSHuQW+Y6fnXuq
b/BPI0eCzL4mUpIbKYJMfZ5Te+Ba8YoBnhhLprIgfYockz4O6dGg80SCBLgtgwd8tIzYP+UKtFHq
YItquiomABcSGAo+TmVzoHFdW64M7kxLt15Nx5rICOK/tmhg3Bs0jDyAg3HIHvU4RnU9PxVzZNZQ
WYCIRf/wWYi5i/1wdwibinJ2KOC/mZ05P/44wrYPEp5eWAXByy/wNheLZiAVGzHipyp2tR1bmW4B
nsnY2Mq3l6FqDr//On7ps4EFsWBF8cdXws/0wytgDN47ZSzinU+/vbWJ78Lt3v/TMfDLxIKrMKgw
HNO1DBcE2M/vs43bDvRzEe8ci+IZPIm2zNHaLCsDMDwy4sJcjIjCzhGewk+/f4PGr58xJQrJMR6h
6sSefGyHR8gpnQICy66rD4NdZhX+SQsCoi5bSmPg9PZ48TXbf8yt8RFLH6nT6LPhP3QERuIDj7B9
huz5WPhimWFrU1JOktoDfjYkbrPIayJNyc/bawGEn+8Tl//Oq/9hXi3YL/xWlLIv+tcftSh//oE/
x9S+/oew+Z0xiPsGLPlzRO2TzmFxu2Hi5DDGZczv8K8R9bfptfBci2n0PMDjRvlrRK3/wRCKuxPh
CJa3+U/9C8wJyJ+fb/r5VGYY7wBTgajickT/fDOwzGy63I3J167kcNSSGgYdQQe3g2mnbyxDqYig
R7iMBuZ1K7bs9GyaUj0TxFZDAnVr7VqELlvHCDrutWU2wWM6GYF1rOJh+BI12K1ALJgkogY57dgM
VAw3rQj8dQB64nG0m/6mVaWJMHCUGUH3iZe9dd1onzpGHI/RUCRsG6HRoSdEpkEPVKC3bcx+Dyc9
3qNjz9ZJZFb0nrlvUxBK03lDF5R9zXV3T1zFdE78oXtq4sq6TQOtnVa058E7NFB5CbXuKkXXTaWZ
x8nzFJjVq8W28gmFDtGngBnfNRMWBBQkm15ODe51ictJrobRrK8TnOhXE5gnBAjKImpdatpNkScI
xhnBhudOM+BjWyVK/LD2QIr1hWmdjChJyRghCMRHMICmfCrDfJc5Qb22uyB6BioZDkvTk962dll7
IG5wsrtRRNGltds9pTe707jPwi1Ztt7BJohvqxeMAVaTlM6djIBMbAloy1wACZGB+xYQyrSIsMnh
L+S8eYPeiWmP/DgXi1nWEawA+HhpBGl1aAk7IeBOQJwyCqiPZA37RwVVamETR5SzgCy9M2WCH2/I
tW9vO1dWu3CMih1p5PXnSAt4RPk4dIulNTmkD2YwKYTrafNCmw8HdFUDWCTPLgJ9tb7wwim5gMCd
97+YGj5lFEELGI+NdxRQ66JFNI0QV0BY+wfUW0FDMnifrLManixeFDB9Q1yN7LlLjAP9gDdNj2ty
C5CyRAsnglEMOeq95m9BI9FMVbzSPFZ+REdnJFD1U9YTEDc1X3KFxGMHDTN7ZHme7Dszr9aTPyYm
3afTvZbC965h7EO6KnMbJIup4B6alQk40EdOPMSiv0xNHSaPlZ4GA/RRzWOfilVLaxrYMV18249u
dI3nbRTZG9+uARQtkirms4VfjfD8BPeLZu2sO1QE57DGEyVFgYbVajqUy72Dz0oYD6HHNYIa7Hg2
3Vk1eOk+Rxa1bAQgnV2QC7zyTF3JBkmYICJqOoyNBVwYfQC3t6mWY4HZKEz7hZsLtQCSVaxrEkOW
VSOCTRKxsNfcxljHg98u1AwFy1JxNBofGTij8cVQWLdII3dgPGwYgMAWYSzr5FXm484ZKj73GQeD
X48MzBVkO36BVl7pZ5rG0VnVdWtiaQowYiRTczCkkiC1QWMii+hPLZ01zbtMt5XdtmCM5VQdnRo4
JbYHSZwHiy76fMfeApvFcOvXN+S4VGQbJ+8MKx6ExjGQeembB6R5lTD8JLc+qe81NgVn0OPuss5h
H9CHiDtlpZxaHqL8hV9b/kJ3koFik7Iq6UNv2RnIgrsWfK2VP/rMMpnOcGNrhblLmvAWBEy0lgW0
zKDCppLEOgTdoc68nZoc/EOpM3/aRX+vm2a00rvRJ97FmoADO1R3RmLcOmVbrzieSH6zlA2fxQKq
Slk2Z8DV7ZVNxuy6GtAEjIjJn8zMsj65EpYGopkM9EMUHdy2ce9dF15R2YPh55CqOVPcgrMDtXyg
fQGOD+8ySkGy6QRZIjOGejBRwn5N0bTvismydq3mJ6desHJYhzVkjcCAYt/kIGr6mpIDNX51llCp
tq6S3jFVxis0EjrEMO42A/wS5rLV/7F3JstxI9m2/SKUoXF00+gjyGBPSuQERlIi+tbRuOPr3wIz
61oms670an4nVZZVKUUEGvfj5+y9dr/FGmiivuai3BJFnm+BhFYFvp+Cq207GS9qYISQcFLNJhI4
C5ob5odaA9GpLlM3kdc029GWm66xBVYB36G3za0ZAE6FXDjsOhmU39s6CG6SPm4QUHH7v2fYpG13
wDWVq+raGgfkWUVsPjAYg9ivRf/sW7G499uFwdomJBEh894VeE3P49wHx8wUHESR5+AADuyCRTdJ
h3vwd9g5E+m8OpJH2nHaCUZFW53p1UnwW651DeolX6u+HXirJn0PZxDVT2lY6VU/hv0l/KbxEpoX
jPvEzdZjJlFyiIAls4ivrVBmh5RhJpbSwQ9W+Rj45Fc68cbJenvJJ0nmE8hQQufzrERlXESPCWYZ
AJGNK190aqcwP4wxvbRJUj1IOwJLPFvqreyHnGiQZn5wRgfGdpT5tETIPCKPr5WPOObsSyAX0+U8
1SO+Es/MeN7a5M6lKXOP2dvegVBsNnpqUah5REx+a9pGgm/26D6iKaQ0XlZ7dnT1mgA3enAS4UtS
KCy1xaCGEM4mLjfjqTxBzbztBy2z6xhjX99/Bwofgr6lvrdy8ztxJkV1wHzapd+Ea0cVyTu1N7AT
5SamqLlOsNlUGO22g4V7VdNyKbeI/eYfQT962yjX1boDvu6vEtAEhPp1oKLiRA/7ySwfJqXafUoM
Fd1gwim5lcWGcPbi1mk07M/KPw0xpN2WDPT/q4//vzLsbGQUv6yPz6+dLl6rH3+tkf/8Q//Wa7uQ
JJYjON1+kyzev+AA/ZCsOnTFDADRZaDE/Z8y2Qn/tWi5l8Go52LgRZf97zLZ8T9FHhYFsi98dMn/
FUvia9uENg3wZwwGKARCorG+9Gkqc6BbkeTzAeCxSxLUKKrLWMX6sbTUuI5j4Je/Pid+PQjzgT66
bdMlvI9kka8a8b4IE9yenj4olXW30NJGfOTT7wwTX2p/rurSfaL0X/CG4CS+jLV7V5qMWOFAaKw6
e/qf7W1ek6qR+qLZwlwFKg9cCD1vZtxJXMSPv/6Rbrj02/7aceCcD+0DPgfAOb7N1xH+MOgAZ77f
H4jHLNQO5/S8K/zEPIyCNAFovt2JHbCTe03gpbVqyDrjnNCkRrqWSF7vaxSzGMrQ157J06G5Elui
WAXzlGN/y/l3i1rTSnQKg8aKakBm0RiWmmKJOKEP1rn8zmF6tZkxVR8SAeE5IoDgVLIufmfmo/fM
F5n7NbFFCslyimkBmaPcN1tlPaDEaa46YsAebDWqm94ZohMwhuY1KMF/rwmF1R8JpeeOSfv4VAyE
U0vyZxhhMXDoojSgGwyyFJaOWb8kULOfaW7zBydF10i2ahHLedFdSI3db0bZmPWRS0VvKbZAdKAG
FcLZs27zM01fkiE3p/aDrun5+wrcltvO1WUtQqqFIqZ5T7e8u62LkWp19Kd+nfXsPhL9y3l2VHqI
ABhvnCjtTvlgt7ey7KPTPPhq72FUP7b9zNdx+vEpM8vxqc1m7567Y29nyUQGxzZSaIq/d11PvA+U
u+sUPsRj0kf1M1RY7gzmevPgTSHv0NRFJ6evQnhCRnpgZ9YfE5KKR7Pjj1BMym8eO/1lpJgttHFv
PQzFLL+RMFhdqpp+SVkGXBEQsZDdRDkxmfdw7+FeLYCONcywoHPY2xom2F3jMVEYLLx5mV137yLi
H+OczgwVBF77AymHIMvE0L4ryeuMbEbvvXQojnXAzdV+MxF6mhXJRjpVV21NWBvHhkCPVT9jo/aF
ofaoxfM7pmnIBwmRucIjsQTCxuNP3OzQrPse+XVhmiwaVv3CrGh8iiDxnsN25K9yEg28MgqQZvKL
w8mAo5gvL7vRutdglCBjh/wWT2RAtsMEFX+e8yiOSTX+tCCt76kHxHUsuBPRGBIVUzElBAsiqNqb
getKoffqFzTr0KZndPuVgfC3TqLozjOj9p1O3HyupkQ/2hMd76rmZSg6FONGXvU/GCAzyRHMQJK4
IHvO4NpiIjcPGSqV7ecjCjl7/Kk7fv2caxuyCqlc9PZrvWdj1h/E1zbPRexHp0Lmz5MhgRrQM72O
gw9zCM2RwB9mtysZlfYxke6Laev2ux1FA/E/PJsrwhzS/efUQQgwN5E//qQZ0VwRx8JDqeyRTClu
lAdTn9g3QVe2dAQ5R5N7PdA+fahS2TwProcnlmy17ezn8w54RP3ilK6+yBzDvVeBDpqVkQVQBKup
fo0DH11sCtuUU32Ybz5/XLDkMMhaGndKN1UPnz6bz1Og5bdGGvmdxsYNDC7m+licok6qyMq1N5kp
s2G6P2tFguLexW/+3lB3cZtKar+1ToL2O1gF+namBnpKk6a96j07Dmxmd6GVe8/kUk79e9oN4jm1
qjKPD7AoK3FI+xlSM/SjaThjQYzc0xQ7g7jDzKtXrVD60SICYk1RRW/DclW3aZHe73gOgaVQZoZw
zGA04LSorkiIA8fFE3YSYFt7U3JON4s7wx2uBNbdHQHU7u3cuaydvnLAjsX3kRtdlUbrQEThJUKx
khxLO3+UrgCdXcAbGIR+SwP8FczIfuSJjTuwit/1IBIMnUzEKmtoLrHKT9vCJRJTRnH/w0oJM41T
iZm+jXbFhFddzXm4sXTnrwvfjTdxQ1dWzEKfjbAZ9RpuzcnLAlLmOP6nRYv9tAGXcMRdg17XQMSM
rdNdlWlOgHpZFB9xQ92/cqgB94NElxyK6k7T/drapRFeZEncnKWXTfBzeGHbrLQuUgzU2wG6wXHW
3EjbGs2jCb3nUJLiuiZZLNhCgaHcXg5dWFkychv8Zm0bxDSCyAgPQ2zdOyXnXY9i+RI1gFNsba79
u2ymyVu7bWjMsOS5h6sYKcmBZEV/51nTS1VjqxkYu64RlQzHeArJ8ihCj1YMSvmNjuS7U0/DPnZj
9jw28AC4DtscLZ+eNBqvvWPoYa2sPpe7eBwSYqRznDdhoJBZQ/SlYlcXFQB8EnPy/BlUfQ3yXHl6
H6YjuUK+BxKVPmSCels4dFCd9pbqLNiJga7UsWF9NTeaRYQ4xbyxJTL6qD6LQjYX0wyTpLZNPEWq
kViFEt4qSXAoOpGKdFtojpZ7IitFPc6TQ4p2VkJxl9VhKjYEr5EViYb7FaeHe7R1OT80oB3itSXD
Ayay8FiSrHGT5lDKx4hZLqhL8PJ2UfK4E3JS0NzZSphltz4hQRQHmkFk3E0ASJpg1xpjuTXCYl5N
WHk3InSy777HcC8w9bQTkQYoEI7Grk0IGxvi8rbAswDgypyOaeooZEXjuImNmFwCpOj7IuWJx9ae
HINREfMN7+5cAwyCLDIZdyX2/iurnfWJZhsgTeGGidhy8Ch/4t26IgnOvwxVb3vEwU7kpWB4d0lR
SfJzI2fr2CSl367TxOsuClqTzwMJ46SfuKAc8MoTUZ/oOA8ITM3Mnw0gZ9j1fuXh9CdbB5IO+bkE
xHT7wSrcZ5gGabohiiW7FIT0vOOT8sA4MxAkGdSiNeg+h6NpHsgEhAkAtlgyOWZ2t4OPOL7VGX63
vpiWuqBpb5Xqi43XjkCxAgRYFwauMsSsSOs5kWFyP3bO2F2iB63FGvmOLOh8uulBVUEkaZXgBNM2
xKkZ8eab3SAPW3e4cJZ7Y8JBpkTKMod9qLDmQ+bK6hJ5k8vi3PQ/wDkDpuQoiyzMRLcfk8gc6I+q
KEiL0EZ01+T+8g7klAl+ZDbRJnYRyn1qBtukca9n2CZ3Rt00/FyUD7uBrPRgE+PGIwAMnD/4EdW8
kaMzN9vE5SZZM7uzHqgK/yi+2hSkdWZp+aMBzo3AhuYFdXIZgYRTC1uOMtS7V+CkJJq9tq229ijy
DUMzgnx8r7osuhlakClRpNQTi3GXMW0sG7sFruFKNvewrI27ClDFU2o78TX5vDm4f6+5iufPbxG2
3x3DoyyN2nZZlOdSf/QZNUka+pQnJClZNyyD1Q+n8epxY8TeyK49slTSzMMnRONroyU044R22RMo
Gu6d1RpBtTbLTu/j0tMX5pjx+0lh3MQxe3lNsfXckNuMEnIpfwnbfvZ7UupsyU9wYmE9BKXSH4Fu
UoyeEazeLA3RPUyICUjXxIlfN05xzEmrv/31IcL6T2cIy8P+TlAMivHPmf9fRtodQ7s6hrp7iA27
PUUhiyHlMPDdNmu722KpaGaH4ezIjXmRGk1UNQHn2wy9+7sDzVd3PEeYP74JYx6LrxN+nSzW+M2a
rO0PIqXyxxU1uNe+RzM17qfopAUFYRJyZYnxURCia+jd0nUOc1+/gCfkwQS5epLOqC+qqWm/D4MQ
12Nqq8eJinv3mwu3THa+Hr4CvAJYWoEuhl+/bACCAdqoIw+kVQApkJV3rxteNCKAkmtAN/mGrYgH
zBp54nNSSzYm+9QJFSz5wg11s48i6vzrL/WP+SgOWxexP0JrGAPiHwffeGh5RtJYHsqS7jpoaYK0
JYodulbkyXWkq25Ymuetpi+3sPWooDL036QeL6+pGPM74AmLvsfD+hy59Q+yIv3bwIubLSjBGZk/
MSKrtneNza+/ufsfHkTfwVhuOhyqF534l+E1jUinARLcHWiCo+shVjnbtmWod7VGN9yk1bQJE8f/
GG09HlIgJDvDsl+DrPk2VTHUaZdyyXCneDM0ZX0eMU49j01TndMZgK1pls6LLfJEnQlCwqPYJUlw
jDwr3yCfnMEa8UKXLCWHOEzdaxxwzbZTJfVqgUqUAnLGSOroCwErlqDPYSL1kRXGFoNxN8add2+4
vv4og9h0SYgTMJVIg+VIIzzq3qle8ihZwBIAvBykA1C8Is75l2YSHCqmBCUr8Wetrqq5va2KdllT
QsRCIqegD0vcqcJMvXvh5M0Wa2NzlTtWAJK+pQa1aDnEJLU+xTO556Bq7eKlc4bcO/XF7I+XbUTE
47cpJTjBUMDLt26cQ0ccSJ8kRcqhvcxUw7V7QwqsYgMQd0L/LMBGDjhkn/S7+JhT0mxoSvM/RBT0
hEQykPPWUepZ5CO5VNwXId3gH34Bt47dmJq+M5NsQagk/OIY1tGW9FlOJIWilEdPbSKsosjnOG0e
OH2zxAZCfjOhua/tinGMdA3mLGXYzGfVcXALEox/Ggvqrkv7dM8Mkvcpn3gi554DRVJ5wxNJwi9+
x/lx8fI8BxOeO2BTICw+r12YTxB85pmLz6Zj3HWZ7RwtNo5bsqrTfZQnLHqB2xfH3g3qV0Xo0atg
2ES9X9BY5rXNd04fdDecRINLDR9nhdCKYMyikt+IJ5MQOi3naCpWo35pP6DGQz1b9uPEMK8gS0CD
LdyRkA4VWmacWip/kU+k/m3pdMOTaUFvsSu7foVilu5NwQmrsTg9b+DCsAP0cJe+2RkNJbL+mqve
T5nvRYLVpI8qYCxBz8koEoIsTqyZvCMLABh5mcX/Cf27fQeaw1VZkOmS0+EKAN18qBL2xLZp6coh
1mOiGi5baFKyXLqa7nRR2u13Jm8B4lPaLJJA0svYaroT1nSgbzEXrmMD3QPkdpEGVuMTjnyO9xP6
k2DpAKEMaK5K8nMgTnJMBiE6fwAciOdtGswNVHHw2spv3vqh57htunT4KyFX5QSbxRL8pZWxFM7L
t1YipInFWJAHoyZI/FI7E1y95VWFoADxKs8nGGhsU26rhp3qcLUv3Fc0xWNKZ2Q5vKbK5ABPBGh7
i5CcO0MECY/tshdDL0RtS69HX+ROwKNK0Utfx/G4VEtToi58fTHHHoC0ke7a52NoK1owPN6teVAD
6DQR0/FwpG5vPzs+DBYLfgrSZM+ic9KWnIKhW6XoVjBhFIEXXA6R564/2wMGXfW3XrScbGk4cumX
Rt6cBnqXw81aA4D66IJZn2det2qtoHRHq0nRCwtiuldmo/K7thEKsSLCG84plGQD1o+bdiAVMql6
bnGMOvOoZn4RQyibJg5xjqARkDLbkYctIc5Nd90MBpi9jEewonE3bSs4+oSCle61nXvuPQWPSXSK
N8pvfdbREZxF3n4n1I5GGWKE9j3O6LhIs9ePlcFrHtldcTSW5gpCCpY1TvTR6bNTQyY5E2xKjW5d
zSl/U2nT7GlnljjH4uM/+zefm6TK6d1WdYJW1jR+mkQaUC77BrevKCmWWmkyoP18NMHC7RpBawib
f3SHbry6bGrg9i0Ww8ugl1CGSNk74FenpzYstfLEqPt6FJy01rHZs7gbtvxRF2H9glAIXbbZhpeT
zzpbT6D5V4nbdu9m5XBDcoLst59JAcDfaFVkvNPL89x2yzIso1peFLKgIxmmPjUvZn1CpPpWX6RM
XR6SpetNXbLsAhzQXqyAR0LMg/wxtFH9mlhRfO2Dat9Z3fL8wHI6cNShGenxc6Kl+/VZ3gYhHdI4
BwxR4ibfzYJt0iNI+uFzbyABqzsNQZxc+yz59J1ooqKHFtd+bLhsFVMYXLYhZQhxsfbD1MGqCyEh
rb2aSlhwHF4nXmY9NCCQiTXgRmL6LI66MKtLVLXVpQud8Vgu9yChPHzGeI7BBmMMxflEmDWUq/FJ
T5TJRJMFl2Zd2A9GWbHYso59r2XQPGMWjE70L7z1Z0twBPt+DMgaOcUV5NBMUX5KVpOGAajMQUgq
npBaUZz0HHY+B6s92R+Hti54KbQ51i+FbdCgnugZO2nEUaGncHY8bA42zWVIjsvD87nMKp+rQecI
2Wgt4m+c6jVBCXa5nCcIaz2pzlE3HU2bx8anaofpT8tixFZN/CLLWzLyHuWhw67ljQ1nPIdnzTCj
OwUB9oV5aJkeK+G2J/SiNBGXpZK8LvT3MH2v5wBSZ0HcLV0vYxE0o7FZkYtHdxo4lbWuel+ffTRw
DwA6h59+Fal9z1cnAyjnxU1DDiENEcJv+AUpOVo5F0f4hhximjS5xlT1Mo4uV20G43nE+cGrMuZc
gx4vEAGsU/udqiQTaA10xKZs1iF1y+CmV5MBtBHANuVEXUdUkBpn1zhww3WQz+fcpqX++Y+fL6Yu
M7YYwxq6dxdy6F3DpnKsZuxpyjb0DnZbuq/JVNw6KVVl7C9R4aPLk42qZ3ZXs5vO58abOZGRULJT
WFUHMdfelvExv29pFPuyeRE2J9NpqQK0Irhi0zBj39NI4BdPR7/IpsMQiOe5i5PNvExiehoq28H1
+TB0/8Gpj0j8/CxX/0/K9zspn2fZnCD/9+Cyi3/Glv3xR/4t5hP/chmaYR0H0CNC22Ko9qegzzLt
f+FPt5kV4vdeTOf/M6kUjNb+FPA5HpR7BjTg5zjkYM+1/hsBH2yzvx/jEPBhxubkazECxYH7FU7U
Rn1QZLHyLkpaKXQoWTxZQa2JOf56kEbTt7CA5gggd07ITHRVkzvvrjvXNDqS7XuW8vuibk3wQpIQ
0k5tjVmR1XgIIobv68EZ2cr9lhj2qzzhvObvym4sxXTVm3lKU1HbPkImIQ0InLteFqV3OYpWvufx
dNuL1I/Wlm1QESSevyuAJOudbOPlDdD3RjDP1iVBrmmzbmHwmgTrQC+f97bVSfOyUjSu1pk0oW+Q
D5/KQ9FyEryBVJ/fd20UPstidkAZow9aIs5pWVx4VZdEJNSE3w3U1DUfob15q8LCJl2Q8XO1cnRV
bp06DRYGhvfc+v4Exq6eXoBIIo5xe39XD0wIgcWisqUUgBNdO4lBTVgbzT6fSxYqaMovnmRIaEvH
riFdpeF7HQbvhdJXgUlkK7TyUh/5j+g8Yjq9Tl3oMVhkrW2fLSlXDsGlq9GhGzJk7BOwdrS56SfW
2BUrS8iwcahRb4jI06vJcscDSejlzWAN8kklJfFgnQabMvv6luhGfULD03YrZkHKWEVoS/D1ZukP
ngf3NmOcBGG7to1rgLrBXrleB4FXWZfoOquHZPZRCwZDfYMayF8TZZ4g3Qt6+8w01P5m1AXx515r
O9dsMcMG/E4NiNwn+TO15osC1uO4SQcB2sWuOL4uwo2JJIGdMwEEI5qN2HMdtfOLoctmBwfB2AOF
nNma7fndLG2fqY/V3M+mjq4Go60vazAx5ErOhr5Ww+yNFmDbUdAiRSX353/D/RBjcjbchXu5JkzL
X9x5I7387pTRpMIyXRJFVdQbv4/aLNzZnXGHoB7a5WqkbTrNWzOJLPP9/1bUqk97/bsVFQQHC93/
vqJe1kMqcay8/lX9Yf3xp/5cVIPgX6yENlGQiB0WTTPGnX+rpMUiDEEJAcWOZtVnf+9PlbTj/Mu0
ofFhGWDqHtoLOPDPRdbmL4S0AH2DWdaiJ/mvFlnnixwDspwjkEmg4nZJQEFS+3eRdKq7aahTqzu6
VeQHmywzrDsTKtY5GFNs220WgDFufPNNGn704CchUOSyik5Gl1IcdnQHfPxQl7XpVfscf8faJqeq
XAVBbjwETSlpUFN5bGuzD9dWkinOkMbwM+tswE2crZ6EjcauwSUNoZglBSYTGNzK9kdaOfQ+0A10
074nDf5Qt2iAh2pQv8FeftlluAI042zB7gZuwWZy9PcrkC0DjJp21FF1lrpBrAyJSg/h2u775Xfx
vf/yiNz80Yb8BdHk8/PY15CmsJuCdvnSTLM5eak4z5sjTmMc5XHxtsgvybnkGvz6k754sJZPom+H
BnnJDl1sJ3//ZTP6NRAgtLkmlHQbO8sgMGvA2wSSpPejXYg9ZtDo7tcf+sV29PmhYuETeDxM9AyX
//8vTevMpHFeVpxRBm8J3TOGLluhpPDdzaBckj3++09j9EpZYqEl8v9h7AmDKa3KjF6DObn5uerK
eQfFFMkyaIGHX3/WVxfR8tNCn7c18B2APJb4cucUOPSE6Jn02CaqQOubROjv2haHa9BZnD/Jnbke
uoH9R+bQ8gp84dhyOYr8+nv88wq7qJsgg5j+wgf5arQpLOnrcnCyYztAu9goqeUGvlP0EHpNbf7m
w/75DMGcwjsFbAhTBhXg329n12J87DsvOzbWPN/WQSc3vcEb3CQNyDktU3S7fhXmwW8+9z/9SB/X
WogSKPSRzv39c/M4m9LYa7LFETtyMuFuTs4wTasqha32X11QAdkFWXeIO4zba5lfNXAiNSZrTEiS
TC0KuFbRjlo1ZqcvYuIyH3/9WV/W28/PwpXHpcSsKdyvDq2s7D2jM3iGZj2Tm1ej/joVuJytza8/
5x8COH6TSxVO1vDn42r//foNXiE7r1YpEQ6MxDewjflRQpPDHo3Iy5I0JctedWTHErzSZNHWLOPk
NyOPL8/O8lsxD7DQLaMj1HBfnp0RS1jauj3fYZQUxtbY2uSEGvE5cjSe5ThwN9Tl+jfr+ecl/Nv0
h03WF/xwWBjsoV8ZQSNTwXqOfADbAQjALvPKk+cIjbKmSvad0xDmjjtTVeDuVeyvo2nQ43HyKvUD
bw0tpAYbzCmPqugQL2eHiOwYvO2Z8bvx3peNZ7k8LsLABR8TMl/7erzJXSeaaAIYIC59700jIenW
I7RTblHhTR6FcdbgdMkM398a9ZSfQfGD6HaqKDoOeS0uwp44XcW85QrCp0RbMSZ1hgQq9H/nK/zn
Uxsg1mT8Y7lUJP84iZlh1dN2mlKiTUydr/Ol2bMmgOl3wN0vbz2XBPY0t8wHSMR/ft0bU8PmopBj
iiutnm9x9dPCrfLapVsn3PtfvyFfl/PPD2OwarM74uINgy+Ppw6kK4XKWM7rjuTiIBo3qNOHNdHU
OWYBcnIbNekLa1D+M60xAAG12+9/9yXc5U38++MaOBxzF+M2Nzr46gwtIN3YvBnRwR/o8tE0sVlM
+1A5zTGmyXjLcc98c5MInH06APDQTYJzNU1zQl290sRauUzAQxSnN2j07YHpEGTAdUusGaE5eTmf
i0TiPoNYfzcXTvQxqqF4CnSBPLLo8B2HLUMyrAQ5nhWYNmNnsuAi/7fvXCZV93SfzQMiMOsywbk5
bIhgM0gnmuZbHUfOsCqqBHBiZ/avRaTNt9mgjONwrumoqipi8Ga4zakqWwwVmKOjwywtIaGiJgOh
LH631Ah1LtATtkAkYZlY79VQOo8T7jTwzotMdU3LT3wUYy9oXpI3lWwlVt1z7PBm046PN4zZUjgl
LN61jEmdxvhsk79E2bgmBJdANOYn8UDWiCf2kzAphuAGyR8B3ErG+a3/jIO7C+7wvPC88fbHsEvB
dxLk2nTGbWBL1k5TDv7zDI9/o0BDnP3lz0q35mtolxiWFkEAviOOgQ9h7egz+wzkiFZP15+XN/Km
nglSYt42THdzokpgVx4j5JvOyTbL5JzHIUNSAkuYofufq9Vg0f3sZ1aowFIGoqmcJ7I2mc+tP/Uj
Q4qyBAkCUOh1Z5rJA6kv4tvQmTjL7disbpycZiMmE/6eKUmTs9c38UYS7/nWmSF5cVHXQb0I50Uy
RMfHvQd17TwyKOrslWFzbUvHTt8KJqA0umvxmrmtwYDKlbBSorScb92JtOJ1n3fqBrW1gvPJ6RXp
qJW+APJkaSLA78nSpii2zvIcllMdnYIBE9IiEOwR7SiLAsYqa0a4Y8GzhB54PoMQRnEScfTSq16O
823pGiZZB8zxNkOCvGOd8QMYRGWosdbQSgkwwGj/mkwMLGsV8PSSV09/mDj7+jAQgnXlubXx4GEA
4z7GiOxio8hOeVBsw5k8Y5pCxMIbRbvrM986xGSkMrhAL8CcsbuN6eIczaCrLqaYfhAOwBS+gkRi
5FTzaWhN74BoInqIe39b47d/bb0qP8PeyddR5PrX8G/24JFoBC2dYjPNnOcg4LUjMwt3o8Y0mA/I
DQ01r23OfGuLTs8uVDUjh64i6IOraj8hXLtO40qfMivcJQnuPPyVNRlRDi4oY6CbCgiZKRY/C+xq
tyaIpQB8vCQbShGtelc8d750znGZXncKpSCtEyLgQTSg6LWdndumjx4M5C3yGfuiQPQMqYqBU19N
wCJKc53P1mJZND0aJWJGkJPcyUS/hY39ylRKbjOjdDZEg8HenkebYVDwHZgyobIj0gGawyCEo6Gx
XxCxnma0LqvRxobuMbIHovAwjtFFXfnx95722TYRWp2SomQBFkuNVNr6yksd50zmcHtrpYU8GSMi
jnn2LnO/XUSuAkKYDEnYau1Y/sSoCF0RJBbhITC82hVZzNnJqsUCejZi/3JwC75QXYCdXI3anh/d
WTiI9BeBZz8S3tdbVntNoSSSzeSxXuS+WTwi5YofB9uc7nXtUj/UsiHithmZ/KHNcrZRSSdQ5H3w
IyvT7qiIBz4mEMP5UKrocxebd8xXpzt/0prA+2FAzKcyzHV1QzZf2rTljez9GQQcIVEQpujRruy8
JrFSU4vkgWIvrDy59kw/ZSmqpoXhwI7gx6EPEYWjD+2qHJmdrnbhbIr9MI2iQYFml9dM/Z7IQSYw
b1qm7mCss3WMhAjhNAOsbOdmNra+hkFOleXujTkoufP8IWaSGE8XzqA2PQK1U0a4Xr+ySVJ7cTIF
kc6tbJmuR9bJYxV2yQlPGWIGGzLcYR7BCa4yageOCIVBzHTnb0vdEfWCvc1k+v48iCr46IXCmelV
lv1gl67/TU1zOO9hgpE/PUxYZOuBeoyI00Mzz+GVMlrvtiMsbQ1SGnp73/oHTtDhIVSW3cONGbqf
DdaabTNl+tT2ztkvhXkOo46AOxFal2gVoQPHi1IW/fhtEbXMWfBfOBz+s0TQpuisByMluM5ClYpl
wg/vlYu7mk0Yjy8SWfGuZlPe+r1B16Ct5CZAMrqBJbmNcG8yqYpidz/5xGd42Lq2iBvEY65lfRP3
Eu5UZGXHKGvtM1cw3TgoRNsxsvYjtCn6ndXZo32wjsrQviERG5Jw6zuXYRwv/hDSWyO3tTZlMNVA
puZmh4EgeB16fhILTcsQbEqdddDXpJ3nJDExC6sYTVaTBYSbYd5TZaJ0HsygvjZncqJowtfeCql3
Vm11btRilWag0Yq88p/d3KOJU7fxBd7AACpctEwYjVCjVGfGj1N9oBGO0QB4cjjKNcp69nQRTkyN
69G94sROW5meKgcAqz4Vlu55u/rmPGVlcdN4bn8dSKUOTiuTkMFZADtt7o6wyYzVSLDjRd2q6Mxk
NNgzrSzf8qr1idJrwvabwLW+87ws/wjdkpCjxm/qozFU9JKyontaRlMMCtW2a2tY9qE7IzaW0Ty+
mo3IJhYBSWwuNoKczdWEj5FUxN5k83BBClu6Nutsyx1Pt3lpv08osmkENxHyZEaK2yqOl/nfUL/5
VjWeZpUZmyBkD2wTh9R3F2+wCPL+xjJH+ZZ1OWv2H8nOUdjl5DyP4jP1uf8jAxqOQkDknKhU8pEY
GihVKgsEDqKvOCb1xkfrJdVZuY19lU7u8GjE0fgmujR4jgGNVauqIksWPBdREWx7cAZ8sKRVWR0M
T+iTDVkq3pbe+A1dMv7rvCTcMhgLa5W1GWmnWHzWVFHxlba1zwQSXZqDXBMrfoEg2BQ95PoqM88g
7ArM0hN7Rm1rjUBiGOBXsjglw8rKWnWwosUO35XNsMGOULOcacKiAiezyUh1bdz9oWIbsegO8VwW
gMNjORsPaRGaO2SO3Dc2BaawTX9CJzK8N5yNOGEkINeJVP1ouyB9iZgNQ8emxDknfmMTVmt36uCZ
TvSkXdt5NezG+LC9YbrENhU/uNWckXLMX6uECh+tKh2XQWr3EjWQ74rRDIlBSB8pjKNtH3kIGPP2
znOe4niGmjCzvKJ85aEqn8h3N1dmYNz5IwC4zK/mNXOrHb18QpYqPKUYrsuVojghZxjGklUheQ44
Y2P1FPU6VOlbXthJtTY4J6+GBDKl9iCREaK+G7zpZz87wBtp+65bRJ+7HHzGOi+9ky1LcprT0VqV
7rCDkR+vsfMaGz/icTYzZV1otwRibkFa4C9OmKjusZnkK0joxR7qmbpvPcJBbXQG56waIa6YDkYW
cn69cbRPKY1dzC6JIrFdF4fQpD2A4wvqQNMN+ybpzbe8x3jNGZ9dh0LoJIZabGWYtgQv9Pj6oehc
5pba5wQhQqBPFBgw5THvUdeTZ1qrRCjv4Hbk42GuwpTVNiRVBbhfKAVvlCVRCRcZ45MeXvb/Y+9M
liM30mz9KtfuHjLH6MDiLjrmCDI4j7mBkcxMzJM75qe/HyhlV6aqq6q1l8lMpiEZQQYBxz+c8x2F
uKU2qnlvegmmhib4oiaj2KkJ6mBbMzuYI3FMB33b2cZb4jm7KgRiidnmqiz0CdPG61DM110WnrDc
PtYqPHPkMjDCKHzhqfl72kRPZhDcSavc11TT6zIlhVkkC6WfIaVsich2hV6zrWYdBP33sVqil0Vl
vY+BSWFlRBzysXXMPYVJyxK7tKsvxliCZIy8j6IPavBpTLUBDNERAI3snmd7/iA85uiR/7VrZI77
YAqm6FmwzSFRTPkZYP0a/RnmlqRK7L05b2EpvWC70wgp4ku3eRR+3z00fhOwe0/upR3FGM2CbK2a
vnsxLOVvRyLM4F4NuCo6ZRwUUbXc5pM4uXYiXzztlPukaDziU+NBHZPGYzw6pEs7IYN4RAZgUkIn
KnOwW0OMbHvXULu4GO8gDQVfoTZMxsmocwY6qCq0L/ZWbw32ResXxC2vECSMN7mlltezmix9Ay7i
DQwuFlhPhN092Mkhq9WKqaaTkoiWkumIzAekRUY9dJB2J40rVGYkKRMrsZAJA4amnh5oOQkYX6vO
IiciykJwlR43IO/KisEFaaEoRWikNjD9aIsiLvsOOH6YM2dadhrAN8LXLqJBCA1kQmVluRdpMo9X
Dc+4J1DO2G0IsV1bCSFo7dR44io13KTftsFE29FJjqVBpzaBDEt3QiJ4/y2drQHuKgkiwkS1ZkYq
O8XZEL5GhcGQOyJm/s7ULrkErqITieZevBO367nnNsarsrKDFq1K7Nb6uSG5YOPnhif2tWmrI7U9
L02kJnzCigZ9407RvJMmSjExeO0XD8nfJlGUfwjJ6htXzesMMsYRMRhEVx75RyvTPEi1jQsxdhkK
sEY+k6vKjGDZ1Hy+X187xnaqPIXE1mZnQ9DtXkinePn8I6QzW3ekuXj3lQQoK113PlgoW99wTdKD
jcpiSgDl8HqYKXsMmk12PTP66iDjw2Sz7JIt3ja7z0Ex8d+sUUa0sl3G3DgvoPetkiSGFo/4+VTE
Q3by0IjuPVS0z1XS8gMkKa/IOTLfagYvN26SQ+TrBL/1MhN8z8Oojhi2xpsMpOFuJuzvMGcdStR6
whU2Cn4u8k/Ch9ql7Wt6yMBrd0qbPaUavX3X5VJt+mzJUklmpiIMLzkMOpPuRCAaqKDINccsFEXB
9S9m4zKosBky/EP1maVMFP35IlCKWAUzD1pGMogU4lUZzdWuzYaBMAkQjVeuObgXVYqHS88uw6tw
zk6f1x0WRVTBCMso/9v8KVf5fBuTyUKbREAm318Mv8coma6BknHm27xbPpO8Y8tm8q/8rsarSvZ8
bAwp1w6I1TOS3HJfLaM43ZXzWU4huJZ8AGYIiReVM1dA6wheO+iXF8xT7z6yAmMbxPDS2Xkzz5cI
dsdSipdC8CVZ6aijLJf/W7V8WqY3csFiCpjOQEq5dmYIaUSJGuIlNl2HuLs2C/aJ5rqPIRFfmqS5
ckcuDb8JJuj7bDoMlVDg7e2ZF01HxLuMEomx4HHeP7YINS8DExNBjwb7DVHyeIPwiVuHfB1+mXbH
bnLAshvWZvWWSd3iAxkNQGaEpyBgVnlo3tEc8BOWlsf4K8SMRQUcDuU+KBPrkr5FPbdEz4BNxRBy
gmw5n3tdWXdD1qZUWnzjls7ir8Vc1G8Ntu2aR7nuT3k7hceWkSt5Tkjc3uYJaIhgItc2fF2gljQw
5b93rkaLZxIQVrf1R4mEHlVhCOKoxwwsWn47bRtysy+WzrCbAiYWILhb1bfbqEKyajMCP9dFH76q
wUWeMXuzeYHW1bwubXKbyDnhO2/pfNxNyXG4F7bL8IO1KOjf5SoY0MZcurXLSAFZD1HYfktPOAQd
V4mcxXsk0hqyiW9Ua3ax3NOVcomkojvddYLzMXD4pCIvMh5mGoLvMqz5gYN2uQaVQHUoXSR/SQQY
lDpgQmwnF9sRVtIE7Gvcf/M9+mRyXM3xRZOmSlSJzxaKfCm0wDzbo21MWcGTEffIpan78ioe2g6K
6uB/rXsn/J5UY3Dq3TifEMHyZMKU2+wmV5KnCrBZHcn2Cl9Tz0WNrxV8HQKpGHBjAk6qafs5jf1b
OvafhA4sallm/muhwxGaCthA/YvO4fcv+qFzkKAsWJ+zIQhM7EHLJvaHzsEksIS9AcA3P7AWQOA/
xGOEFqJn5rnPiojXc1gh/SQmg1y58PU9a4kztP6KmMxbZGm/jNmRV0hAG+z4kDnYbE5/XYglXuJQ
d+j4NDYmdN2hrtxP8tdF3UiDCPbRdDYOEOr7OkPED3Lcpa0Uve+Om0iTbX9QOOEgHcNzwKkgnXCb
s2YC5yvESEXqFM7exMVo3GYItHm0w/VgLGLzZJ5Y57DBtHRPiDfQ6VUeuh2JWjxfnGW44V0GKVTy
FQrd+Tibc+tAuIIeygLZVtveTEeyFJfRqdYhpSLpdc07aUnyg8jgftP6dHjRLOwSTl3eauhni9fS
ZFZpYS9sMfiDWTsz9pYkPXV3GhHuTmqijTA99MLesMRL7uHpTrdjLNorxZ1+V6Q4JLfAFox4nfoj
TuPSFRH7hrS+yzl19rx8AwGsmpiWesHJqlUC1gwNVoIkiUYkqXYuppK1peOMDxPCrrkZ3bDZ4YGw
nvMAYk5iq/zetEaPR5FD2N1UX8PRCjblbNs3HSrkY19NZLKZ1g0Ycw3exmMPNiWEv9dGfmMzXrmy
y+HOFcRtuznP0lU9yvjDY3Wzd2BFrZUsswtzcY8mEBzuemVLPvY4ic66087VEJc231s3d5di2DZQ
4a7CWhXf094Ldn3moOdzEx8WqNR31MEfbhiS6ACCEoZBDC5D8zd058+BY5grJYtyXefuqR+Y3Mok
KO9Tpe074F/jhV3L4SbRorllaf6OuSV+cytv2JBne4EVeNq4i0rCgy24Ul5t3PaAAO9zlRXrMsv1
FQVYvG75RNZhkDH6StsrY8wQiHHHPmaYEleOtsarKdHFpqbZ3pou36kxYrgSfRg9zL6EJEHgldWt
07KCNQ1Bjcamrs0LO27EaRLd15w/fx11Tn4roXrEm2kMaZUSt2b/4fQsiQmTABcyz1eOYcPYqAm7
zcRY7WfGLnfC4oqWXtdekoXlLOkGq1rZzg6HnT5Xoz2/9rh/ki3IOJrINDY3NVFVzcq2e2fT4A7Z
kymObawB2WcH+sSq5tz3LCtWswfGDD5WuvYpHQ7At8DKaa5Bhh74YbrQaHEjtk8G07ZYz3d+Mold
KC+cHiC7bsqXaejSm9hW1wYVF477YBPkzh28rHxb+jVmdeZTRVo9TTZAgdzSXwqp8l2WWPT1RWJd
uA5zw3L5TU1fmb7UUAdbyN+deHZgvq/hn4WHeugNoAkB6MeOJQv4rVcOQ31t1cW4M7Qidi2L3OPU
aOfJ8YxhPTKu3hShwmtlW9xWxkmSJs1axXrtZdhsO1mofS4b65jq09wml21BnYlzZQXO8aoMcTI7
XrAyFDiMYkyL7TDUyS4bAL05pDTfsfnObxFJRuR98TFPBMYf8UmOt8WYz/sSoSFA6lrR+Y7e2VH9
aVJwJ9XkhNmGUeFwOzjtExsoyLjN5F4NjhmX3GCVdgZxX6aGkwebxlRWSq022MUlLuirgmKoaip3
63lz8JASWL1zrJK8C6zNNxOpb9durN9KpyZjkMTG1ZyYb9SxbruK2R5+0YofmVVYvVF1bl3A0Sp2
WJe4pEWUrxHm5kRPx/nNxLG7ikfOu7xSFUVNOX2Zu4DFXcj53APXu0ymcfoSTCOTaHg1zX2jiDMQ
Hvx5vyyuqyIGitcHRGbfRG5oHu2auPY9wd9kYgJtoHiZ0+pYZ33IiKzEEA4ZMbhjN/Qdfc2wjqhY
d0Ps5+RMwL6kXfVYqNReWTCqxz3UjTTCncvyoU48A1cZNhDfagvSWphncrjXA1z4JwoeNqGHqS9b
4hUEuHC/MpoPSAbVxNwk7SAPxoNFdLnygdKnbLbgh/vpfDk6yrsdeWDfUw5xi9B4+MFR0ba/aBPM
TbysyigZbfe95epP1mbXRPEayIl0VoNXy7smZ0O6QSmqThXr+FMzhcauhUsfHcKmPU4J7uw47/J7
H66iXKnekPsYxOiwJgomfq0xBG7BCBYH+O/xm78gsleFr4hujEAyXka2ggkKagk+6Dx04RFLIPeH
3ff9yh5n47bmaCedzhHDCnnicG57rW8mWHRiI71pBItq0tSCx+9sGIvj3D2LBWDaKJG88kyO0G4U
3VkvoNOwd4PvYoyZz8d5aN8ZfdY/Gxlw1AJKqlxwqRhuva/uJ0M1+eSpdgtaNVogq27VHwtOWzyO
C4GV/A5gF+ygE7VKId0/dT241hw2zlcjFSk9a2fhz4PkPNwCZfGeeI4E2/oT/IpDHhaoJJWBsA8z
jo5qwcRmBK47HEZR+BRkZX8zSsAdq2KKjZvkkzNr2QXI2U/4bF6DEOzDhUlrBQD7AyzDXx0sE3f1
UN5jWCJXJ5nL8JiZWbEB1c3NSo/WXM/NQqHVg/Yn9n3oVbYT2tFzncfDq4tc/lsIv+cLmqR+l9hW
wPqWHTeOwoa5jjLT/qZ0OW/wxSrjwxETaQuqJPTVNtjidHKq1UEaQ/0liOAcrCcU96jBmP5v0iQF
URrIIn2mb3KclV/Z7V1KSidj2hHkCyvn/Mg9l6R79mZsbidnJDgki4lBkkq8hkEbOgSwimzcmLif
9h32u7swqMW+sSe5LruuZMDE2GjP8Zz6K3eJC1gW25fT0DYnM269jUcGDLvOhTlpccHJvJ7Xo6/Y
yQu3WXup1W7duAwI+9T1LTrzdqNdN7jMjb4rVjKsYN7ItD5qyb4VlkqpXhkHtnKVRJ021yzCqhcA
QDWJSA7U6hV9zPzNo4A6h2KoN7blvQP7Dx5lXBZvVaSrnQ16lpl8KmGVTn1WGWvGdZyILhmkx0QK
eQ5QpH/pXZUf0NHRVlqRu8yc7cl+l7hpLtrQtJ+CFucWGE97dFaN6qE5EQNyQHrDP2Zzl/mHFMjS
nU/MKrAgolDfeohKayiu9RcWg+2ti0AIgOdoidcOh1S4jYDqcC0hZVj5pTS/Bo3VpMvaMjJOfpWG
L0nQlo/T3Hp6Z5fxeNERT0vkvWFg31GapAppZ8c0ym7E3CUvTSmvIlTyVcwKq2fKNvhdvC6nNrh1
2kBcddKBbBOgYt+4LIqvvZza0IepvG+wV7GuUL3zHsiZ0bVT1aymHBxfq7QYMN6Zhm0ydQBPsg/y
KLrSLYvhAbfH0UqZWM2O225mwAv0sKK7NI1463XAR+LUWtC5nSe/eSnjqMX8H28yr1WPkSvDd5wT
4a6vhI3b0Qlmva4VzMzYGrNjRJml8Ri4gmRkRZ4Pnksn/VqLoMcHvvytNuKco8UezhVsmOcczPND
4oqYpb7L1NUMu0tVk4nKBe4tQNEiYF5AjVgM0cmfC0PvStV0ZCYGGPxLK8peyNIBVAu6sme5nrht
uK0Z5G+bcJ4vMsOsTwMmm0t+wvzScpLkI5yTdlckLcHjddPvosAuj00eMUrJ5ud6ArrMhsVUb5Hd
yBsQHcY3k7nu8e8u+X9jB0ClZSFY+9dd8sO3svym9bdvP7fJf3zVjzbZ/A1s4z8D00Gfm3SldLqm
RLT4U4uMqQov1WK8AitpCgR4/2iRnd+QV37mz6HOtQOUjn8FmC7tP7fIaBFRbDrCRFIWYEP+tUWW
1IBGPBBLxDNUm/WeShTHMLPzYcDjXqAOXC1Kz+GSoRi1sW6mjalHYnijUB6aAjQQ9CxdbJkBmFea
x+PDSKjL1ktECWwFV9F6UDYxuN74UkAyXfCnrv0WRKV5tGoBZy9wB1axkbOFoP21g4oDrVpHexe6
78bzs2YNkC5ez3Pb7acejpUMWK8RTINWwY3BmuelT7eZTtWLUzf+W6l0caQaw3+eMOzSUm4E3lSw
tQledhX6h3JK8gcrBjLAQQE9aMVpXjHW7BpWHMZ8YsRIpHVked576Ms6Xo1FTTldqCg6V2pqH7O0
heaYzuIO8Z61KSFy9J0ZnAUE7Y1fEPyL+A43r70IwmXXb1DEom1KhdorcpUOQ0KQk7Kn26qu5FGV
VrkjWXWiveiZ/4EGj8ps41ZjdkNWNmaxEG+qOQ3+NudBs+pIgr9XtP7boXHEmnmCwyxh1MeO3SpA
kNk8wdUwINSV9TazmnkdG4TI61RUZ/bKMt42vgE5axi6BzOpna2FT+QyIthw79RmsbMaJnti1jMF
G32cTIxwBUPxwRuL8WPKOm+rhxTthMz07ZwRCzVMHpqHrho3Rj1Od06SyvcuHHkmTV/whem9Wdvp
oesjwsKtIHzqQQbs0jSEa5942XTuJis9R26BAdcny2wNjqnY+kWOE4vROwlRSu3YaEJDXuy6vuuy
6PHbfKVo696RaA3fI2KIdrMgz3DdhAVRX+wub51p0PnllNaPcWemjz4D7TeDtBB7Vc6uOKM/7Iny
W1A+BMwC0Q7gFtQRHBhacnK45sw/hRhcrm2zr875YD7GI+5DWjenOWAwy27HquEJivX82ipUcOE0
DBxWNSYxnkWmUUhY1F0ywXrOlhiUzsngGXfjcPKYt6dMwYMVzkR7B0jDB8RGsU7HaxWHiXIfA37g
oqhxMPquCQEsNsDde2vDNlNutFmQmmFhoDMM9xC4rH7jrmzOyrPeqryR4WVj52MMrCJ/9hIl74rK
3YeGbxpHnXROaO3z1k4zSTc0lMEH/Lkm2Uak81zPLCBvdGf5xUdQ2iExciViKr/tHt16tG8UT3rV
bfNMPjihTrcBtoctLVtwItPSWkpoTYBbHXv1XT0aKPXQA/TRoXZkph6tfHAo+FwBiTHeMNap5KnU
rq+NDRhwS1xzUPK5Fz0W+0VQ46ktMV7iFSA6dE9RG9FVM8lCPgu24Y1ChjmZtyVQ9/BritNljXU5
WHHCrWITEdVWdNU9V66brUiCxCxKooEJ5LrP4Qxg70nfJVl+xgHhIxxSlA+E+ZCkhZCq7xBsrEJ6
C+c8REXwVEy1+5aZknVRJSYzOlJ/soIom2G8wRbufJ1Iicj2FpT8+iCnBvllbyTI0iAnEgtRuhlv
CbRFeatiFOaDzd6oWJN9hq+dWhLjeuTwjm0WEnpoBRpxJOlMKUluzJOqa+lPFskFU4fSpL3ICB8U
bHl6g/TGUUZY/0rveuy9ccfIgn8VOSw8dmUtuCZkLQ8shawL5TGOwHutmkVRGQz71LG9M9Uxa68k
4L5nSrdxs9whNqGzkUiZVrwvZe/vq1hlNwgwLueICfBKkY6LhcuNL8K6xlk6tA5udVwP3FRYxxrA
1J25asnAPPlSkXhDIc+9mnJ+RV6yVVFlGzuEbOKegh1etwUXjjGna6w8oyyvkAdXd34vPbCRTf/q
pqFFb2MHFwwS7BUyfXOTjU7EHgVR4GqeuxzmgJ6nj2Zq3nlGqSs0/95ukCGBpH0Cf8USjbgnSjXc
jSL1H10n0rfQgEIeDiXsj0jq66r1jV1usDjvSxF+UJi6zDfMjYajd+ToDA/Ei4qXTJpsqovAf+1N
EtaYFVs1OLdmvJCznLGXWv4qakaas2FKv8SWbZ5czPFXDhD61iid1Qj0JSXpIzbRx/VoBej/5hsv
SNPtsuHReVk/zrKiEff6bm8Cmdm7fUF+XmoOw3rWBoiLHBCudALsN2q0fMAVHPEoOQkaU4xGBt7/
fgwc0AEmOYuRFcY3NBqgBmYY9hAxI5auRM8j+IPeZw5OzNE4Oy+wpxCO0VLXbz0zi7MpZ/Nb31mM
c5knbDPGnwcP/NAz82FwR2xH8XXoaJcmNVQmZiVXmRiaJ4Z5zblTrbpxXTO4pMot1zDx0IrEMIZI
UuivUPXPa3hI3iGf+y+0eMnl5MTxMwNxcRWGZsCLaI9KYOHLdKyU1lVhiyuNSbjFGuv6N24Kwzew
PPXmL0w07WUbhgvtrdLuglopfA+7gg5uM0jAF2aaVe+Djujf0CFts6kSx1hEzyHBfmv4o4iqSynJ
RJzgVVmLtl6YxgsCdrEd4qo5j2UwXdhYE6DGqKjZsIGsN0zFAPWOZvtoWF3LmltHGhwUob6BMTDQ
70cPjRGImjV5JhMLyshCa0ZABm0qsQVmxKuxB0MPy03NQhA7UOK+WSNAjtGJ03klmTnwdFNIcLmr
vCmWjHxSP+KRh5I3ih+0B5fud2PK31uw/7AFo5K22Ar96/r+eaoKSs1fqvvfv+aP6h7vGJgEm18f
6yphmhKvxw+CgmnyvyT1+lKnIwj/xw7M/Y0gOTZnnkPYN3pLyu4/dmCOAKiAdR5hDMDbhRD/lwr8
X8t7GO9Y+YhJwn7mwHf4DIz7yZkZdoNJdkYzXHXF1wjnYpy///Rp/A/O1mWF9pOT5Z/e4E9+UzXa
eVGPvIEP3SlmkNYFb4iNkwDU1td//1Z/ds3Qa0BJsjG12pxxDmu9X3uVydQgFHLHPINLnthwE1Jh
2QKmQAC+pXG/ANuM/I8YgHor9qK2tEGSce5OSXkStmii4iujal8CoYTciy9wHyLP3k9+2X1LWJYm
xWWnQD84F8Kr52NOZmeoHvxUTBdEQFfhw9S0u9RK3JNuU/MmbSrICBOnHoEPFq09q3LFYNvqGfbr
1dCj+tm4eYH1474JIJurNVL5XhJaWfkY8cgJYqxYdhbjuDp5JBevQzWy8KbmHjTZjsdObhcXsuW4
d0dvvvLNzB2+GNiuV5nBUbCCa6AQJRKIde0YkujdFKi2cT+g/HDAKTN/DIwar0bajuFe5opa/PM3
8vep8R9ODfrlfzsU+C+VzNWfCQHLl/z3mRGAAeDUYH1ObucnWuW/zwwHeABnAv3yHyvwHzFqhECI
5at8H8vYshznBX8szs3fgAksgIDfl/H+XzkzLOtPRlIiF12+L4YBy4EGd/9PN3XRSK3HzBsuaRDz
sfFW/tAyJF35oMfFBc4F3yrWeKhawD+ZVeSFeG4ZWpjbrMT+/2AVTjurlckBZ21zlSpU+WCXy6b2
7wGL1Zp0QkAhidmt64G0qJ1jDwQBIGueDimDBxbQJe7koj+qLieLh1qvReZdn8t8AmLY9wltWkCa
ziVp9+OpMooekSj305ldVsgWqsF8ZngvRD72e+JhZLQWIytAN60v00InkCVH6lTXBbKFHWWGjx53
dAABWdXcxaoPtgODtAF2/Exgr4en427OehchObFiqxKD0jkBuqG2VtwOxEqR1YPzzY5Evgcgn+9H
QhFR6gQVItAiauRVELSE4+pJUAgZRsVrEt5CHZuRW27kQOPiwskONXaFXTorSRFglLxw6aQ00siE
6DHdsHxth8m8GxCH9/uqTcEsak32DQlCFtDxCPedzgq1oSrtX1pF4mI4V9JbU7rU4xFJHuqeUGHg
Wjmh6KyXMEedM7hkgGsKqi0NUr+FLNrAmjQV273KrDfSkQM5ATbsJjJo3COoBPmEEGG8tNoh0Psk
dTgUY40oENcPcgrD7iZx23ik61L2Fnsyv9mdY52ZV/3ngF2Dm1hT2fZyxdORNHfRUbGSQ1dADQux
tkd95++sYRi2Q5uCZ4msPtpNFtp5yJx1jTiapQiSpUS8zeRl7DKXu3GXkfWwFUyT3wr0vtYuUAw0
GErU9wiz4wumwflLRQIAmr/eHNb0k+0h7+NIbCyFXwuLyqazgO0octqadR3nJheNOZo9nG9MYjSy
4zaWKrge3abeN6Hq1l3jRCfMi6MEqVNk92SpLgPuuMu/itSojmRmW8e2kMWG8WD4hbtB0Tci+HwP
i55d2aTbPttHbWM9hHnSHQdVyJ2V95LZEdvee9/pPyAcGItla96EPomCCJsnjLKytoFvRSNKsIhB
4iWReoRXx67/ih/F2vdocXHp0FyZG7fnwaQBwtsbHTYPMP/UVeOL+T1vC6jBTTQ9YSos4HaG3IKG
IRhl1wZlf18b7ISwTF81bop9oq1SHndWj0LG1UCmTZR7j17UtCvMEuhRwdw+t01O/LLfhvld5tTW
WgMP3PdtsW8rn+tQhg7rU3Tzt0zuuvXUjnawq8haHjhZ0Fhc1LWfrjq3ra/VwpjXniD30MymYxPo
imyEJkUzOQUYvNqPVCTOxp7ojXBDOoc0D4J15Vhv2Hef3VyhTsNeOW7Yjkicvgy1+D1iwAOb3Xk3
gzbCiLfNXK+b1Orvp+L/ZlZOycp0+V+X0v+Vv72/Fb9ycz6/5MecnCcfdTIPPxNnMWouHjt/PBUh
6iDJtGxpwgRj1rKMqX9gcyilqXGossGrePiyqFB/PBXFb5ZF8Yvp3sN2/xexOf/sh0fOtnwX1O0W
zvg/TcpTE7GAth3jgKyUDjBJ0UV2gaMffvpM/oeCmof4zwU1lS3whgCxGu8mfBgcvxa5s6nBPs69
cdAzWMqsIlfcxrp1DU8SQc+/f6/lOf5T8b6815Lbu9CA4G18liE/c1v4XaQ66O1w8U0G1+ioiYp3
TfvkzAhya69givDv35AFxz+9JYo8D08FKBX0wwJd4M9vOWYaK5tU4QEKERlsYVO1l5XqeMzyGK/g
4gPBfBLLMbYTXdQjVUO+TIpNNeDgaNyo49nRE7DejXAra9Z9h6AaEcsSRC/eSzJJAGhC82nCKNgP
M9hS+O/4wsOxRO5iEoCQ5cE+N1T7aLZeeQp6CJlGWCRX4dSSxhGlbrmxgV3uIQoXR9Dd07ZpdXFr
Gc78LUDQ/RRnDmazOjqLbkq20GRL2M05knR2iWdoKp6/jlO7u7V0V3zHC1Jdz/aQPlq4gFdMmPId
KXUlDh/2p8iSh4OoEG41c2PtfYaRK4V/fGvGI7KU1tYX0myrK1X7HMB5Zr+JPDIOkCIadrPGcGim
XEaIJYLQW/uGVX0QLFhcenMx3pLKg09LNAN2VeU7O6Et9ZpkRjBgfo7RtzUrOeFu1q8Qqt1J4/Sv
051k/1Cuh5DrfC3iirWosIvyvVOyfk1xVTynyPjugkgE8ZqdcvA19XXN8jNAdwcwdqoQsafJuFO9
j+SBFjd+z+Ic9m1SOvk100m/pguKqkvAB93F1JUDVII5Xy+P741l5Vx76YzrkS2Ce53YyMtHiK3h
mE53cROwe0C+8kpYSb+rRtHufHqtxUvrFV9VUcT7uIw/JkXsX2RDNYgCv6tX5uzGxVbz4cRlmJ95
RM3Pjm0Zt3aZzKSUhhSTejSzo8cw2GBZk4YotCrj3mFhfQwd4Rz6oQQKOiXZJUTsjkbaa98zc0rz
7UyKQYnCLQlOfAR6E4feR9OS2WQyjSwXrfooKQdshNpYbi8Qro2rLIseA427oEF2vTdqrFGzUVDB
jUOJm4alTgDJeyXr9iJF7AUvqo2IMCRL8A2URsgfll/sEP94jJR8O0qvuQuH3Lr0Yn2DInwAykwU
M5c2dw/KwP5sZ4QFpWb/bSyksXOV0QIOLef3dhH585t13+sxy66ZN1ubbG7bOwAuUBRa/47UjWTb
ufMLBjz7imAcILLTrK8MObOZD7zhnqKdsFsz6HdT4dyWQ/Es7bCyDuRQYERetZDQp4/SSxB/hui0
qo3XZWOarzBwW+lq1inrsajIEJBZizNzyhvMSLDCp/GITTDCdhhHDWu/0DCi+SnTA7Iath8deeN8
EBUj56nX6YPzx4QM4azfDw+SvMdtADQpwk/DDHsNZBG4q4txf5G5l+V+6GdPvoyGE/k7OWWWe8Re
qwW5O8bk73SqkwYxAOQeaL7DHN31GZznnV0nfXTlNQpTT1Wwe7qJPCNiOF1jGI8vgtDogevocHBf
rZpAX0b8ZYhOYVBjYD2lNBnurhkDV36V6LywyrVxa5yyqY46dQ9eEWTG3gzIloKfkd0HPSFWSpQc
w1Uh3UMvUDNK9haIQm0rhKXYgZJwR7QNK/ZDNAyugdHGbW37NJCkeWmOo3ug9kMGPGZTQpbWHACX
jit2D7pZ/rMMvfAeDM3w4VklmQMYS1DwZbZ9xA3K+2LWnjYZCp1jrUV5SsYh2LZFR8tUNCG9kIEn
+aJxHHQispdYvDxd0TYlLOHqoMXMKXCwGxOs2M9Y+HGhxjY0BvezFuwOXcBwNQ3dUNyOtlN/czy4
0HwjCWW95VQX9YQmatORvBpvYURWR1/kwXXuJt4bgxW+PzvvzR09SXFrDJmEUgOaHMslYq2YD6Mt
vlu+yp9s0eJWy1Jv3qDJqO6jAkjnSlNGAGSvMq/jvs03n4+6v2cj/2k2YjGk+Kkq2Ly1b//n22f9
ePVWfPt//3f/rVJR8msZ+PvX/KgDxW8+egQ0+8KiSgCi+I860P2NaSmqCCk9Qil+rQN/rvtsl7kq
EZtsGdgH/pVpCEOUP5cs1GL8hWmBWYjlektJ89MMNbAqkn4qPz/YfvQ6sM2AUJJVWzIzXpgy3COU
PJSia178wkR4PJg75HM7PfanFlD/djYQ9NoD/FSdB+BwsIkh8svyvZoE/bXRlGsQPur7FPYeqiqJ
icsHF0umbP0Fh4W4M6zJQnDddhs7xx9d+wnRu0ZJjlck71JmITcDMdOLA4iYFbymbY8Szx6aZqsN
y9pMg6OwJAEH6ovrSVv02i1Z0Gk+EnsgAboAPdlUcpBrNAbdg8XqEkHnGB7Bx8DYMMzbAVHpXrfR
s+cwdKQzz/eyyONzKxKT0Dm+J/H/2Tuz7baNdAu/Sr8AslCYcS45i6QoiRos6QZLlmzMY2F++vOV
7CS2k2Of9HVuunt1IlEkgULV/vf+NmvUNbd+s7Y1p75GvwLsnT1As15g5sS/XDv2Lnf7F244jnAm
RTyNVY0f48IPD+kAW8T055Lhee1sbTno68Zq3O1QTHI5WNm4zkzzrU1Gc2ORCl3FqUOGwu1ejH4a
YEH0ezYlORYpFJtkZltIvDBcQ+BaDHRInPNabtpsog5YuwrUMxsy67irTH/g2VyKMy617BEfbfUB
aNqG8ejNLNr8nKLDHePMa7Dhei7DewyOlw3hjmFtsFEjWFmnj91cxvRVQMI3JZ500ywU5AWp97Y2
teDWgMF5oDNkZsiU280uZK55DKIqPjWMnB8DH7a92qM/jLmZwhYpKTJxStodIoBE+CxSGiO7zLtx
B7KLRWaiTmVGb+9a06ueXIwWFEG6pFpBhNgHO2Pt141MnCwKKjDRi4yKDMJrzRFPuapsMWkKiaFF
8dzp6P6U+Bv3jQxYh+eSxb3W5g70LC5B6qwJ/mPIYzZy0tuyPEwQmxFl3OTZxSTjrMYgZIk34uAh
MbKSzD/+0zGPy1uRluJkEh88WAMA/pDG1+eqAuK7YIDMsh4DldmoqMm6ZVd0Pdl9fOpayBzkqa1x
DReZ72/Im53ZDozBCOZOq4ZJ4Uutm9kDzzD9Y9O55oVmmp3iCbR8qk3Jv6MCyXyA2hKFQKlxOrP2
vrSL/djyK112F2CsinC6NpjAPdiUrqU7Uny8+XoKp7ObqbxkDmvpzPOgPMjSdtKlyfNnXXkZv1C0
6A+omTzapp5DGS4VcPncf9uYsBMP2JGIHMWIkp1bxHO6gj1wmmpaWCAEE57pzOoTzYXjddCV1dX7
X5YECR1ueIf49XSauDfhHDG5thtCNOTqvRtLTQUt9RjL8K/vC7vo7mRiDUs2fqAYYvXGWzOfzhOi
yb075vyLmVKd7J5FZOWZpOV0X/ZbWoSS5/crLYHNN5Oq91EexUQ2+v2R7ll+eTVUPhyDKEw4Y801
mFZ/MCjz0eKSR77l3lCVaF2QtB7PYhzKVdO0BiZWDJ87cDiseuwV9lo+KxsDtWZUHubtW+tGRBf0
0rnixD8d6kAY54BR/HmotXwdcUVS/+3bwbNvNPVisHkwo+5wWNN6j1d0JzrbspChRjnXOECdpLyt
w9rfllnrU1jPt5UPPNDjcJLeUgLwa5ei7T16RPjkJteyj6JWMCTnPTcFsIC87YD51s1Grno4HovY
QzVDLF0adUkPbzKfcI+e+nq6BnF019ecTHu7fC5i5vucJZe+d2m03ZU+hNeRaonP2miXJ81ne/AP
cFUIF2k+HYfueZTmxuyjbevMD2EjHbwvo3d0HH4hvVTrVGrkI6dy6RlFeW55jsFtMktG/7FwzlaV
3EuRiJPTs4YDh8AMh+q3FG6hcFTTKUbQHsYEUa/cm4UbXItWA7Q7GsnGK8MJWxZBTY7NaYIDprfW
U5VifK7qZtf3GUMhnHURWW7xRsoFAqHxiaA4Ozn2RQeQKBBPjJyQhGG/NqLdFZC3GWVwTOs788qo
w+AJLsKj1DxKMMt8QS483+B/bjG5F/0aLNS0SuhAoNmhIQFbOU55S1zOWvYMuN/y3l5ylFBdb5Hc
VC05DaAKe99Nt5TGR0vy53zBsQMru+6CRTJMKUUe4t6ZcGu5PqaVccqhcxnmjuozGqM45a0p9wsW
ut/tiStxoi/LpxpheTEWpX6cUt3dM5qLt8nk6EiiwZMu8nqpEUgh7/KZ1Mq5ij33U2y48c4aav3Z
dTRyX2l61woJ3GDSzDX3Oq0bZu2BnwAnCTO43Vt+YNWLfp5ZD8w+24XJbDJYIPS4nMsVbrfbOpdv
0YTJVy+86cTBe6B9ATA6e+PW0CfMaFiq8HZRbiycEzjv9IbLCinbCQRl9ZOFAborkME7LdnRK4IB
ASsICr1RfZK2ka5numannHO3WVUvXVYaq9qT/orj3qMO/AauDU9736jtreZ0r8yXnnAS0bNRB/eD
qMB+YFNc2OaQop7a2mVj2ffBVOhLh9twkTAaf/To5GEnb65aoXtH/N7hmk2C92a5dn8m4CXuacVS
ewhkraW0nGlPdHugSgMj3UgVVnKfuB0gUmnln2TgJp/apsk4Lucu5ghJLLnX+g3P9GGTSn42zE3y
5iTq3SApb0wL/kwY1eysqLclwtl4p6qvKBTVp+x5MIRJ4ADeis0OiyBdPBMIgIe/yNuYSSqIn3oZ
pLmHN2xMwmM/tqnYSyMQ9IfK2TnR4KcgKzVekNYLH1pn1K4c0XjL1DTGmi8RDwpTYm3dp0l3dO2G
jg5RIFyVNXiehTUPPAbHrjyBnHH3lp0H66C283Uga8IfddwSOJ/jZD2TSisgPBZAL2CgXrBTSLdC
L+t1PDIgwdYFYyVqxs9FbhhXIg/b+6GJB6ICbv3BqSnMoO4IR+2sdBd3AMNgVTCL3PkizdmF5X2v
7XXS/8tKGPWuDGzlcm+TZRJMwQbWt8efldXbyco+ujIDytKADAD1pF82Aei5zCybbW1ESFJDSgS2
ai7HMtlYmrYNjdChG2l+SpqmrFYQZbLlONTNcibxsoipi9yA2qKcF5TIdqYKmmPjtG1A6wHeCaDM
ZbK/nsGEL6itlTy5eu+KMofstk7ksPPMVHsyW//EuVN+Gt7Z987UbvzKCTd070IEMGsErIa6z46C
XOQosnOIS2eeoCVu2ZHEld9N4KYH+8Gsxu04jBAPzfl2ckz3RDYVQ5rnkSUpxJbOebnMBNbCvgw/
Af1lPMUjr6euZt3HSbce9REuTi8k80kZXAx1cIzD+gwB0gbA4yUX0+yMhyDxImb7iRalqi51Pvsp
q6s4uJ3mABJJ1PRIQbCGJLwxHbgs3MJKr+ANK/UC/RgpI3yXNdIvGof7LniM7+IH4CSEkORdFJmU
PjK+SyVwOZVuwnMbESV/F1SAgCKuRF+UFuddduFp+GFEiGGO029gDqDNWN1wGyi9RijlBoET921v
W5c0UD3Wsxmv58o5xz6JlURpP5FSgajYTq5qpQxJpRElSi3CfdFeDkpBipGSmpBy0EGpS57SmWAD
WHvrXXwi8HftKz1qUMqUwh2sDaVWTchWxMEDiIVd8jIoTQveGvIWbNt9rqF4hQm4kbSmr5oR77gM
lDJWKY1spHpjC2Thzlf6GaDHAyXvwwJl+A3bH/HoOsf7h8EzK63XiDznKlCKHCQVxLnkXagLp6b9
qFtD++amdnIclKJneNLamUrla8iA6z0V3ouavQwiYN+mF6ARkAZnDLJHK4YJCiNh/pAx6byUUf7K
ATTMqQWukRgHypIOU4GOGyNA1kqJbLU6f3Pf5UmaKdpNB4lq0yj1ku2LszYMczy3gY87G5HTVGqn
+S58CqWB6pZfr1yli45KIYVu1R3qikKj+V1Arac2u1JgNMARSmEtaonYGijdNRcRjwL9XY7laFiy
D8h87817F2z70BbnWKm4rdJzZ6Xszu8ib/8u+Drv4m+nD8Ud7N9ybYvZO5CVKjeShXHtifmCAmky
MQOHLEgj6Ym41PAk2lmsHIB1wNKKCHQP48ISSE/JJRSyKUlKL+LgS87ojsFKE0LeKim3Nkt8kDR/
wwqLUa8w8knQlU0t+8+RzHMQQW28a+qh2o1a8YnIM8LaFGBbNuUxbbqcc1bjnaHh9tdh1FZnM/Hn
VTrU7G6BrdCCWHrrJqBzMPG9YM8fds/BD5KEH5UbLck9kE5a+O/s76t28wvVB08Kk5z/e/a3+pS9
DC/Np299dF9+5qvo4zLGsyjMAAtBPlMpLn+IPvwjlg/HhgohGAoq28vvsz//N8/k/1CZD9vVsYb9
qQExMbSA2OtM/gxPDez+iQgk/B9zMj5aC2NJdClFtPgruDth6ypmv95NODIfMV8UFSFEaIiLEUVx
ObpN3m4qTg3swGaK8HiUMrbkJBDoFettjBOaWZB4DOA5EwQrUo5vvj58GmHDrzx+OfQabqAsbK8L
8hkLnC/Plkbjncl4fkN/siQNqYdrhGQMb3yIdCHmtn2btENxJDIxnzKOdgzSO51uR0i21jJI8mZP
4iFddSV7OQ1o1oICuhqxhQ7usVb4gRwagjbayXbgjzMWZuNUF+4cBxclI7Iz8oyFQhA/J26tPcZZ
rt2F1Ayx3o7FtsPTRmKiQvxmBnQ1j1Tq5qO8Iar7ZmspbzLgnYrIuLEM6rB9PwUwYJvaIgmLdquH
6Wdcy/HAYgUar9BnEpsVRg6jbitaB3l12nduHHMEH+W2lywZ5qIzjBv2MndMEi5F4EO/GItb7nhx
HAemUAAsof0xd+A/8mM55UfLqx4DaGRsVtoRnT189p3gwsGYvUBTukmn9LlW7fFuWd7CdJyf0qzQ
VxUV7whqVUfQEBhOHBdLLsG70WRz52IhSQNH/QngIGx+NWQi4lCzS4Qh1UhUE/68DaWfPZRTZz0I
QutbAAaggCFnbxyhiK5tS0JQzz/LubrWHXo/A0vbtwQxXkpLNHco57TPxQHNcoB0SVga1TU7xF3g
zR5OCcK/Ux81j1bq3TkyLrflyJxTyCk8OkHqrmeK6nY+6Lc1LqR7qq60eoHD6p58aLi38lK6SzdU
I00/6F41vW6KpYu6ckOdoXlCRQPUMBgRhM+STph1FhW3pibGtdlgpFkZpQlOpMWc4QVMSs2I2lnu
HE4KVNJG5GtJ7Y8c0Jv3utqwEgIs28RSj07LRqx3ypMhxu6gOq67zdBo9r0LafJg5Y7+bPHGV5JB
LBAGjJac1NKy3AivCQgqE6Q9DBw02osy0Znl2AkVpVphz5SbwAQIPk++O1zCpDPxvhdWus5ccCMw
u0AK54m4/Vfe//+YPEyHVOLPVvoPsaS6VsbFt0v915/6XeB3fvPUOi4YLNPLzWr6x1rvG795KEHf
dCf9sdhb2B9ZyJVtgFyk66pao69GD8sARISZAAWL2YAykfyTxf57V4QFsYNiJKyJ+B4tQzBn+F7v
N4QepZ0dOQc/LJtdk9MQZGMi283TlM7LlqgBw40/HoV/Y/n4uxd0DTXY4HlFLxRv7NsBQ8q7rqCG
2AeTR9lK9LSrzj4gPAd8yw5lS/yiLeN7D8aXN8h4hM+LwnFl8vz+9SAPzRJbvHVwy8h5SXxewEwS
cScRY784hF/H/wk/UaKWTWFZfFt8pNwqfzpM3l+Kr5rv2mZUQfnJD2+tiYYo7FJhHTgN2S+xmzQ7
QiUM3xwjFCdFOHtwU2SuJrDH888/1b95l1xJtBviixUY6n/4Goc67SedA8ZBGgktmB4n44Vm076c
9yFWt5+/mFC+lR/eKFcgPWAsdh4krB/e6EizXO6OsXUYSocXcisaFRZDomeAsls3CaHCci7ck4FF
qJxQq+WjJUqYO2MG81o3Cv/487/or2/fIUJAbQfCA5ytH31ECf68LgsD6+ANFm/XZ1y61bWU//jv
XovkA958LmEunB8uqDAx9SyaJutgykGcOktTHc6gRLvEqJ5+/rbU5/j95+wo65Bls99DR7PZ8X17
r8Qt1HGn7KxDH0SfpSH9dceA+xff5t99dixCGEV5MVapH75MHVqjy9OQY2Yqy0PC9qzCrFppSzGn
TAl+/o5+6CRR94ijkx8RBuk0PsIfjWXs+wRnTmEeeOTB+DDhFB4EtGpnkTWyevLq1H5BVeMmjf3x
PEWteUH7h3nxiz/jr1ewo7P/NnR1q1rGjxdMYAgjCJRJZSRXsGceJbQFtZQeLbqSKxSmfb5OU6Nx
IAt1k1i937x2xXCFFaTZ/fyv+btvAOO5z5GAb9r9MeqBScsZ87Ti5u2ZN+g60JihYCxjVY2//ucv
pXqDbFWahqL9wxU1VuweGrc2DzG46rPvh9yyWjay1HuYGQ4/f7Hvl3qWb8vSmQb5DJJ5ub9cvuCV
iejWlbanNoWsl6Y11RNEMg7jgzde90w8vV9cy+L7JVi9pMvAVecRzHVm/aXrrkpnPGng+/Z6wDbR
ArROoUcjx7NDlcc5lgHfq2nP43XkJcYdjjcGK2NbHrCg055ORrvezTWPv/cVpLXSCnDebDBECiLC
5qtYMB78+YdEZ9V3d7ltsWKxmnIh+uh5Do/G7+9yYKgJ1enURshMhwilaEoMBLRNKGTakcPNaXGi
ESVpoC+VSTU54M9sGgIaLYODk2T8jUGOqZq9adi+IXS0byMBP8w/0cx9ZVBqEq1oNhVI30KZ/gVk
oJc68sZz5jAjwebVvjW6Y164Ez+3kvDbLgYjqZ9aAjwHL7TMfZPwAS6mNJmumShqDUqg4T+0jPCS
Ja7wWuxAAvOrpYvov8r9iHki48PAXIRdbDrbrKh5DY9PGqrcdF3jytYXVm8ZuG7iCphCBE2WxhBR
PU0lUYutFsy+sx8qk+lkG2L0x9BYRPs0i9q3FOLXk1sB3dznIp7OGGzHaw0LPhS3Kg3jZzHRrLSg
scJJU2ZDQ/BQ01f9BBXMeYF7xtVuJYb9MuE+eoMDoZ7QPYmHHGvUazUHBqhptz43DmZue8AhzywX
Qhzrb48o79s8YcQkqFAwa27S97FlkGpLc7T4RGnTeqDQhJ5x05RvjSQ1qZWGuGtng8/HHwL3LCWS
KKNt+Vb5kK4WuYMNVIyNfEsJAEBLQyNGRAeRs/TI/T901cS/RYYbxFmA05timEnczS2fG6F53Ejv
T7mCJzVxV4z5iymPmmTHiJkY5QSwaVjR4WtNi7xgOr+P1MZEI1tK+0Lu4/IzGAOXE6IXY2HG3XbB
WL2Oa66a1NTtF9eh3YXsV1LB9gfbjGKpB66zr9R6qfWcv7fSotdra4wGfwxulTRfNy3PRaeMuP9K
nG0w+mdPnCItz/gq7bz1lrhM8DC4ZGKrr4FwUZhcy9B4/AcMU/xa0viAezVG55XweBa1rZuOm4lU
HLgOUjPmEosCLU/0foTKZGq/9IwqXpyI4/pCFo2vCNOiuQ3N2djN8wBQAIHfei76vrjz5ni6zCiz
X9XovhzqtEx4GxGDDIszqFlhNvEyMhtBvhdzyUAdOPddls3qGO94cN9cO1GdwZ5+yK2oJKGXYsuP
bWlSCKBZy6mYpzs0b3vdlVFV7VOa29kZOagFsy6Lm7aSXrFIgi7/VNpN+9mjfvzCNtzu5Dt2R6P8
qAIxHTEjItEZC9fAqIIPQZuqRycDOA2+cXJex9klwN0WDNUkguMGNzfAdr+r4pVIymLb00d88hMV
BClmGT2HarRE9rpSFT7Oti6m4CCm1q23nhycp4revM1UVPOzEw6MW608nBYjtpXnIqvTNUSKeSlF
z9foBTYw3nQonpMqcVuq3akHgGFNGxCbUZqnx1oaTM5zbV2zB1yQssa4QuhaLUwBsCf66jsmwxdF
WlcXScN8dLK76VMQlsM6op/kZvLL/DFOezp8pgL8cBFTTlCDBgSy8OK2FvdHjIAdGHm07PoGr0VV
8os87WSB+mT5Z0wAg51DMpqty9ynRXEnVmYzPHO9ECeyHKvhyE7XAwIuJgDEcT+QGAp4IQiAFF10
YXThlRWTlFbCiConbW3kZXdfpU5dLftCbjo7nZYUX71mLiAtP4shf/pi3JC6MFe0TcN3Ctr8hqfS
zPif5f3oWLUyzuh8o25oJEcg9cW13kLry6BAmTj62JG9TEErTpqRcEvARbXHdVmByDw4Y8AGG0W9
rZestu1biGkyX5bK7DjpStcCAeM/NC5cmLXXjTZZcMq+mcfRFN4vcjfI6GGytfIpEBZGQcDSSxcs
3K6VPs9jr7ODGIMGfsSyydRvE2Ml6XdqWYJYjdmYVSWr7cg5CjY+WzgHP8Qd0HVu/S6y6501Uh29
s0VaPVVMEfjTXGZhC8Sm7Mmga4X9HAG0hTCBfZHMj2SVP9ug6KrPE7hkMuUuA2SqRRnL4/74hFO1
phUi1ewPyFlQACOfNvFyAiFSjGFMPZtIoo+yb1+SyjbXthWH4ZJBYC0fM8id2i3NVKW584zIO/XU
ey+dLE7X0TDUxO+ceUMiFhaBHzKg9RFn7nu7yc8kwz4b2fw4Ymq6Sluj3bGuYgkwfAbYVlcZb3RF
hG9zHA+3mEL45rjjk3XdE8NZWCHdcYs+isHc1Jl0944dYxSlfKkCw+ewji9TgvTDjg48/WDV5XRZ
y9Y8O/MYo4XmKZ4lh28hWbLZ8R+0ogdVSwY/uxybxrqa4zm7qoXVnfPYq5dNKeSr1WvZugRg8LH0
nf7QEuk16A8wmDNJz4yXaQQpbICRBsWwzlgufHxwjAWs/TT0H4NKG26ZUaXA4zqGpHFoP6eDk4bL
BpsVz8qCAFc9meHJt6b4shltc4+13icD3YfyxYiH6gA4Df5HbFMw4+hQdCxyBA1D3yneaGxmGewJ
wwgWsRW44ybKCvPOSatq1xcML/GvBkd96gCPR4QC/D4cnrqsrbu1LqUV70c4g4QlSp02ErDnXnpy
Rn2otn7UyR2nXO2YuHN5DwjM8Ono6Wj/oLdeT3cdF89p4An/mWpOedlVgH1HHoSHIpFAc7EABXJR
Co4XEYsb9c5wEZcVOwuNSb7b35DGGxjZJQFRN0hJcPPG1oTFk9lHZq0so6Y+YfxljFYMK8A4HcNt
GHaXLeMsm5RGzSjay1yLBVEMn0rD6YKNr4oawgp3kWXVxtrMnHknOzc+y1zU952Y5IOX4YToxxmG
TjLSckSaZWHpUYR/d07clVkxOoYUNUdvdEzxHGqVcIsbmwobi4/qup85pxTZ7DZLG+DCFQ7T8V5v
Bu3SjluwyPg6zI2nmQ2eBGB6m1q6cKlK3JBy23Htfg6yaPxQeWb7OtiAqqhmcOKNXjmdXMpM0J2W
lNQMLAI8V5/ndq5jHGnz1O3ctvpsR2N4LZMcYXKOZbs3h5EejLIs6hXxBmiKlts0IGEKeLXZkKwN
zB+UjYQKBTVP40i9Qkko0O6sFsQcmvRCs9z+MXLoukDKnZMrHXgWHvmqyK4KP1OFVfTM3ESaybf2
BTmafwGQ4mFTONL3/fq/VudfDL2UB/mbk81fnM7ABcrm5a38Vgn98jNfhVAQEEy9YKTTA/qlDv4P
IVToRMSRM8lboRAogvqfQihUCbJwNjGqPwZivyfeHOARwvA9h8MTchRe5n9Ch1PHrD/FFrRI1Xut
aBR4qWyO4upo+Y3zWYF5dYhi2oFIZ534GwQTb+oeCUhbRbNPdCiPNe0wnhclW5cZcWwfTT/LhzXg
JAZ2tMhD864YOviBl5qXxVdcg8aDQuEb6HIBSdB94ROkXmzH8dEOhx5SIqhLdoGAaWde6546Y6Y8
JJ27vBujo4CLA92YY4wLd9yDUKv17D7zvelaZod1Z8hinjNB0OtPRtEEmFOAQVbTLRRP4nBrzwoH
98aLKG/yr+K4JWjsW9gW2Yhp+ZJ9puIM4zbRJiJSJEeWoV3WXvXvXfPF5v+Lu8YXJtfZH/r4X+6a
FUtgE7+2/yk//4c7qMs/fh8W+PLzv4+NueB1hsWepSKBwFIQkr5mRl33NzRJz0f6gPKiJsd/3EGm
x21C+7fnm8htqA38o9/vII/ZhM9JnXvIdg2Df/QP7iA1gP72DrKwGdvc4UpD5BY31Tv/9g6aRAEW
eBr1XTqqKPtn4ntXIxUj2FNXxVDsQFXvOditGcU9ipTZqClX33x411/u1m8VeP9HLUX9CYg/xDx5
z4b/rg99cxPjY3YqDwPIriRxcOpAMAjA2Xg86eeodSzzGtl9KwsuKyqFMEqDDhmMJwuq7AyojaD8
pT5rFFV5mxaqWQXmsVbxcsvuF6JKVlrPtlOvXtFr+JfQLoqIdtPnRBpr9T8nCMFWPN3LuaSPin07
ZTK2v7NAGDOmS50jO/AC9iEuc1AIjTSpRQVzP5nFw+TRRsLVsBsdb5HzkLYM84DhBEpvMkOb5Q14
WNliMNMMAykkJC+5limG6e6GHT30wxBLrea3N47/JExtLUP3ZZb8BYwDF75jLpmRkGPyeb5GHEiz
VQ8UuunS86hBkaiHZp1CtqS88JnDs76Ns+46lO4hEdhmCKLCNVtSq5VtnZk/Y2hRFsyieM1HS9+m
CVjmSR9eC4XDZZdwLCSWyEyvcMNKXmzGCW9ehTm1zv8+jP8/g0kekwR9frKuXBRv8csPUJYvP/P7
WNL6zaWMnIcECe8vuKY/4+dMFdHpzT/JK18tKJb4zbVZY0gk8aQmnsas4PelxP1NKdfqx76WoPyT
pcRSvSjfrSWo05hPWOygTTl/TYZ39GrEczRqF4E5jyuzzrIXEHl4UbtYN6gExkVMqZycECM6rR+o
OzUEodAmv5ydwBqXgsVoHehx/+Z2Ir+asdk/+zrk1EXoIxEu+Kl8NZYBtOFiLp5zm0MAmSjjCiOq
Q2Kob8xLQiUeDWRJjvcNj4ND+MG7BbCQnZux66/0/iUvG+jGVIA8gF1tnso07jWIRhk8u1SvxhfM
AzAiYqlNyN8mkLrVCGxy5O51w3RNjjL9GMFbBsva5MQUJ6MJcNlBvUjHekTWzfyO+u0RL0WHv9la
2Q0K+JpWW5fyD9Pnzk68xNzWCCqgW6MgOppkZDziu25MDKfIuO9TLS1fK1lVTyVUvlMHmGXZmZkk
MSyHVy/viyeKFNnU42WZDjRm1jdTlYQvRoQUiTNBNRV2BDdywsydQUVazKFqtsfy2janktyRh7sG
yXFwt6Qo05NnEsi2MnPegH1Z0VB44bpDFy5qVrq+6JoFB7DtQCPdNWkFdLrEzF9HjhWYHnLvmi1i
dRFgOboFdyF5fEq5tobJhNkB45Nu2rTY2y1CHkSC7kDNNPadWYp6389ZpMqvbZ8Djl27R0/PjWLZ
aBORSFo7b4GSwrzvBGfzjvPYY+ymwWOrQYupBrtek+3VjsNMTrctODaXuNGXwwgXdA5F9yEjtlov
bT9vjkPQ1IfI8/rPfuPPMB+nloptmVnRVW8V2bqq/SLheefXxYJndn9J8UijlmDVnK0iWaEcMaiH
cU6YwKDu8TlJsowUdcCsZJHWZogpimKoHY/D+BxVqfnBAIB14882r2bqbnMriBNvgGRaB2Ek1DmA
kox2lJaQJZ+wLRttX++g5/TnMMqzpQMB6EkrwmZv6rn/aWgGt9k4eh4CjDep7l0Tn/PPalA+LNHa
S+2RnnTnOrJizpY9VN5i4QM3ebXQUXzqZfDhh/qcr3y7Fcs6F8Ud32OKwV5G1+6YyEsppmjvNgZo
IVEO9TEKClg5zhTmKy7X8s4za/0qbFqq2bSafy7K0Lqse6o3qQXMq1NSuBS/0IDAXQ6hUCQQKLKQ
Bz4fDyhInfgElEr+qyxE2LaL0e+nxDnLEj0lOxa6PiIWAkRr510+IDUF/YzUiNJhTnt4nsmuHpxr
4SXwKy3aqE2TGo3JaihBzrh71nLssidwphN2mgB52O0sXy7TyiiX9HDat11nY4OdYkE1PDYmfPex
frIoQjm2NjEUq07shSwlARI8WGx2+nTtmei5DffLOZAj+amYXMr9+F4s4nStnly7MQkSf2VVc6ff
WrMkFJYtXKewMRDV2m7omgeLsoMbLfV81edOl4lJqQnDfeeyrOg5yVXjSaa6T6oun26grhkXnWpG
oYo6vPAmmd3Apm7OHLnfG1SIVXJ6WQNSYwhL0UquGldEHZ1y5jCd6mLR2/jYJ/tqiPlNplYjDdDb
4sfGk6OaXGwqXZKEuqGaQDYTGMmvUb0vJJAeIsu0LgLVCiP4WDbgTORVrFtPiNLhioSlvy5Vn0wC
q3TH1H4EDql/KAStM4Hqn0kn5iaoWDOfYdDqNFoaVNUIP9UBO0T343uPDYU2njvRbEPFDaGEbI0i
c9YZl2CHzh5C6nCcIUmuWwpycLSPC2M6uKo5J9fL2z42cwC1bgvWAc6QPqQ9XX2qd6djQrpzI9zV
k6rl6b409ETOZR0LuW9gVLSqxmfyvX5rmFT7CDmlOM4Ml2IPTH/7JnStmLdXzU/RKOWlj3S+cUi/
o+tbB4dv+6iHDbLqe6nQWJdbJWBtLUIgy3Yq5xOkEHqIZMm0jkNidVNPk3825wZDYRi32U2qaowc
v3nDz6Lv0zgUBzC39VqTg5cvK3sENAZ9DHyKx+V35zISWGFOQusGj7BGksnZooXTKVO1SlMvmvuZ
reNSsy1JQCS+gZjADEcVMjV9L0+5KmlqoJ7d9lkQ3NiqwslSWX8bQDAu5h4OAPvq1KDyKRuDl0hS
AmVU1EEZqhgqZpN7dlRZVKdqo1rT2ZNfL7B6c+mwGf9gq5Ipkvx4BJMxWDL5IEqUuq/D2Muzp/kA
AknWbujl8zfshrPPjgyK0zyspaq1gsmLp7OhpOTEGoMO2MY0YNVRXp9JiDLZcSnIMlVVFmIoguEo
o1frvUnLp1Fy6abdmYswO/mlnl0ndmDT0k4JV4xnaCWEfu2S41mhujcX+Wya15ln+iutU0Veg3i2
+4YmA6Glt7kP8cFuXeNDW1r1Rr63gbEcqmawXge/arnFZooN2iE4vWyFKhPjFO/vbTlMBM7i8cJp
eUQyh3cuGEM54su56F/R6hfHbwY3yp/zf5+/L1/i4tO3ktXXn/i6S3Y4cZuObXHchlSECsWG9/cT
N8KUR28stFHFaPqWd0pTIFY/inl9/asb+/ddsmUqRqoLEBeXFr4T+E3/4MD9vW/EBjWNcQCHhQV0
FX3M4Y/77ryNUdxsJ20mArWe/LU9XXrJ1Tefxt8cqP/6EspWRssTupgu2PR//xLB0KlSaH/e4cGh
k8UDbwEZ0eEj/eMz/y9eRf0V35zam8BH4I94Fbd4ltpzOX5q7V84Q371RpRw8M1LuHFpFWXPSzBl
cPWbKYZC9PHn70JgM+G3fKMhcsJStnkXKYUrQ4Ch/f5VZKaxc+7xVEADb17hEdK7F+uDsXYHXtoO
ODqwB6M1Neuo5pV6tyE4O64dms6309gP27hqmgcjIlhJEZIEfd26N1SE9faKyPdw9An90Qre6Cuz
HfuNoBHsNtYNAC0uOaO7KfXGhZu4yUE6vcvEpHrm8cimy5McGkS/6+D125SzwPzxhbNKNTe6zCqC
kWndwWkkY31wmo4aYD1zD7o3O0+w/Qsi9IBlLvVac+htzablrGuSCa3NMzpEpGRXRocYKmZ37ECY
3MeoA6uoigwC+zWsldzdBzFBR3odcTy7c761DHm0UqO9H4v/Ze88luU21i39Kh09hwLeDHpSFlXb
e5ITBC08kEgk7NP3B4rnNlm7tHfrjm+EjgY6ErPg0vz/Wt+a7Lsh6oy91nm0sIA/E2+8OI07w96B
3mtoIwvjytfRFGSWPYLDGft7C8XdHkm4uvTmbNrWsw88vUc8ehVxXgxr8N/ruO6Suyjrh6+BYkfU
zxbtCxeAIfCWjPHS+ftQudEHGHkyQ7JSzE/u4DoWGxTju5QjoEqntdUPraGZvMaOpp4DM/WT3YgH
867vgV57yw12YPTWk0Nbu8Qlv3Ynx92UIlKkakUW5NvFORU5lSfW/L58za7ZW3dFpl1nsf1dQeAl
VEJ137J5fLJn83tAjNfH0XTitd1p6QeFEe6AgZVbIpPG2FeD/X1Jwob9T5U4zBod42oheAhONKvn
TufPK0d+RzZ6+bEMnPY51Qiaos/rXZSEGpDEO0RooKSxx6eX3GFeyw5xZfWbQAq5G9hf72vTpOJM
LS2GzjRFWx85OgHchR8fHbQtISHqDGDO7rppMrUn8zMHD5/1D3k9dw9KRPzLMmh5MdjC3BUxp269
iPIjCarsHrS62/bs5m/8gNu5ahZSQymFuUGt512rAUr8ITPdcgcig5L7yNYrWneSFGS7i+K7KU71
h6zCIYg3K3VugEBk5AoANzZsGX2JUG6S/GVq0bU5BEim8sTzupVtEO9AAcG+mRJyTKAguGtSzWiA
CtlcNppn3Bvl3B9czJi3Eb2kfSsS69bDnXo52M5zVDa0J72kZYvr9HrYJY1rHhpJHazrxmJc02SP
vig2oqtADLUiW6zT9vWU+D/sLPd/EKyo1i2btAuJ3OBLEujESQDV5GCIpJfdmwqISg2W+xFBTt8Y
8/itwNkCSLUfi20SCx2JlTGF2HvNSwKj7Eed7cI2mnx2ikg6jD2QeGIIBnv44JtR/6mKnOROLxs9
7FMo9EgZRuK8vbS3VqVt+F+NnO4c9sTyGmwJdiZculdVFwP9NGbrkfDviRjKltCrsQHsMZjQJKye
QPhYSP8WFl31eUqc4U5O03g7Zom6HtvGhcLkTVdtEzgXOR6+vdGgEaEO4D6IyfKRUU4zpy/N79eO
jlFm1RjL5FWYEVR7OB4VtVFcHasKo9Mmpb2466NB/2GnSLFWCYkAJB322TdndtvQ6JmEcq1s97wa
zmaklETFAa2CqrFVb1qRthDBEnvb6XZzUQwup2dA98njbJbUkWIc/CUfTeLimfOitelV85FfGz+a
Rj0fJ2zeF2R1TOuCVnyzztxKZ9NbZsEBl5azAxDqAoyNg4PTBmSjAwHZkuOo7WWSp6BLXYt3wsfm
yOlHV1sOJvKgYafkMhp/2kVJpIH+7xasLpSnNaF43IexnjmoIAi8rQrZfBkapZjG+vwOq6e/T4Bz
rxWzwCci92ZsvZ4Xsjftv3s6oesmTusLc8lKH2pILitfIxUbdI/xRXlVO60KMrt/tEEHVwT22k2A
Ver48183K9d5gLghD+gMS3M1O95wM9B5vmn9SW17H20YgQo8eZ6jv7EN1Hhw+xkSZUVur1zEX2ty
bcjstgqlf8lz1b54gEg2PSw6ubIl1eg0dacrEg+ztdnG5r1djUReI5p67tMSYmrQVXtICNE2nQ19
OReU66HRg7U+LiHfdfeZ5oY64JujSh53mYP2KNfDbFjkfZPsrwOAuehBEkfbSgr+V24+9oSzK9QY
0B7HsNaCyVyhircOkmPbAuvry2PWGlCCPfpl3QYS3xzic+MH6/DHwwDwzoMxtvoH1fbzXWq3PDpR
+unaEX619wYXPdosOoaFFRwdxxn7rCG7HrlLoz0SjDkMmM149D5mMyQ+ljx0hZV8C5Yk+HxJqS+l
61xEwCgJJ2/bDaQJQtIawmv27EYloZ1a/jwEabCvqsZ9wOOkoW6RwdpXijzzPMB8uix2bWC0cAiR
8w2up23RV8OGDVqL1DV3vLXkZH+G/0AWrOAFpzaaH2fe6DX+BbXFzF59x33dHcxWbx/bHHwHL1J8
6yZafKOyLgBXAbvRtcFMplJUuI8s94NiQ6qoxJoRgc9gZv5OfDcjbbxVKp/vZk3vv/fA4J7KJS0S
p3VmbHzN/fWcchDtPyadHzti1drpNkJGB1XpYxzlTDJWPh0zgoC2mjOmH6uu9eE79uNO0zvnBeKy
/dJLzX7JHDFds1K5u6RJtM2UptpGE3YSesQYX82xJu/J7au2pqzKLUXW8frnXVdgVzZ16/s35lJP
qKqaha/NLhyENIQSJRR50MmgpzL03cgh98KDYLmtgkwdyklZlPdKYz1KnfTkyAumY2dOxU3kL1k5
ZYKX/ee7jNZxvgs0G/8FJ5SLmRPetddW0bYEYclxkALdirz3/EZvsvJAIKj7IaCDu1eRDh/aT1kM
ybri8c/NfIUsf75aaqXreAhgIetTnjAFGvAitfSLzKfxmklhOpgiqm48Oc+btHY4TU6tmJ71sXYI
t55RWszd1O48IycZMoCZ0uVehosv0XadZeZHu8OTkw1Iow1v0LaRFCOm+Jalm9xHtfeaWgPOOJde
vjGJFgPIbxByydrUHwIZz1TZ7FZcDaqojHXlVfUjPOpq1zHhsAeqvPbCsE2FRxpKh+zcfh0nxXw1
QeU4NpE77CzToAPd5JX22Op6LdcUptkx21a7KnqmDR0Tn1wpB+cj6hZSAvwej+SivNkroyqe9Y7X
qUS8e7SC1Piix/Z0ZUPD2tjDoH+hXmNiXk1rCzVJGx2pUqhtSiPzOI/DfCdzD5XWYE9bX02SapnZ
i5U19YIkNPRUMND6mpkOLMh8p7t00inmI0Fbk5k1PtpaEyNpjJL+slPIoSP+1dvMov9AEbmJQsg2
9j7VrZk+aOTuB6wpyxXdeMlI1zFwkmtjTk0gDGn5QEwjvAY/q+AUJNpeObXCDOhM5qepmsBFm1Xz
YFHGLFZ5ql3EUX+LNhgit91Aysi0736jvJ1hVx+sjoI6LNnoksvIN4VeM3M6cSt3vi+HbV0QUIbK
EUQ3+5ILCmQgvotG91AMJslRzA61GnTapkhrtDpu+dWrtK/t7Nwg8bV25jiUy76tOfgJ9RY8tI9D
ncxr6WtxyGy150b0a8JEgHhEpdwBUPmgVZaki2ghyEzhhWz8gSzY3JIKpI1CA+qQzlaAAZVokgB3
Y39F9QT2/moUdGurJIbHA4bLRZubrmqL2KB5zlCzdiDC8tEoUCh3Y78d/bl+ELZrQpmK9aaF05pc
JJkrbrEhiw9aDHqMVb382Gqi+yrIX3rwDGmPG/LY8gNpuPMRHVS+p9rahTAvnHFTx419a/tyvs1i
Vz6IGP1gX8K9I71Non+cXXeLJTqCnZIke7h32a5vco7k+KGOcWZMwKcUifZyLi+MQLPCOS+cQG6G
OrZAR6HRzPOLtvrC9t74OLqVf2UEFIXX0nTqu77JqBqZwNJuo3mCsz4BPgPGAebNJ8HLLAl0Q5Wi
JQs3hKcIrMz5YicoTOEPzdONbajsrnLAGpDPJj+6kv0VgT6JeT35gcICnHjHnEr/SzR5C66i6qxn
fVkhXaOEh5v4SThWVXeRpL59lZSteqmU5YSoT4dj4cT9xaBN+VcFux+aFu6IVd2p6Lb3RPmtbD2i
CF3D/oxQtDb5RIR3NEBdXkpFAdnVOGBTgaxszrqt3W0nTdlPVuXhvImQjy5F8uS61qbvee/5H8za
q+B7zeTVx8W8c9oC4AtsshV7vJmlMCkhAHcURzfuJJnJsiILyXAvoJV6Oo+X1fY4caoAO2jNq8Hw
N3EriApMy0etSGkzYFOOmeVXFG6QKwQTh2JDvEgrs4hXLYZ0pdte04FoDtQelWX5WOdlfanmwjxI
GbGVQgg0RTGN9lz4HUHu7aCRcIcfRfsOw2IhZ0jnYHSu/wwvAzu36Hz0QKA9TC2NngpLU5csiuR/
S5l9HtHHPmVN3nwQnRi9vdBQsq/SqElzFN1LpZLuAkweTVV3SDKA6bZ1On7C9kFftJNDduzN7nuM
+QHGPNT8MfCrC4ud7ddKUJGELdFuCGK8nuu+IMjJ0oq9yrE6DDyqyxzmEFz+RqhrvHbxdcZmaJXZ
RdZuCa0hfS92SWOWmXnP9/9Nke0NOxXV8arziG+0IjUfqa92t7lOkcGGZ/qMucFi4fKMLVFU0V2L
kviLpYlPNpiYT/Y0Psx0fO2d5yb9hjQIY496iZldaBYW6yWmG7uzWidJI+8dHffhOiLBF52/vpt7
4G4Ob3yo+bW9TxLXuzRzmk3ovjvvkFCbDelTxF+cySGBhpmQGqwWw0EavUeOOqwnJPh+ikoq+CIO
XpAvDxc6/sk9fwp8qbFRD3Zqf/OgI0KyU9OXeI76XZ8PPl1ka8quAiLD971EtBjUvr9v4myU1Fe4
KVbkvXh9Yj+mfS13WZfywcoAJW7FnmpK3GDnaM6emDTzljPI8yI7vxnF7B6bxiXffFDuVhRV9LkO
sKwUcvAJq7cy1K8RYcoOVH+QY+xuRzDjCFaH6h6Bf8wOV7sry1IdlD+Vd1Gqubcemdwbl6i6ayPp
rR9GXAFfzqBzyS6Nj1GVdDeVg9iscHLnARxbUMVLDLbWfcwqDe9T3u5LptttLwgFm9Wo30VRR7DZ
ILp1rfKatFKreFDMuHRQlpy2oNf3suge444uw+jp7tGK62mvBvkpCSovzOKEFYuNIIHjnhaWVtBf
spXzjgN+g2tSzHL2v3X1o1PgJDaFEl+sJhMfWxwhREDGxAx9IeAi0y8M0UW4PqNsQ7UEn0vcmo+d
qY3TWkNoGFynhYzNNerThq47TCfUrtU4czRLZHBdTbJ4rErYCmjsgn2StqS9UcJ6dM32O5wJkOIz
WxXZWFBF5+ErDLDy6BTkwbCp4pDU9Ih5jDw7lCj+txwnQiCk2ZHv3/ngle4z8ajT2o7qGKl3V2wo
d3xtzbTb0DqBO4WXygShGnaji5mBmZvke0fqd+yhFtQlZSKt842vdlAMF3aNtt1twMiQKSlvYlLq
+kCLfiSu5dw6umbetWPwoxlt7Tnm03sCsAi/wGnrBhalHKNNi3MWQYBT7/Vg7LZm2lQbF2A1OdlU
AN4uhL6ughK+7uFnQ8xJhoF3Umt1x8Kses2X4WBTv+s1inGpqHknmz3n8fId1/Wryq6/jLYI5RCx
ue6p69obnZF9kifDqY6dld7ytxR3MgGy4hfm+B8N3ueGQoxKv9IxHeeVzVhvXUH50eDCEj9+xLbH
koGx5grHRf63YPIfh3qlf+GqcBejzUG6twQk/FlJJv0K5JvFUJWsusu8UHnoyowtJy/vqonHcl/3
vFxvP7hz12caFuo5PMeoAk8GdVKIlRqt93DKuYumzd9cScmOM+kvGfU/Xt8pZxj9UsAHTQvDQ6xo
uydq25zJfxZCk2E5JVa0KiKIf1oDdCw3qWjSomtuxQS4Li/m5KrDhPXO/V0q8X9W6hkfhZNN9ATI
gYXi/Hs/YIptkeh53IZ+CZ6VTReFjGZ4evt+nrhRF8EV6kpeTOLb6BV5SLZ+H2Q0WC5UYOKtUZRu
vSFhFxGDjL8uTMA182SOmKICnD2STfLbQ597f1BOOSb5Vj+V038OTaTcaMSmJZciybQVFpoZ6ioU
gj0UkM3KitmB4a6Otm8Pu7whp7fVQlKGNozLRYf557BWG4D0TRnWa7LiaJT9kxtQ8otd3trA4/19
e7hzL6zFHANrAVEshuY/h4tloxsaHsnQa5Xz2JjNnsP/SLy8p78zy5wY12m2Lc+SdAibEzgTzalJ
OyCU++9n6c7d8LX9+W5OUfdtVLybGvolhFquvnf9Wf+cEG8fqoFS/NuXe+6lRV7nYvhY2CCvPhoo
YZgYdXjBXmzfOah+rkhxbt4Z5dxN5REu7StMv+bPJtdvrTIbz0Rnl0w9P2eBHr3D2g6mcWXYmXjn
+Z27IPsnw4QgdFqMy0/5bagc4tsS/8eECiRxYw71J9evP/37m/b7GCeTWuoo02WhlqFhKsSBEltg
eff2EGdfDt4/g4fD6/HKwR8EmT9IEzyzYO96FXe6eQSkTqMMvMmHRGOGgTi7aJ5os2BZ1Q9wEN6b
0V5/ehbiZ1oofH/Ba46D7QhUOjXQrthAO6Rq5RLMkTeXhZZBkRVBtXn7ol8/O8ZDck7AmIO///Tb
azhW+ZOwmrCEA34Bs+EO3Yz3zlbi9bto0UNHn0JplwTRn5Lz316QIIa3h+CyCVOFSKUVQD9J5Lv0
8EW98yqeGYmLIAuQRCbHQib/56sYtGkK88avQ6a2ik1Le4GI8lHI7Pnt23bmMRke4B6DZ8XM9VP4
+tsVuaLMLYiFdTinOsyqz5qPnSonla+Jjm+PdJpsyJRl/THUyRpLjcqNSpehuj6gcI86e4VK82/B
XIdZsZqfJof9GJLfSG4am+q+LpvoI4wCbatmU20zur97TN0tDTqyT2kczfnR8TNxVBba3HhI5iuS
9SjoNxXEsphuEecqtS1MFJxHaO3j9VB3VLCnzi3WlNlANIKtfedC7T9pHsvczApOXw80BolNzimS
BU+2ZgUQM0L8zeolKCv92uj9e7Dh6edy7rxjV4BnlkX0UY55vPMQc9Kzdg+uW25Th86s0YicOPAn
QklIKHCJZKzLezH4VwC+Z0DpOfkCOVbAJrU8YgUzsKyYo/uVJHDtqGVatx7t2g7pbQ8bpXxzzTgZ
6fCad5nbaBmyPIjQPNUJRjfM3F48IvWri4C7ZWqcGwkI+eJFQ/XOonXmXTOB1KDgYM1iy79sEn57
10jeI4tVTtyXTGsve0CAB576CLlZZvUKWfEQvv3Kvd7wQKT1bBv/FBDC4HTD09R23w+irMPAV/aB
emu5bRB6XrqWUPuIWOfLhNLro50ShfD2yGc+X3ZzC30JLc7rM4eMp15LOrcKKXNNH3oUd0RuC+PR
Mdzs+9tDnblIBB7MRtQ6+N/p1pG+KOdN0pzCspd0RXqDJh6dIMSsWSUPbpun0NlpsBNZAzLi309T
7KvAhOgOJwN0Jn8+Ug+tHmWnqgrbqCZUCXppPMZIPbL/JPv94w799R2F/8j3BDmL4xVEkT9HogbU
xrWRFSFZrC/TtDhcfQDEEpbgv35N2W4gmEIYxenjFW5StEQZEIRZoCsgE2J2Kbxa2c0wOC6+Effb
20/v3GVZXBhpKwZd5NNlC3qJIJ2r4bKc0go1MVU1PUR6Oi2RE+07W6nXH6CtW2xt2Bo4NLRPl68G
bUjidiVXptmPiaW9NLP/LRutx3hw39mDLN/ynztvhuJY6nJpLC+nZB/8tulUaQgxFoqiRa00qB0k
xEUPIrbqj5Qp39uNnh8RjCkytuWjO11ebOH59TJiY/THPBCfa6gklkQO2yVugSjd/FeUr2WaJxCY
EMWfuw5GPHkjnZZzh4q8PNS67jgVfWjbBHm5+jvDvN7YLMMs9klsFNzM5f//bdaEtz2mKX902Gum
9qgRQnAQIyvi2+/h61mEUQwsJczMOp6+kw951MyxgkOXh9KiokWlZ11k3Q+vcu+yRtFQx3mCveKd
WdJ8vVIyKhMHjlkHFOEpaygqZxVw7MvDAFPpgkumDFdBTboaA7r0c7XEw01BATyutpEAe3MgaHvp
3l6NkBuIoSp2A9uieXKae4J98k0sBJuDZVvQ1ARsIItznwJzcIl/aZ13fv3ZB+MHy+EHb5B9+mCQ
JCQFnY0ipDoN6noKsqM2Uud8+8GcmyAcdJWUlOACvtpylnbDMhLXRVgpD3hN3Yd6bjz6nnpv13Lm
g8XWzN6WeQiO3skL4MAjqURTMRGNwkLIEiWH0dXH3dtXc24GctkC+CZhohQ7Tl7mOdPNMe60HPFQ
SxqRxzI1Op3atm3xpc/sf7+L5syITJQlA7w5GJw/vx1fpW6P4Crn7Bh9W+6dTN27UkYvb1/VuY/H
52sH1UL95hUya2wBts01H0+ROv5tPhm02CLnG82Weidjx/8KayM7UC38FQL/j4viuTkPRazNvjo4
c+ihdKonlt3nYRybN6rSPs9ZvBPZs8jmB6br/duXee6F59hDNDp0OP9VkazgGj1XtIRlxyLfl3h4
7+ByaZu3R/kJhzxdOriJnslyZCFzPplXg84cO4eSe+h3g/6cwuDYaSiOgawT80FvzhueMsOvSfBU
/U0zVfm1U3jWPvHRdM6TcGksk0JpNFG3LUhi2SVdl713ujXO3nmPEzZfJly3042PjFqd2IuS1Wa0
aROo5rOhghrvrN8eUs9/6UaqE55IaGJUVvqcD317iIL6U4KiY3aFwshS2geqSKRjTJqAQcR1vH0j
z3xr9LTZgsJrpbh4uiAWIHfA0rPdhhf1TcyGgpmBmDIq0K9Mn98e68ztMH5qjAEuUSA+3caYxkQy
HTy1cI6MbzoFh03p6J/bqahCaELZllK5emeHceajw/MAvoXRINqeLr/EvE+jjGsuL3M+JGmsrU1U
O/QxJJFm5tQ8NZKoVtQYffjvr9UwqGJSkWKDeDpT2hpRtNJv65Cz2jUmZCyEsrijGh+vkjzGOu3E
/37fxoBLGcA0OP2esiD4VgbVQuYJNT1u1jjpUCVUlrobAEOGJZmu74x3Zs1hPPZQi+mVzeLJF1hG
0k7Smls7LtHrhQ1DT2/I+wS/5v13hgIjYPmETlPnP1kQBPYkVVYc0Yygrm6dgggB6Sn3Iu0M453p
69w7ai3IT3wIS6Xf/HMx6JHEVTOVgbAtu8cuqb87TvNI6o9ckTNy53fkV739opy7jRamC2jL5mL+
P1l9jJFem9nOFfHEADR0b7iXndxATHTfGejMxAxjAdSAReUZG8fyQ37bIop5QAEWcQQsYueF2Le9
PzeP71yL9Xp/8McYJ+9EoGV5ZtuMgaDfACuQimPrtM692QEkiIqBfKYYUqgzSLFp3Sx+qgeAPpZD
r7bzSYEdjA41ZAXPvQZXsNUsw4CuPhVhail5nG07uTMD8rCqiYioSOjVvmwRZ3G6nYidjslEdHya
FITE3DqGRKub0b6/n4MSsVUFmnJXl63c6z3YVA5QY3yTFTq7wzoFcpen8iYZvWRvyHY6FA4Szd5K
yqtek33o58FjWuftmjuc70pqRXioEQqGiBPLVT0AM4ggiSEWzofL2gZfNaRZt3v79p57N1nFAdHS
OVxwNH8+QbdpGzW5vJvIhD83o/rsJ+LGtrSdVdbbSCPT4+3xzr2a7LnZ7FG+pyF0Mp6TTBXO3qkK
QUEsNadrPGKHQVXvbF5ft9XAatM1pPC3oESDk2HsMU8sicc8RER+J0Qq0Qz6X5v8iSb0FYKUdeeY
n2JZvXNkss6PS5WWO8rh+vRcEYiyAbrkUBOpp/lDMuq4hKSt3WF00YstmhnOOERFkYaS982mqBAJ
YoBkIm/M/uCg8neyQTtYeqftDGVX6whhKC+c2NPvpIMdZF8co+egPiIFzL053gTKwI/fe/MmNsie
zO127c8OgB6V2RCxZhFvM37PRhXiO54P4zbzF2/sODQ7HF3883J21kmrsq2neeZzYznvPYpzT9y1
eMcC2nA8kOWW/TZHpHrrlFXeV6EOy4/u0moaQGUYpB28/Wadm4t+G+d0Y9SLvizqALyK7xQ6IEK3
W5cgPt4e5NzWxrU8Tqsm/Tb3lPitN6aoG1tWIU0nkN5OteIw/lLnCZr6dnrHdHZ2sIX5wMYXd9vp
IcKVTEYVxEf0d27JSXTe97bYoQBFS63eI1Kfmwhcyv6sFlj2Xm1+i2kitQoVVSgzeWe2Hm7NaHqp
C/ldpWgWEvedO2mcey+WnjcHWCQEIGb+fC/mVhTcX/Zp2VgkuLxM4+jPcjiY1OI3taUloS0atR5F
YN2nepSEU4ypIa7T6sqPfbJFant68rAEYc+IYqLG3n7SZ38eEyJlJOq3tK///HkgD1ryTNjmDI34
bgXxc2L2D4WFjuS/MY5H1iY7SniWp5uDticoW6DHCzmJCqo56nM1acOm7uQ7C+m5betPtJcP4ivg
rz8vyBoCHBxoLwFchtAmkbgO1Z2snWPmGzdF3TyWRfBOoeLcC/zbkKcb1my2CzR6ehlqw7iPu/p7
YBeI292jrPt3zhzWufd3CZGgFu3RET79/NXgAw0YvZJpxpw+qUT8GNLAXffAbNeUb+O1JjQiRpiR
t2mzeA00Y1FmSkR/Qd++wOpMXiJSFMPOxLGAqw2fUaLkA+l79cavAFOABvB3ozf4z77DrIlFukUw
pbXjZs6X0mZt/tAHEztLDaxX6J+yurtGiiO2ii1f6vcDQZkkr4ElMEE9Gg6LPcHMb79N5+5CsDh1
KXHw3p525wsg2BAFBTs/MR9AEpKDp9svjvgZM/Gi0ml4Z8Bzj3hxZiGU8Si2nt52kRnx1LAZCtMm
IDBRdFLsZk6/GyuOCvz7iyb97Uv8qZ04OaajmDG5QD4XjpknBaMYkgld0qIMXZLt18nQuQ92YvTr
ypqci6QuiOE1S3+T2Sgnf9oF/AQSAvn1aquQ9O21YUC5/vaPOnPf2WwsFugAY+CrI2/gTj6JQ1YR
5qQnkek4uVdVwrZxyur2JZPGHKKL/PL2mMaZIiaqBKo+y6ztvTr7xqMzC5geTB1zhJTViu0dglRr
10ay3QdACVe8KSgnnWIbxDIB5dDmOC/sX676fywGWWfmysUXjhxj4RZCnf5zatGRRrhkbxLfVmUW
rZHF15BaxXyHtpqQau6Md1AZamQsVu0qJoNta0DAhh0GD/l2sAZ9N02R/iGx2XibatY/sC2u9snA
K4VjKt8h6nP2SPK/T4ixmbL7re1mCRHhmr2RWqXCxG287Zh03saPL8w6tx5yYrlv+GwxocGUmF8S
vwuOhe591ElafOdgfu766YDhQSex92/Y4+9bHMptGcRii+sv8vEhQZYGvmxMX1JDS3ZvP/RzQyG8
RmuAG51l42TVpOnUNOWyLAW1lWxE4y9uvlHkxyAp4pe3x3oFsqPRwLFg0YdRxKSDenKOJOi+6IYy
5XDQOxFJTjSMMXvNtrGPRN1vKq8wLgzw1bdqNIdr09TiO+jzkHIJN9iLSpeHnz/of/AN7+AbLHp0
3Pv/Qgm8wic+4CZI/tfmc14r6md/ExkP3/7P//71H/6iOAQu8Xh/x+NYyDYR/P0XxYF63V/ID9HM
wHagsbp0Of8DO3P++tnb8q2l9mot2qRfrLMlgYkTHDKsZS8MFuFfYRPRAzJN/Dax019lW01EO1wP
2uZ0XP+cRgJg8CqKGu2CkL/+zkeSsZ1tvAJlMecQeijZ6+DO7pFz9Hs07oSb9hM2VMMHCZPXA7Z/
tySNBlmy0Sg/zFOdnIIoyypkDEa2BiOUbHMV38fCCu2cA0hky2Jt29Xz0OW3g2mrVT7EPuhk4hjo
l5NG2trBCh0F4Rl2TtxmYxfmg6qgGAphgmSx4vLapsL6WFnI2VtP2Zupk8U3qDarybeesjr7Qcsf
837UQXGf1H1Wuw7taseuVlbWlfdQDbtjLfzmYvKSHoZTU2JssGYSLItqvJzwMh5KZK7bLJuJngYR
sVNtZ6GkqGd3E3M7r6VLD22Fayva9OMoSPweG6jDk15NlC2kvtWFHa2F0ziXuvTDojDvhY4KmnQF
46rMjQtCnyFSjUG3in1lbvNkAXY3frRTOqRuXph661eGRG6bD6t0QGOPX2nNwyovZrJBdp6jeccS
IzCer6jEAuGJ3WjGY4VlBkom+AAQ7AhYHxoH+vEwJc/BZJhPQ+m4B4rY/cfKwBaT4Jbe6JNVR9dC
TqYOqSFJsXk2WmLoF7gorfmhklaed9t0qH3ta16MsORX0ES1ede5bSbhUNbtvNYd9BcY3FSjcMpl
031jVf51EAe6RuWnQXEmp74Z9qVJhI3pOeMeFA9JzSl8mpuxrNS95ildgbbSykSt/Lm1+pWKAd3C
29fXmQHeDSflrHHA7qkDQVOz82ttSrGqbjTSnuJ5Xws5S3lVZyQ9JdjUcER44LCsviUfUkAyn6uj
R3K9Kz/WZuTcyxkTfw5grE4peK2AgslsuItUXu4rIFZefGN5WDyGHQY7vZv39iykug/ayZzcp0Hv
Wv1B6yfXj7dUiYsyWMNK60Zzh/rKH1N+gMtGfLwa0gqAG6TrqOrWRqEbL7UvxrthbGbWyaxqzJ2Z
EpcALQ9tDptU9Dpa1xIPkyIsecYHtng3Zg+/kXLL8So3UPyuqqDBiBk386ZuzOi+KhJNrJlJ4Lhl
uUiewT7k5bWWTaaxLsWk36AHdPtdoXkDRIMmqSHEEdxwnAiwCuuqYNWfPSteEzs+Pcgo8QADanJ8
ydMiwL7XuNYnoG9wvuIyvmmSqblxm9Tfql7AnUiMatjzA/SrmdLDtowbnaD4Yg7RBYhbt5XVcwBV
sFt5wOPnlT1lLfj9wJAHM8uo9vmERfrC0ygptqx4q1iNzsbQEOCtdKPyeORs91eZA3JmZfSJuU30
Vt13vVfdorSJcYjaOMB654asifgxKsR4IQrBTr8hAfrj/yyI/z/cT7oROpvMf14QrwAiLn9R2vt9
Pfz13/2H/en/xbrH2moiTaEk6fJH/qIaBcZfOCgcwmVZ7v4TPPv/Vj5L/4udPoCKwKT/CXfb/zf8
Itc/PUUhKwLhbVB1YZFFmXCygYZG0Tg5Dc5DmeFxhok57zSzNbv1XAp/4xAHQL3UMfA5GQo+ptFM
2HD72iTrxK6npznqmmZV4/khoz6nKbQKjAnvcB6Z461M7XwD0pq4KZFL8hDaLO3miyj1pm5btQL2
Pu/2VeBBC+ZXcmibEuqn131SgVTIQPatGzShO5lYoA0yWhz3zSKgl6Sy7P1hGG9nb4EiWMm093o7
OtbOCBPArcbqkp9JiQxBn/iMMHHeQWHON1WnWYep42NfuYlN4FRYTCLu5AMo/047+mMyGKtJo4rx
rY+t2N0NgaeZz3ofxem27OIR6hp2bedjogcTJlgSGFRyUSuLTEVgiY0YbhvT44jnxZhrr2dMof6u
pjke3yMad3d6kZd8o2lc6v+XvTPZjRzJuvQTscB5ABq9IOmz3DUrpNgQkkJB0jiacebT/59HVQJZ
keisLqCXjdxkIFPhcg5m1+495zv+1iQxQ4+1DE3RwbCv/2eKn9t7nVWBy9+VOgnlBOhx2oeXUkSJ
0XlpbEz+avmRUbgGOipyixLdc/GMph/VuqS3o7c0m0ZfS4xx3sIiaKTSf12Hudc2tTHNm4kY793g
rgwJp5lcoFF9OkKOF88XOoRFPbX2EEuNe/zQTTxhiH9lzgduttxVqtLPRueXOz/Ytmr0BR0OV55U
NW2lLds7HGEmD0xLMkA/YFrWliC5H3HWPxetU7zqWPMRQ9UZ8URDE/V54Xxp9Swe/I6QdcnCiOVT
C7YZURf45gLrTTgdcAmmx3HuqfoAwo4yJEGtYRjlQ1aK4n6cWbtDT0N+V09ypxkTcLumPszB8gSK
hZmhFgTdh0PAxEOFKCKeIU0eCo6MG32ihvAwMm661q4iDKzlczO6NWulke3SuQk+3bSQoO0Qm96N
mivf05HZAl1BsNbB4oN7hamgkfTt8lOUPPq9wu6Pu1yuL5ZZPgmtBdRIjkkamXbxmePVeHF9Xip7
suwtLQr7kBbVSAN+rg7gJL8Sujzv61wYm6DFn0Z+Sdq/q7XbiDVHO59Ndli002m0M+e2LLpya0FU
qkI3TZq9Su3i0FArn5PGw8NsDv7F8OopCc2pPwSiKA+1vQTRYDdAJoaGTX1ymn1hVdZpghh+KWnO
76u0dZhZZIQqjq14lXUm3rij5W6eB+sERbrcD3XdXsh4Kz/btMeDmoBbPObKWu+Iyh1vql5CXCBP
jBK39b2HRfRUKZoGi5YQqfyMU8SCo6q7yJB5JfblrBItbP08P9Zuat0OPuxqyL/5N8AfM1gdWvbn
thjzc58V8gnA1fTIubwlMBArujbnwRvNWPGiRrc/YULj2D4PnsAr6K3m1qiyCm9ekBxo0E07jvdp
rJPPvlVydH46o5I7ZOjLt1mY6KiCaw5SWx16JzljUq1jZmB6OAUE/xh1ejCD9rTgCYuSgAzqwh5+
DPVEhnWBgEhnAhlioG9gFnbjToFb2JoZpud1duVHmxDKossp35akt0RubU/3onHkJWPSByd9sO6T
ZVpeB0LuP52EEwgXJLmdm3b4tnqLEY32VMW8J33cVLPYT6Utdq0tXOAIQ1M8M2Qqd9x23hbtOl3x
ivaHpbn9bvVJyEZlrFsbugJ2KCvVA1QaaxNPL/glYcI78TvH/LmaWaCFBIFwetAXgBym8dTOxXjO
kuquHfvgYjZm+kr7vtyt8Mu2s7UQ9ka4jH5280I/B30RXLSmMu+hqA1sFIjYbprGKHdBOd+Wcmgp
dXhRj8OQ2vFqE+8YJVM/H/LCSI9tIwAV+C4u8gEI0kD5HHgWS01d1ifNdcTRlLbx6C6VY0Z6r+F9
lu7ymYkJoy8wI0K5hk6Ifbd08qOAHznrAqDGXASbRDbmdzGM+aHsnHInGeM+GUp0Dyn+zgtYU7xD
g1zBHYARfe7qIbjMjreex67V3ttm0NnRjOmhzAlOCnl7vJt6mpYfi9bgpSpS6YBbcKajllbjLiGW
6zL2yjqaGDC3fi7ly+Q4HdlEHJEWe1x3Vj5n9+xs7ZsbDM2H39fezyUvgFi5fUc6XZD+mACObex8
Rf5DNjkHjuG0YDCOmfv1EeguECcBGZkcPwtBEFpXju9gcQzw0eZkARteNXG8qvReGI/3m8YjkYu2
cZ5EjiuKn5j94WMGo/zmp0CeNnaTVh9WmvpU+3NyHozEP42kNobgSdUhI5cLlaFJip3J/haWdl9e
euwvt8KvOopw+EQDwhC0h1p/TnrC65j+OZep9DgHAZv+RvuWBMSWTnfU2drscxKZhvs27fybFSbQ
lw4oYyAsLWe7DrjGcKJ67SnLHPdN5ui55gIhZNh0SLuvizZap3VNmGLqfnPrFbV1YUKD5hwXU1wQ
2wOPO3H8nccp5vpMTLkVmQT+RJWBCmluPP+90FdGWbn1bg9dc9bS2nn0U7jNhj5b4EwDm2VwMe/o
LetRmtTn6w08Spygu7UH7LrUeRwIaZ4HvwfbZgI0UVlNeDFev2fP70dIFFq5lbJxdporanROLuA9
9woHLgBiaY3VHhYOCPeek9qffabAswDeXeNhGoNHwxHttpYd56dMIZ5PRGZHFVSduyKREB7McQ7g
udXebkKvEk26deMnaroypm39jBnv3NvufAx6098YuSa/MiBBPdDIKdgnvfT2HlQqlNYdiWnJ0t21
a9ki32vJ4oI2vp+ZwkarQ0bwNK3BuksM5X2jFjCfZmDnCyQDy/uJYXN4q8Aab5OifXVk6W00Edxb
JhQfvp8ORZg6pdubLHl4HnuRHadWaQe3NjuwR7arEjZtuX7mrapk2OXJdDSHOXYatjfUDymPpt1t
K1E4dwm1KZGAbNYDYbFiO/nKE7GFiltEM4vwxYLhFndSvdD0q27HiUFllKy6vWO/q7ejDaKjJLBv
q+WGtyfvzL/1DEhNAELzNwo0t4s0AbNRLsl+aEUCFacAie4ZyigOTpnC12608m7C8wSP154FyX06
+Lx67BYko8X04KprstcKD9rVl/q2L+TEe2K5iocj8H5Q+GYbtMwmPHqWFUagFNMgga55cKY+PY56
mT7rRVM+E8Xpb7HPrzasXClv26IPiAS+WmRSJzno9KGqkCQbS+dQzw4W+mNyyIdRrfGcWuIo+iCQ
IW4IItlyPOj7Sppp92VVwoMOzlx+MUiVsaR/k4wOCOveV1jpM3nvap11tm21XAKpjDgAaRz1qZyP
WT2tGwxg6evq+idhu0+pi8V/MPMLQWPgbYhMrQrP+J7jt6K1wagKlBBmfqz3rwYds8OCeDscp8yK
5QAsrrXWd5UtH7mn3fstZ+AgG924XA1aWDLXIRlwgtbprUcFOPyZI8IpL41qUyKu4bYA4V98OwqA
qMVWSXEDNwTke26dO8d+Mzob0sEIMyAtijIuCl9FbVVyYSpS18oKyxGdxjZsPLs+phkJXPXgb7O0
Xo5+Pt5mNNNfLFWXReTPkJJ1t1ZbAx9KtGrzGiXFYF3TB3tYP9XOg3tPupaw3hZaYDsBiC0CNEXQ
oEMjx82KqHXr4lzz+L1rTDzp9SRPVd+5+5b0uaMD7AuWS5nHJK3Z0eortjnyFg45iv7t0vVr1JI4
GC028PS26dMLMbrs7KS/3jo6Xw4tBZ2KvuKcQDcmclvvPxknrh32P7VEoeoSo35tv9uIDv46lc8S
eynzwc8PApERJdzsJUe1+qzSzgCYDWyZ/GSm5UNVH/Qi/tOR+e6fH/PnFJnfZw3XD3dRkTHPAsds
/G6DX/Naucva5gdjbtTnKpDLtHmZ3fpFUDz8/Uddxxa/fU8kf5xprqdfOmHXA/KfRSIyF+6cVXxU
a8p6wzsC26kmiP7r7z/nLyMNvhNqRmKtDJOQdPd3TQUMv8XGf5cehjZZthninINLn2xT1nl/J1UB
FWwMMj3nplfvLbGUKatKmt0iS78erpOM3+7vf6W/3uKrvOCXBus6mf9dADDoPfNJThkHSVPwrFdq
2Vli4gRN8CaJ23qaqU9iNrjP4Mb+qb3//wOV/zBQuZqe/kP/qK6/ut+mKf/6qT+6RwHTD7x2TFJI
lEJEyjP7R/fI+weyZ3wlPiLhfzWW/pimBP9AbEr2L2AJxNHONeLtj3GK9Y8r48L5hfDAecGk5b+A
YiMK/k05ifvZY2znsZnxC+K6+m1QbrGHVojI9FOta00mafjarhbPRp1gIybOdFPYVt+EizUCvJ0R
RoJWaXsL4gsRrmHF+x+2sPLOZFfZQQPoTKzf5rW07RcjwCQWT53xkfpm+lxx2ovy1HW+jbbdU/+k
/d3K8DbZ5o1AlEz8sXdOKQrsaHTnoN1pIsPw04v6hIOZE+8MHVf11oc22cly0jtJhQq7rCd4gdS5
Z6tIBu+mAwJIZEvpTuzAdmVdWcG4/ShnGNS4DUcEirZ16bDOFR1MfqVbUeZZwxs67Smbw2GstHNh
5c4aSoXOcltwbx+RKVRuZJl1QxANqdXPRHeBM8nQrkcqF6N7sBla/0AoIh9dezAPTHkyIp4FWNpg
2dC6y6NOZ/0Kx9E0d8LMmUNZxZ0rvISEjWCxzosnkiruZyuHrInoNFR0Hje9ob1TO82hr7M1HlTn
EZlTB9ZGBmYwR6MPAmrNPOkwBNO6B0MvnfP46xjcD55xGCgzGrIhguRlrXzvsb3ubapfTP9A+J2l
xaJrnfJUdtdAWqhs4nWcVIb8lbkVZzOPa9COoQRTdHSDpjzRMuJaDhVoDpNsAaqbZZlO/dBfB2Jp
m2080gAe6HHZub5LYJ/uC8NlAKKQlJj9hNJhWuvY8xcqNJvgwK2/JAmRX5X52q4W6RJrp61PAemx
NrMUkjv3Ni2+8gVF+1A/pyyMnk54mG3ODGn6Mui6nTmIRe8OWUrSOFnfpZMb7xRmZDsXTJ4BR2Ic
rjo7MmVrk8STTBw4E9B4QW0c8nEFypW4myCzrwkkzSSIpFbXw6Ok0eQGPTKFvvPDq2eaPp1jTpsS
oBWOZcqzWvOeCtr+HHQPdCbPzhU6uJKYAz/9YsuViF8HNt4MwpzTz7Z2i+5Z07L7GT1qqPiYbbrO
gLDH5c3QJ9i3Xp5sk3F51GGHQUtGl7i6UtzIStMPrcMMjaxF8xggZQiLzqAdpqEorOw5h0dZNtTb
DUkJ5bIedMmrabql+QzJ9XvdU4hJI/VCwMNaZEOJ2ja11/dHigpx6PLpQxFffKQHnJ4gFQzxulbY
7emQgYLlKNgOWyZJXB9Nxnml1VEqNVoQLVnC1ODZl7PKV282BNA6gr1ph1Issn/6EaaLKQ6GJb0B
mIUKMkejKjH/9LnGIa7JjXA0nSSylTDu+O3FSTiLRlTq3LcHuDvDFzORJfZh0G09XrY9BMu48FpS
ZtO13zdSHurJeZRW+QA7+4aAlB2Rw8zezPUpp6fS6F1w9NLpoQvyQ71WZuzryyYVXP0U27o/2s+d
JMl7mc8CClYYOMO8VW0JxzdZkaAk9ovLkPVKICPhoiq/SltXYCUnTs4QDx9zDZWhNIwo6CGQyd5h
Ecz9M+k2ZCcx4QOcG5Bl4pv2PcTdelPNqo68YJx4tlpET9wPd2d2FeeaLBj2vio/6SGRHgyn5gg5
kw6MAveD9VxcsqAX+8FHzsFbYdxTE9+PEOY0ny+1NvVl9m3xXl5Xs2JIPMpn0Wkn5s/2Q25Kl+Fx
n0XcMLVt0Uq+gWl9BUs/ApOef2Z9ZexTrwMZQY59iPsOTbuWBMeBYeWmY1m/72EvhunqBodCeA+J
q+4nOuJwSD3/1Aht8iJouP031pUhNkcvGUm/7sVFmCB+ZV/0O50btdUbOVyc1MkerHkOiEbWH1al
9eCEIUymVO8iGG6XueJQzfAci5KHG7d76AAOcYWyMBl0sRVWQUAJjYZ3MpcuhZWxO0h4AYWBvVz0
T2VduFuzWpPHqZjOrSZVNIN1fOYw/eyk5BuW2vjercGrm5oHc6Dj0RpDi7K+nMPMnLY4Lg6NK3aB
SbKML6RNqFAqdxxmP2uoeBuHNu9VPvjUYq7lAWZoG1dZOZ4cOemXzLAehqC9KbvshT7CGhKMvdEb
ewlZaTeuFny3g6mLUFiQkcRa2mr+nd9Zuy4X88PMrYObPOKiYRn1vxdJaryWAHZiZXm8ahqHJpOM
LG8ZN0Azj1j7+60zSvOkXOGHcmxhb2PjyqJiKX0Cxob1kDX9HkHbccyTYteX1Kw0T1uOntqWzayM
1iTwQn+iycdhabA/AbT2LNhYlS90Puz7rLK1cPWUPJcDrQZyoUB3Cyf7wOVL5pc5EO5Molk9lc+G
Pe5raMLBuLKxiiDYmKp/JGjgInOv+mScDelgeRVeUW5Gvo87F00RIRnMT+NiHQxVGVs7SwBCpOCt
ae0hDIU5Ltt4WDPj5OQOWUKatYTdkFpvSTO05EMYIEo1BYt64xesTGNl1XepNjKOaFTmRj37Wpuj
914aMLjYiujYDO1wY6Z1EuWm2dIy0/MwsbTnTJuu2/OUxg0RT5pPZ0xH7E4uXH2rp0zjY45Zdpqj
FBPDQy00/xB0xXqcR+vZnvX2A7sGRNekgra/BQtuXRHfBv4dm+nbuGefNUmMDD4rbbwzMkKpe3vq
HzqnvptqTYtkAYhwgS1YoAnrlKW2w+zSrFvdb36HIhY5wdFkwLwx+HrXACb5neXV3k/GkryTy6M2
xE8DwsYrvRHNmO3c0oU7DKg1qsjqjvJufAtonm1qnVhMAIjFSxv0EwHinf/TxdIYD05LME9mle9I
CZZHbyJBvBj8N6twODH7lffiAa+NtcTVI9PLxFOd1no4T/pVR4hOz7Jmgtvt60vEDSN9bbaKrfTp
FQgG55tUEZlZiR+tKj4WXfMegqAev1ndCKh0yC6lXjjxghKXTI7WqCI/x+YVIWCww1ZX5alb12Yv
hsGmRqjTs2GW+74ggVcDSbIZhqB58Cuo4Cy32XAP+dHfr54rv2lrsAcsNj+NHcpHcOeQwIO1yG/q
vv8hC/+T1ZkWYOAGMakJw3MujJOLUGfXBmqJHY5Ym6R12SDQCRNuZI1RhjypprkrzEvNjIoocEfe
CKODodt3y01l076bGmOOvUx+Ij4wIiIPcuOubUfjkQWymzcWkYI+XeQpK3d2nXZbu7ILNq9Oq98k
MTanlGCMbUkt+KJPylqihjhTmt/2Yj1WmWV81KXjfgCizUK5XrntnDhDzSgpGAauuYlRHTK9T3lc
jUdvuIa0DnpcW+ZtwkHF4r2tiV8/ZkEZV1QeUUZTJc3QLhvVlJ0U0VFbxl3pI/zdXtGmhLlf1eML
CX4H15x+NInr7jpDfgQ2Xayqb+cNWRPuISHOPVxnhw4OQafcuaMjkEsF+djGZdOIcLaH72Nv95EJ
AgR0cWJBiG0SBneSPbBo9plNE3ZJ2p45k1HurR4OQ6bEeKzJhkmUdRGZsJ5z2pK7sqXPlWdVcxJ9
VuFzCR6XNduWI9RTBKP2Tjc+BlIOt2SQNbB5kmcjVVVYSjNONNuK3azFCuYoWnOCdom71BtPItCu
efYqxSwGeaURNUyeo9weY59MEJYUZrygxkZaYPT01iL7zlj5xqXI3xIAowHAbp/npm42cELa0Mmr
EwSfJcYQXAFHpTykvwmuOfVa9sWyOTSN/RBgtd0xUPss6+G5aRfnVnNJz6g4q5i9s2znqbYj1fZx
ay9QUltHnTVFng0p1OYLODDYp2VVPc89oFeAmmx3Cyw1YUBCthpwSXD+i9AUDaRa4maYDMxbWvRB
lJN2T8vTiEmhgEKf86TPpctMCV+ZO/vJs2eUNzIb7Iuygx4FTv2TArhjqt5tDLE2EWGcJrd0vJ0J
9UTPPVTPyhYASO0hZc5cB/RSKXhM6UPP00R5LlIWmGUqqm2gM1Jz/eRD70hcC8AL7TJmKfdy8bRt
0LlGhHybysdog1u9FZd6XoaLqROU3MBqXjtVhJmtLxdTBEcNWgCmZWLLvHEcQxQZ0w1Rrj8azhyl
ob2Z/vqetu7OM7qBoSdbsSmK7VSuB6LHx82qabsy+6n5Elu82+k3RifavSzUHfyiUz1nLJGkUESM
pfRt23LEHU1l7ayeTLuGxqolxAnYHpuo0I964T87XoamOl/fZ2/4TIb0o2lIzPMb637oz16TMLte
yQOY6/S7ppnAK+zy0OfrGqWWd7MG/qvPbFIFQbMr2CBDEgbaS5IQtanVunFj2+29wJkYaZ3Qo36A
705wTKpfiqSZKNG0uwGAmx8W1byyLYiEr8tuIMnQa7Mt1qruoHiCvy8q+7KKiWckmZYws1C5oQ4s
0TtmTvVWNgJnX54bFe51k+bv3FglRV6jvNjMVH0/9WYP8mOWOJrdgqaqltLBNZWeRU3Rt2/mZOTR
PCGtVE4rn6fBLw8QqscDlXVxCKDk7+ygtrftsqYnlGnuFnLn06JwouK7uA38QdzVuWb8dPJuOK1Z
7h5bC0iqWS7FcWjoypHdop7smgGor8x3zvHiXNSkIyYpyrE1HaOxa9Ibayb8dUDAc8aHZ2/kiv3U
amaE/5Cct6Nna9s+8PxYMf1IyGjejbVlx+mscbCCTQx9vb9SbhctrC2QdDbkEbcV1sbMyuTWNXoX
Nffy4VcDoZCm9+6lJVeMwpZwGExLMEgP2DkxDU/jxagaSosuI1i6CIjX1UnVQrAfiypj/tYyzLGp
LeOp4K/vgokQHw5a0It5XNFtoB7HhwcEv5lnsc2I4DtQOx7QJIqoLKtxe1WDb1jRIXFXTr1hgLUT
uDQ5UPkPg9DsHcdhui7WLN7GIkCImth6cWa7viZUc2K4LF1wwqziMzAXdmwmKBGhJ0XayBGkMUx5
8pZOR8JQ5vuuAEOuFPECxJfoJ+YoPWIO66dchzNAFBJPOF+Ya34xWN03JAdVd0JxG5EdhYL4v41R
llOkTRrinibv40L62mmyxV1ukqlSNNU5db2Xxg+6HTW2RMjB49/N87Y29B0ctZE5kcN5BqPodihy
/ip/IH4377/Wpr13m/68tIQ2KCa5a2pt6DRcOfZWzXSuqsOpz/h6JS0bq4v0bGZVdvRkjykENFXR
OhQuy3HiTY2GqztFH3rWSFy94FvGj9ETjEQc2Ajybu4bhuKoKxlqoa5p+xecFvWW7KANxy2eZAMF
VD92U8jboF9WYzB3DCNopaxsvHZPvkproLtgPiyGzTq6pIZLow447Kz1N2lrtE6maUJ/VBpPrJ0P
JklMfKOx3xS/UiD8KUoVR8Je0xm1tgxRSRY1knw6ZqBaQvTDH3XfBPci1biR/lVTLLPYna312Tfs
O4A1PSYkw4ytTkcxjH3eBqeOS6RxtNgtvSXkkCOeqiT78g156VbzVPjuO4I44qbee6Miu8D/qUbG
NbqfL+iWViKYqiCWyKkNQQb8KsefxBQUUUnye4ZKdyNtFGsM7KPCBIBfrj79kpUIsriu6QdkBmId
Vi18UeJOZSzQUTcod45agPK31TCaR426vg3nFO7ONHIwH+WCznhgJ29HNJeB3pJP3M21irPeCyfp
ntrKOCndiRBrVxRjRTls6eSkYJ4GyPCr4Ul26EUON7gnIV52ZhmE2FjUIS9lcuezqjFJ6gzlEIFE
fIqP/np1+yfNditGn37HyFIxXlSRZWS021zOCQvLhznkW2EHhjRDBE6LQ1irgi6z6DcDno2PriB0
rL9JDGZkagh/zQv+X/fsd1/N5b366v7X9S/+pLhgncv6//3vf+z++ef0q7laCv7tD5tfOsz74Ust
D18d6SR/9KKv/+f/7X/8lxXhP3bjf82W/k7N+QlH473+dynnrx/6oxmPFQELO6wiYOYe9gW6+380
4/V/gD01IP0y+9GxPWB8/KMZjwCUNj1WMjxzOp16Wvh/NOMRgAaObnG7UHribfrvmvG/+cOIv6Sp
dZ3hYaSx4U38Nt+Sszb3suzQ2rf22MtoJMl63itnzHfouWvsvU22EKMgCkObnvMZ1hYSt6xVuBNb
5520sto0YtLnLFJYHCKqr41vGwXSKTWlht4zqQtWpbrD+fX346nrb/anyRw56leo8NVL6OM5Mn//
zf1umEpso+oErnV+MLJai5xJBDfL6OmXSVuS8p/P9//ZTeZzr377SIh7kIU4sPgud/M3j5OWlwjp
UccRE4x6qae9E5UjrpGdsG3U3GEhNbk3lN6+BYBI5EydxXa/J1l8TLZOSvzGIfEoesN1hBMYEm6I
YN7sSYHy69yzNk09zHfgi4ynEj0tWnpONyfRXfmFaV6vY2gUiULPqWS1RmQq18U2pVIXaKDG+aFc
EdeZxuq805poUMSywyFCzZIx3Sh6/lXMaZ0lmmSsjpKCO4LuBc/GsE1YTs6Lm5tPyrB4CNAJOe/K
qvLdAtuFHaonAEr5TYE8I83JzMbBOqUbSpH5TqeNDZs0S80nwyCzMcy9ju9G+IR805AO3qXudWY4
k8zIIdQxqdPoA6yR25gyo4yv+I2CxUF4y5h/flbymhYSSs00nkyRGR2mOXxBF1ATlOmut7jtq0lY
d3bsVcfzl3blGmnMz8eHVdXmE0xVc/7GSW7Wvltmz5XLO5Ci4cK+2bD3+QjLRoC1TOxdjY8uWcBT
pkkEc26IaqsrQgelTnFEeEF2l4xGR9Q8AVVZjC6T7w8J1nkXU5q8DIsbvIyD4seDiUZSLCFpYe7n
r2ZOxEXKF/RgoWv3fffK1GZs9/aqV9WG64h02cktLkvO3H4C+NXLlaNkw22lO20aJ8y9ZXZcr7fE
u16cgFgR7h+pHKcAkbMR55zq8PnQOzpnKQlJmk9VEULdnffYLQlPkaQyQhFTCy9hGRj8lgpojhc3
o1lSnSAWLh1J/9yc5uXJpbS+aE5A9mYlyIniJD8076mgvbwsqfuijZ5xmca2vCP8K303Jzsnsq20
ffpZtfdep8X4rbV0MW+NlUc2m/T5Dq1N70do8LjiFeGSy9GcXcSSTuMFLwhmu/7ezFcUYc7o8diM
yuPyTnnlqlsdZwNuUSelERZVg7QMwoNsP1upXHkizc+pmrl32Frs6eciFuRy/GslfoKPmB/ySjee
hIvDMkJ57rx3Zs32nyF/fVrM650vGSq4oZZM3NtiWkvcXF7TvnFleLk8kivXXdE2U7LtOMB0rygt
5gfyTXgRtNXjAudma7q7AhHoyTHXjFD0Gb9OOoqm2Iqrsp0xq9wPpPvMNxaduZQIu4FPoflIdrvB
2xZsqKi5LvRdqgTVFLGuNfpo9VSsnA1ftMFb5U1vKk3dLXPAb1IuFsvvWk1LQCtCr4qHZBRqP1ea
ov06WtZhHfGohutScS0VIW8chfQpR14WUD1TyjAXS1DxzlubVSU7thJISfTrQS44eXA+1yiiY3e8
vhS9Ql9Il81iDa1t1F35oBlWdDW0ua9zSeF7K5KAhcJPjaL59KzJuGSuL9LQL1H3hlqRipmYt1SJ
78pQU0pfYkj7H1bi98U3xQphENiarI66bTA4uVQ3Kc3/jVcSCrcxC1zxoc7jdOykxz3vS2VcRL9a
8zd/SGTx5Xi1aRLqvsiUxDad8eZtxf6zypDJ3K+mkEljDjSgq+uHzLRWFWLqIzFVg8jzPZ8ZtOR5
6tNL04NXZxySa5rcowfaaYo4Mg3PS7NoOPK6LObBoHU+pNnBKoMktq4RMGGV45k3LGMh9dernD2p
oe6VhCOkln9LM5SDW7t13FqElD9JzSLTHNrW11862p2RVenftXrMwx4xEdNMRmt5Ns3+nuil9KPs
Eu8LwVYS4mxDL1a6N8OkJGqyUs2cM7z0u2ONDHbYpOKm7qwHXyb1d8POqq1Z62kCE7IiZqP31F2Q
Igb12kJaIXmx5Tlv0/LZFJ1Hxdr121VDWq9hzYtqAuI2YzW1t2O5VjeOPQ4bOnLlPct6+50RSfY4
2sjcPH0WOyUJApILeS26aDi95k3+mHZuiW/O7tItjfH6BkKlgaBRrsdSC4ot9s48HIHhEhbneSx7
o9U8sem0r7VTtVks6K+ih9Wbb8jlr5eWvJbQd52hjpgNzhe6oVaY5mNFXJnX/cyVp+JysO29ecX7
TaVpMuPpPDvOdKcmcWqhHIg7ZY4n2VXNzi/lQleqtJrDNdRtmzrGPR26dqfjzI7Jn2lfRaHaiV2K
sXq9oLHeLJU3XGRvJ49By8hM61Y67BrgBmjSKyKsxXUvWtbLEwv2soeHshw4WwawDYpps3SKLDXT
xqGCnWSf1Z37NDL5/aEzZz1hmFhPqla0Qv++JPpLMQd3wOIfg8WILITf8VqyqSyfrGHCLvuWMXid
AH+bLDYhW1O0H/SxOSW85fu//9TfJFIUYnCBMX2DryQQBdvRv0uk7AQxQDY5ASpYVtEcfBnzj96k
xvj7z/lN9fXrc2AgAsmk2sM/+lv1NWaNO3RBmhzt4lpheLpiza7n9s2ZExaM//7DPF2niUaBDDrg
Ko76k+7L4B3WUJwHR7+cgk3TZPahA5obafkQ/Aed1V8LWdxFcFaoxXVwCb9LzGQaeC1BpCQwuYtx
qWn67RyYKBFZSs2p85j1/Q9z57bctpGE4Vdx5Z4snA8X2aqVZEumD6so2exmb1i0RBNDgABxIAHi
6fcbAJQJUKFjj7cWqFTKieQezKCnp+fv7r8vT+2F8WRJmY6agD/Z3iD7BqJItm20sWmtGMx/b4+g
mF4rdE6Nc7wRQuYs7+UxB7lkfDsmJ7PIDNPi4w2d9cNmZRV+VliA3jHelTvRcH4wqJzAcUW7X5Jq
+FvXk82eP2uTNcfH5Rc4V1LPpikINL4kshln3UGS2KIRdxQ6s92OapmypNKr0suv0fe+OApUCz58
sbbBzaSvNdHcKOO5yJ3ZisTtu4OIBamgX6U2eWkULpSeTQcnCvSG29wpTCMFYHdmfpp7N45wo2so
ar9DTaigNmWOJR+PhK3+XMJ0kwq6S9ozY54JesvC5EgH95LGTYd5oX8kAkO9wuWPdG6/sOlYE6ZF
tR7D9oeMxZ5Cl8ixZhPCPf/Wd7Qzr7U9rgipJv7r2DtoxpWT16jI5XHPLQtIJalocJvL1LfhVH2j
FGT902w0JKj3ep5gJwtn793Ua8f7ChHbC1NEOVzJB+aRyj40li7BE4baGLMqI4IErXnyrs4BryML
hQnlDa6SWvPt84OyCnxNg1L3jFJ9r4nYDHxHn1GRR8OqjWW+jTQvuOWi89Wd3lBh9u/lPuiEDe0i
YQ/ZWKn/ERNSVz0NezKrs9z3CAptbCqWXS162O7r7COF5wGVl7RWuq9K/LoSXyv/uE/31fwN6WQW
l4vEXtD+NH+CDMrE66wp2773QodCs8vLcm4IIS8zSULEIjkANHKfndh4ctRLcZjM0fCNyUBiLrZ/
rKsJ5yXEy6ja2setvzykfr53fQ3icug9fXown1GkryLwkjln3GziTfB1K7Jrtld0KCqevIzySZJ0
5lLf10L/mO6i9I/9nkbCN6bwqweqPlIqlOjYl77BSxK3ZOxHwc3lF3xpTbCUTa8cvt2QNklL86De
e+z6Te3hdGv2+j8E/80Z5PsxWUkpgffLA57tPTg65G4AykFFreGAqcil009XVyp0aUSqrYmAHNIY
Na223Ma/fTBwI1oYQOh+3iPKqw0fvliaQldU5N2vY5KqtdzjlmNrW25Jlwc7+9TMDPIdS9dMeeIN
a6c34UQnS1870NPb5mK5EgWaxUbklnh5oCFpvAFTLAXaOA82kyPhd6DIdC0XFTn+JR5EFuT3Gne4
Hdh7XkArCb6cv9uu9yAh1sry3gdlsKF/25Z+51dpJI/BJK0eAhGCE0xKLkvXuV5Tku1m2Z02cYCy
QL1MapMl+lGmIZfj0lgd7os48ZPNtxrihpoccljONWikh64QHBAQHGzyfGbUB++mpGPMO7IDxO1K
O3yz18VQ6AAp9xQE01doYKaKlWYU+yrIZhk9tt56sHZHhAFT/zUFG8k7K66+ih/K0+vEMFIqij2E
XIZ/wxJw9pVIBjT1NLOtmZNW1hKW6v0ss+b+7w0g4rh0LLuh0ND+J9E24yubzBiqiMXINCWhjsHW
IBXgDOjbOiuaF8KCpnWm6yBJNXWu1JzltweapZnGNaSC3idHD0PrZk/UIYeTJGEHmtlK3FEDGRMQ
NNaHB223AUWsQ4nXpLRI4mKxy/hz7aJH2Qamk1tIisW9WxwmMZJKYd/5dHSm3pMS+OQXe53Xv8M5
xnE34TC4PZDpsZ3ts8NWpo7m1b1dVkBj+TwE9wsBjuZXIt2vJHcWbKwfaKMZZjekX21+KUEb4Jcp
JreVJZx7GltMoDZxaekNih1DiOGS0Ei33jVpM7lrEyoNrGz7vggtV792I/iBbxJK+LhA12JGo1j9
2tpH9o4yT8IpVCjtUmEXYN/avkwWZr2OE/YMvVbq691Wj/SnMvNCQPEJEb5rv9pKMPSwCoP7/aHi
z7J6LXlLTBDQ288gRrmDdJ9bUZzW/LRO3c753IdzkBfipxw26Za9FpBkc/gMWk58kcJX+ppeHbLK
D9/SuKl62NLdPbiH/zYir2KV7otfcjPngxhb2kO9TvTNNnxIao3zggxiyjgJP1cPoWZ471eOk4QP
7lbPnyicZhalubbrpenEO+tDluoSiippZHtVaYK/yNTthQ0ZQP3rlsIY/3VorK33e1ZzD6JBkR9t
X4qweuMQ8dzcgIOAXBXkyzm3HnXD5mvCt0jcOcFc/1SXZvw2rda7ya9VIhg6DWtOLV8jozq9CiJo
kf4RE7QvHqhHDPKbEHUJ7rmvQhNBLLPcXk8mwiKQTx56eLMr9iSjb+MtXaQNSXxcr9CgmHI7qkjd
Urjvrf1cL98G1YQwalHpe/GRPGMwLW+7y+vbCpI544oG4qCMq51WZb/psU15tCdsFAxmPDrwTkTG
2dD4AWD2aF+9coAaAicBN9Md1zy8o31h5aWgbUn12S9qAnb1HrqJBoKzox0vYwaV/pu1NuyFmAfB
/HVOsSmJf822cogEo6HsmdI1194ihqWdbuM23Vn0Sg/EHWgv2LxRyLBl5thoUeo53MyCyGZdjVxi
5uY63306iKTcv6kEOHwbmqGf2WJum9KRoOQfPI5qtsVGX0skNgOev9rC1H5X6RoIfHP8uc4OkDEA
u3Lf25BB1VehJoj2045ey99t/BXbdLOdEGmIDhYLa833lvlm7Rsr8Usep7yITi01Kb6RkdPdWE+r
/+zIf6D4O3LtMHzwEloyfLAroskOhFcWKQZzcVh6EyIZr9deSp7yQd+CAgcHfGNalOmlu+E8JgwQ
JFcBcAW6YhHNkdk3hen+C8ccqqwrGyIikrIj8rzIm5jP6w3Y/CSiFDzKctD6QwQo+QYErfaAJNaw
f2w0jR7iVyDkhQdAVu/267I98X90BPSDeMySPPlc9GOeTRzzS0D0fxAn7SbyYqCUiGsbCZM/vYes
tvgtOYum/qVfuizor0VeTW5G7okX9PxSTdz3kgxyAESxe1r+/BMscPQ+pFKQ+3jzcCBHSYyf1fyY
7vXuFMJv2HQ0rf2FZsCTRfqzZbg8w/Oo9LmcSzNYNgHuhiWPMkB8uV78uZH1LatgTfFDcaecbpJE
mU9XwfOnLg2i4PmR3fl48AwYcESr0LhMqqtgTh2uNTTQ42N3szxdBVef2uAOuP8kQcnHGNsq8OJG
+1KDbfptuoBTTQBRun+96RtT/E2HdAJURT7c0kamBPBAQDOrthXMqeyqQTUvAFPz9FdBNzQMAt09
zHakEe0BE8LM9pt8/9c39SkoqoSB4L6TD7M8VQKfClBuqj4Aabs62MtxKUHHGqqmBNaUyzKr6RIj
kQ/HzOkqsDbUyGrkSMn0jnHNH/5RebFTmr/pUR1MxgSf+WUt8KgDBkog6+h5fca1ClILuK2rrQKm
AKxX3v3bVRgYRE+bEvQhO4uuRs0DTjayVQDrUdUFyyU5jX68VGI/f+veXmgMYpMa1i7T6Owi7N6y
ulxJFyz5rSUg2GrCmV103SlILQkeFFA0z+jsIqzEnuoqmNqUxlZ0BMRJap++XYR4UrbDNgyClc0z
OutoUnjfblOFM5Iz0DClJ9j5ibhcvR2hk34JlmYYzugsgkFkVdUushfoT0RfNdmiQT5Du2hM2QUm
wf4vWjIuuwjSLgM5ahYBu4irhPnv3OHBnUn6CMTuTGDW570yrlXgDZUNAp+axi8Q7XRXoqEqOFMZ
SiETo3MXWaRxLQKqoKsekaY9tWlpKXvXt5964C66Ppna9I+mQ2y7YcZnFggPtZ/m+82ixfXYcEmG
cbtZDswiVwfODnlv6A7R8d0fCe0rX6A4HAiNwoHyxRHoHw7O1MF4erQWapRhfO4SNUOqIAIXCNOB
WBqC6lbjh7pAxQNpaA6HRLtjxrcjoB9S3hHuFNtHCNG12lUYWEdd8yHqZrWJbY/NLuoWXbZUj0hj
Sh6DA13Uy/P3zan0oGh23/18dFpA4ErZIFhT0oZwiVnR5hkcDtwewdXoXELdz1gNAvEuVVVwpviL
ukW2Q7sVMHunZtG3pkTasb8dfjkiWI3iK2UHweJexMyJrLc6MIgy+JhDutDIBNl2dUZ3NNI8RLYy
U/OYLVAjMpsMq/OIB6ug64QhJHWcp41u/nT0sZTnb9B3gYuj5XZRlMEeIL5AiR8nRmd4R7QHaDHR
IZ3f7x+aRNJI2tEkZtY8g9PQ9ShadClZJL+recanBGR/Kp+JNN+guzWxtpc9I5c9QEakoR1vjaPz
DF5qX/KtAUeTe6NBprfX2UN/cHkm4CjLYDUL/tbmGZ1nYMCaqXosyOAzucSWvB83z3BH2FPWgHTc
o+swulXgzLaU4SQb10B6QCfBhFPXwPGnBmtt4Uq2h+fodgR5qTKLX+1wxC5wMFI2/PK9kR3BMPLC
dNwyzYAjOiOIhckESaVVkGeEQapB0y76VAk8e2rAokk1dxeWHZ0SyCZI6rM3KPEnzbxD0wYOAnGm
qYML4RLcarfC2HSAUJkk2lbSAQtnGR9JZsC+6CyjCjhQsnqt+/norKIhMVHVVcAZhIHTPwIk/sBZ
lskodDuXxVntKrXe6ZjsAUeX6irgJ2BVqAzzO29psCM8WKctyjOIwj6foCjfmFbB8iRFhNKOMP2p
1HUXt7F7+pdnz8E4Eo2XnB/NMzrjSLxF+YQEUyTSAJh09JyHuqBhHCnFpBHrSHXBNDVDGU6yiaiA
oXNCvmwdJdBicowcIzKt8o1pR1DrorojDG9qk44Ia/zw4gCSAjmZJetkm2d0ZpGUImVfUSYiwswP
ttxOcrATXG5XJlaz6f84LnNI/NlvP4kCkEC4DTIAgOV29mc5ajiRmvz+x+yt1i8b0Rbg8qi8BUxy
1AzsHW0PnjX91GOmcIMGoeRqEqEem5tIaauql8hpAKLKbemIFg32gK6hJVQ0EWMa2+yBNZRDK3L6
8qZkD+yf65B7AcpG2tr/1y18THYx7RMeliuR9KnPrL/oFA4kfMnZxx0CJaUaWJb+nao8EWaSEslP
PcabRnczoAlSuxkVrB+TBDkjpe0LEHC6CK5N2oks9oQcrnm+AUb9CybyubrjOhDRU1P8IZZ5k1/e
1jR89ReOhRHnArqCB1nVYKAlvV+ULHyt6Lb0Qf733xZPGxHfwHWaice2UObkh8dbQDNO99e7CZ4P
3RvrOKvj/7wTy2yRPQYQRVI3cuheUxIU/vzT36PFp8VmcUruh/uJzfnyJj//1HvPk8vAVwTn4UCu
xNqU5VJsmcR9wU2UU11wuIjzRX58RfkZ29iZquTrRSQ+Q6Amem/dAi7KsimEzBZPyelbt8eTumS6
MD0W4nFX9IQ3/p+q8JtltCgX2fJUcmtclCV32+lV8vnVdQI59qf+sssGT8dRX6TGfL7qXtLuN6y6
eOp9T7KspVOk+v6UxFFx3JfcIhGqku9YcSGOb9ioNxX7nDGqgt8+LYKeAnbRVmW50NfFiejvyBar
VhYdP4nFwIq0SIey5KTsf7w2EUVV7Ltz29QWSigLRsDuMTwc1aDRixYKVxX9PtmJ/GyZ2zxuVdkf
FiLuWY8ulKMulx6di/jpdDk6h1dddJ4vHoNdvoQNsy+/Cc4ryxePf0rU2xz832/uPogLHfmUZee5
4J/ttmebujCt+qLkkApnQ9EyIUhZdBIXAxsC4ZjMulOV/HH5KVsMvCcysGSKq7ro/aJ/bpFQL7NG
1QWXr+4Wm20eiP6x3pW2/gj5s2WWLw/Hd2387Dal4UcI/7CsxGPvGOtgjh8h/I8kCwfvLcPvyqKT
rAheXS+yhJOyd+x0eeE/ZoCbRTjsxtlWIKiK/wcNuo+r0HzOtrxDWWwY4ZH0bzUdcqcsOluuhoBA
U7WrKvh+Gcf5gUb1g2tCV/2lKv4hSJ6Wr97mZ2dbG+tTFf9rsvsTRewqGX/MAOeK2JXLqor/jdVf
5vmy51J08Q512VX/VtkVOqvK/WexCE43T1cbpir292W24WTrSW7r8pUlC242A/XuMvNURf9rwbkT
r4r+1iTbRNaPKgtf5sUreqGev3wbFlSWL/JHWIxFD2eEyEryYijLPiRgTKujIGlkO96Ry5JfQpqe
A9Pn+NORD+Slv9YH1+RvPEbLRfa3/wIAAP//</cx:binary>
              </cx:geoCache>
            </cx:geography>
          </cx:layoutPr>
          <cx:valueColors>
            <cx:minColor>
              <a:srgbClr val="FF7000"/>
            </cx:minColor>
            <cx:midColor>
              <a:schemeClr val="bg1"/>
            </cx:midColor>
            <cx:maxColor>
              <a:srgbClr val="0070C0"/>
            </cx:maxColor>
          </cx:valueColors>
          <cx:valueColorPositions count="3">
            <cx:midPosition>
              <cx:number val="0"/>
            </cx:midPosition>
          </cx:valueColorPositions>
        </cx:series>
      </cx:plotAreaRegion>
    </cx:plotArea>
    <cx:legend pos="r" align="min"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series layoutId="regionMap" uniqueId="{F090DDAD-D783-ED4A-B0ED-5C5D820F24AA}">
          <cx:tx>
            <cx:txData>
              <cx:f/>
              <cx:v>Legend</cx:v>
            </cx:txData>
          </cx:tx>
          <cx:dataId val="0"/>
          <cx:layoutPr>
            <cx:geography cultureLanguage="en-US" cultureRegion="NL" attribution="Powered by Bing">
              <cx:geoCache provider="{E9337A44-BEBE-4D9F-B70C-5C5E7DAFC167}">
                <cx:binary>1H1pc9w4su1fcfjzo5pYSAATt29Ek1XaLMmyLG/3C6MsySS4E9z569+hq2RL7GpbE6Mb76mmY7ql
KhQTOMjMkwug/7oZ/nWT3m3MqyFL8/pfN8Ofr6OmKf/1xx/1TXSXbeqDTN+Yoi6+NQc3RfZH8e2b
vrn749Zsep2Hf1Cb8D9uoo1p7obX//1f+LbwrjgrbjaNLvJ37Z0Zr+7qNm3qX7y3961XN0WbN/Pw
EN/05+sPuW7ubl+9bzbNXf361V3e6Ga8Hsu7P18/+uTrV38sv+9vz36VQrymvcVYpg4cmznCdtzX
r9IiD3e/t5Q6sIlkjHFuf3/h/e1DLzYZBj5Znu/SbG5vzV1dv9r9+2/DH03hb+/quvC3q+EXs9Af
3n+f5R+PV/u//2vxC8x78ZsHgCwX6XdvQfRM5ytdN0bfNOTP1590fVPktc7v12ULxqOP/ZtgcH7g
MqUc5tpq+3qMiVQHglHlOIptMWH3z95i8iSR9uPxYOijGWCeJ69/sxf//4Tnrm5efdQm1Lne3C/T
fw4Rkwcup47gjGwhIAuI7AOXMMGUvXt/CdFTxfoHmB4PX0L18UVC9fHOZEXePB9I0CNbOBT/w+o/
NGqCHrgudZUroWbzy7l/6FaBniDJflx+DFwg8vH6RSJyfZfnMNd3d/fL8wyK4xxITpXirtwuvXwM
jXQPGGfU4bbaKha9f/YWmieJtB+cB0MX8FxfvEh43hdtE73yN6ZIdf6cxo0dKJspTslP4/VQfaR9
IBW3JSFki+GCEzxdrv1ALccv0Hrvv0i0riKQllcndbrJb+/39H+uT5wcuFSCDOzUSS30SZADh0hp
u9zZYrVwRE+Vaj9Sj0cvcLp6mYzhbZJuoiJ7Tn1yDhwJAu06W5NmL8iCEiDfElxOiC1G6n5/bG3e
UyTaj8/PkQts3r55kTr0aSzAvsP75XkG9aEHWHJwAbJTj4X6EBvYOIRzQLfF5v7ZO6r9e4H2I/Nj
JgtgPn15kcBc3PWvvhQmuV+d50GGKcoZoz+CnIdOSDgwfDbiVcK3wCyc0FMk2g/Nz5ELbC5eJjZv
Nnm9qZ8PGcQ+XHJBlRB7Yx8lD5hE0gD5hC0y4v7ZW535vTz7cbkft0DlzfsXqzHnd4O+Ke5X5z/X
GcYPQNqYINzdqzPEdg8IPI0Cd7t/6haTec//Xpr9uDwcu8Dm4vxFYnOYFkbfPiMDoPLAQb6GUAbX
/tCKSQpdEozT2f3PrwU9e4Ik+0H5MXCByOHZi0Tk4u6r2dTJM0IC4uxQAWURO11BoPkQGSQ+Jbw/
QlW5RWaRI3iKRPuh+Tlygc3F+kVic46kzeY5408uDmzGHKLELucMpXgIDbEVsm/QJpfxx2bsCaLs
x+THwAUk5y8zcXNRmP+dzAAiGaaYcNiODcO1P0RGqAMiHSZdd6dUS1L2ZLn2w7Sc1wKtC/9lKpC+
iXS4ed4KghRcKCF3GZpFWCMdVBBshXBzfwbn/AkS7Ufo58gFNucnLxSbui5ao+/tzDOQNNBjVzjS
5rvs2tLxgBIIwVx2n9JZ6NC5/r1E/4TN/cglNm9fLDZYDF2WzwkPPRDUlkLughe1ZGzwPQ4iT053
cekeeJ4g1D8j9GPwEqQXGud8N/mrTVI0z8nexAHyaQxxzK6Cs0AJqnXAXcUo3Rk4vP+wbL11JL+X
aj9Mj0cvcLpYvUhlehvpZ4xEOZafOA7japcjWFA4xD3CVjBx/4DP76TZj8t21AKPt8cvEo+TW2Sh
7zftf+51UAtlUiGe4fsZASFoOkBDgZD2ItD5rSD7sdgNW4Bx8jKVY05xnN6Z+m58RkTsAxgvG20e
+3mAACDwQugs2mbR1CLWeZpM+8F5OHaB0MXpi1SX843On7FMzR2UoV0EmQ9ymA8DHVcdUILUsy12
2ecFOL8VZz8uu2ELSM5faF5gU9ebm6it75qmfka9oQdEUIbwZpcyQyrzITSoeLo2mtmYXOSdz58q
zz9h82g6S4z+epFqc3HXbZ4z0Yk+Qua4KJfdJwgWgSchLtwMMgQCNen5BfAe8bLfyrMfnPt5LFC5
+PgiUfE3qf5WmOftWBMH6KpxXUT823zmQm3Qy4GWNYGU6D1DeIzM02Taj87DsQuE/JepN+cbMz5v
IweqagoJafibhTlzwZQJVejH2fIAMOmHGvMUSfaj8nPkApPzl0nS3mBZ2pvkGSkaQ/EfkFA0qz0G
BfkzKlH+RAy6BWXh/p8iyn5Qfo5cgPLmy4s0Zdd3w7PWngnCeiY5es/2WjFUbdCrPpemUbiZXwDu
obb8Vpz9qOyGLSC5/vwiIfELdHXeNPqmbe4X5xniS5TThEMc1G32AoOWW8EklYQuwssnSrMfl0eD
F+j41y8SnZP8Vj9rNQ2UbM7yC4Sau9fClrmwZejWcNUOuYUte4JA+8H5MXABzMnL7LadY+bjTVbW
kTbPGWmyA1eiiwnJsK3iLDJlcwMnatQU8G3fXzREP1ms/SAthi+gujh+mTqUoiG60M8ZdCJZg9QZ
d5ydFi0JAQqfXM41m/uywb1p3fbXnDxBov0A/Ry5wObkZXZyfNpAgfKwKZ6z3IlqACE4viZ3DbSL
sjShNro4Xf6j5raIOp8m0358Ho5dIPTpZcY2R3cFjktt7jfwf84NGI7bcPh+rvaTNslQzOHI6Ni7
VptFiPMEgfZj82PgApijlwnMSdE/Iyqc4nQUetLF/cnOheNRDF3ptu0Se//Jz99Jsx+S7agFHicv
E4+/TPLcrbUcJ2vQcMb+oR1doTeAKRTW0D7w/bUg00+RaD8uP0cusPnr6kVSgP+FI59IBiAPY89H
n76/FvoicCQUcafkfNcYsMDmKRLtx+bnyAU2H1+m3nxoNtEzeheE/CgHgCLvCPSinwan1OZCGqXU
XbRq/E6O/WhsRy2Q+PAyg8235i58ViKGk4Po/gMR3uXFFsnMLRFD8oaR+w2w5ce/F2Q/GPfjFnC8
fZlG6xLnbesx7TbPmvlHL4ZUSPzvXMb3msujgpk4kEzK+TjHNkGA2OZhzuypUu1H6PHoBU6XL9OA
/WX0VDxnxzMObiDDT5GH2SX5lwHMbMPmI5xoPfvuexbq8wSB9qPzY+ACmL/+50V6/e3J4d+3df17
l6Ogd4YzFPuRh9kqyBIdNJtRZiO8cRe5s6fKsx+cx6MXCL1fvUiEzvV8pcDz9gLOVwYoAmK8s3BQ
jof2TfEDonC+Bvr12LA9SZb90DwYusDl/GVmN1+dFa2u58zzq/tFeobA3z5QOERju0hvbl8LZAg8
EwE1kzvPs1CfHzL9SqT9AD0YugDo7GX6nNVduuk3z5l5RmHARqOzS+97nBZkDSdsUfh0ccXN7m6B
RUDzFIn2g/Nz5AKb1fpFGjW/wIHBze0ztmvO3QBKItt8H0wubBqxcRKHC4ljAve6sSXSTxFlPyg/
Ry5A8V/m6YC/0s3XzbNe44ASJkgYxa1cexMAuLpGcvSdUXtXe4Y+PeTRTxBoPzI/Bi6A+ev/UQXg
n29T+3HF3GrTbNbf76Z7cKHar9/9PnfcmrcYulvCvc5ou7ont3++JgzM+ME1a/OXPFr8YxhPre8B
eTDkblM3f762iIPUmy1s3NmFnk+CEx6vX/W4ZWt+ywW94y6qP0SCAyI59/pVPp9q+PM1pSB+aJpC
6RRpVFzEAshxXGh+i0CD0dwrbTBDQfAO+XEv4GWRjgi7fyzH7udXeZtdFjpv6j9fO4jByu3HZlk5
+It0uIJYri2RYpKwxeXN5gqVFHya/B9Ub9MpdkL6vq7LsvXKKatHryOQ05/STJ2VPDTvIp2am1Ik
9DqKEuuKqmo8yrk1ln6qpeOn9eDmnh2k/cpyid8oq1w7Q1d+qW0b3+NaIQ09qyv0ZWyGMvGs0mEn
RTQkhy1Ow6xLEqszatnDZaTyfqXjZDwq6JhcTTGbjlUoai8iVnuXT9ZkvIj3/K016OjtkKc69aK6
6TcqLMeNYNGoV2GEZfOjsLO0ZxIzHYrUrk6d0Sq/tjSKN03Yj5dWMpIVlfH4ZTST8VUZJsJn49Tc
dSYkHi1TfhKig/pdGLnvSGNp7RVpTT+0bJgSEOgfdyTugYBhBywhcF1UmGb1B62Zj9A/hCCbOI+t
oHbfT4apE4e1zrqkg3E9VQxW4jFaNcLTNFOXhSjpWd5TTK10ZeH4OrG7oymKx7UQTnGiprY7nwIn
uqAtL26JTqxPeeXUV9FoDWtHx/F56zQk8mTUpB/TNJBHYWTKw7ZmxVspzYcmZc6xU/ZnIuzpNY3o
kYjUbVy51ddfT1ohtHk8abQ4zxt4btdEWyef9+WDfVci2RMGdpm/50UWfCEz+mFRkM+olg6XlrDN
SRszc5LFfbPmUZ5RL7Oa6bBm8XQ+tIP9tUwIlkE5/fA2zHly2hfMeR+M+K8KhP2OlgV5E1q0fxu1
LjljYTVcOjL4GPKBHimt049J3ne+m6T2sc77/CiyjHWUdMxdjdDR9WRn2NOssbs39sRuc7c96w0l
x00bOMejNHXj8YCt9DAm68Hp6douVXTo6C9pqeJTzov+RkcF89KG9TelCdiJGFNzbBrSeUEUdX7Z
tYeN7ocrKGVyIToLylQn+jhht3amY+O5gXHrVRJPzhvJw8zXgRzaldZ15RUiVkf2ZKhPdStXIs+H
qyEHSl6T6/g8i1h1NsqUfhqbvLyTaZUZL+9N7Xq4+7E6HiZBDvOoro/VUOo3adPY50E0DpcyJ925
k1SYHGVtmq2raIqPRxPFyp94SK8s3Qxv64ZgQakOD/Ukp+PemXXTSqZ3WdfXn3hUV19VmIRnnBvl
2+EwILL5lcIsbBaysbiXCuUjxnDOAVgqUJWHe4eGXRCEnbCuosae3jWqzY8sUqcfx6GXKyNa5XM1
7x1TTDc9lZNfN3U5+rwfo9u4LIaL0qXBadXY1SdR8XKVRql9VMny86B4sqpaN/uQVfiWpDNO6sUd
y49SYH9WBEHk2U04rWsnHNZjVtCrwTYJ98SIqY6tNZ7zKNA+zNV42HGHzga1SE6NUzZk7TQWXWu7
rfCdQzdcmKSY3n3ftmVcKV9rdzw3lUPOSFkE34pU2p+lldWfVEzqT7k1VRcItEzsZWWURSvGcv01
t5OjqjBW5reDaiOPta17xMcpEetERvKttKtiBDf+1fJT+5HqzsvP4HeEjdPYFAUjMav2A9XtK1Jb
4WSCK2pK11o1RBBvNJX1Pp4UZkBiavtuVVvX8ai7yHOGUpXng8mj4UjaGu6FQQdbj6ZVcCqTrtwk
nWtGT1V9GfolMcEXw0dMxqYpOal0ax3++xPgs3slOG7JxPdbHB9OIJ+S2pAoFFepOzXrISbDRVWG
4WHlBqnx6hx2Jqh62AvqwsTkkWOtXZmXGzuwnTekd4Nv0D0GwzwWGzYIcub2Q3Ia0bINDqtUBtep
qLLAi/Iwld6vZf/uj3/66++Lz3FEgRBKBW4xmm+gfCh7nxltJt47V0XrOLnX13XwDbs5kMemNulH
MunpPB7q4W0quvyoySRmQPPcPZGl7k6LTGq/V9ScpE5vTgpRWdeNm6kj1fNG+6Zq87eTrPWZoJh/
n6mUek3d1986uAlApPnXOujbE3uaZOcn1TRctrxP8iPRCeOXsTN5AzUwQ20bfKIRiY8tacnTWld0
HSBkPExrFh6WaTR8MW4+HZm+C070GJn1lItc+g2lwx0Ja9grmnGr8+uSkvXESnXIiuQrycxxHbG8
8lhSlicp74IvuYCqgxMMl99VL1BWeGsCK+rWboJftnkSnE6DoVcprcd2lcWs8xWtolu7rKfD2I6C
L9h53R1Ps9mCzEsTi+C01fl0zu0Jy8czWL5SG9sbaZZc2yWdQo9Xrv4ssviGFVlxUoXRcJL0tPaN
oZ1v8ZSeRUNfrxyRDhcxmeBLfr0RQBKXaqiQnbKR5oDNnunggjbAVmdtnXTVVZSSRvijDQXzvtvm
tB+qozGoIl9EASYQTVF4CCpWblzaTO8mApu0DrP6JLIqsYrSOD2tdFr33pjZOvE7K9aZF4b5YVMl
s7oSYX8dezv9APPffKU97+5aLbi1Qlo5E6s6koU+ykHHzru8cdaZsEfsA56z1EtZGqSHKQkK21NT
1h7L0BpW41SKk4FnH4a+IAxSonjhW1Qfqcq13iESGvtV3drtbeXArWB/RStTVMXxQKb6iENrj0Wq
Z8o541r2uvlUD8mxYyXduBqontaKjZ9IWeYrVkjmQZ4o8+oYCqFCjs0a05r7rpTiBs0j2cp0XXJa
kNg+nlQ6Wp7LpupoqmhUnNMh4Mov2yT6CD+gP9ZWnKbeVPZMeoXO4k81ulMmL00qNzyOwFsGP2Ow
Bl4dldGtpQS5srp+JjhmKE5tOcBV1Zm7MlOXhB6L2mbdDFFmY7oJTF6Ki8Jtr+4N/jtoWqjBGNEp
8KVbc75KJ5Jfh2FTnwQ2h9eZSMy+RizQox8St0zeWE0z0x81vgtxf7i1nsLK/pqlBexqU2VyNcKy
276VT+QsdPrkdMRGkF7YF8Ubi49R4TuEsc+kmLTEfmqnd3GugtYjIh6uDLjlcWPlKvTqepq+UTeR
J7KdrHXaZonrSTcgoWebqV/zrlO+rF0d+a4JhNcbC7tQV2CZ3hCaVaOcxPKcMrBXmk3pNyH6q6ao
Uu07oK2B1yci99M+yS6EyKJLmonehzNQWBk1Tu++K9Iultzx721IdFOUo9FhtLst/ceP/31dZPjn
+23eP385X7b+8yfcP7G9pf2Xn0Jj0JwuqZcfmqX58V0QZifdHE0++uFvoe0/BK/bS9//4c0nRrZo
v3lgcv4W2CI58OBepO+B7fcR93EtRfuvoBLlP/B45PNA4LdxLcJWtF3hfmqFG5IVmBpi111Yi55T
xpExhwfDbS5zNPwjrHXwFnog8S6bG7YobuC5n94jDBHI735+GNbOofPD8ALiEIrQG0cp0ZsHwoIH
PXSTUnRjlrU2v4vsqYy/pdkUMHvVI3SqmlXTxHT8GKe4rP6wHlma+XU9Os7NEKRlfkYKp6joYWlx
+PCkklaReFADG9xPpkk0fDB2ZsWjb3jpTq6ngwGxpt+xruKdz9J2nBAWxG1N3xIhSmG80C6t/kOE
yMGs07gNG7nio9K08qbWduQRq0NdOd6gY0cZ7PvBksFh3sV1qf2xjoLc8h8AuWd1yGMGh7MlOCKP
Y6Y4JO86uBR5uTpF7ZKiqSfnrqz7TqVeFoooTTyDSxOTcxU6Co8ciM6zb5Vr9Hg9X9oH0WjUGswn
J304fPi1SAtSCZFQAyPoGUOjK85hoOL1GDCY5CErahPektR2kvOS6zA5nXhb1Rqhmav7xMuEBqPw
kqiUrZfEyCQIL7bLItkUQz1WlSdax4pPU7ur7Wg9BeHUrqZ0ABTrppmi6WNk3ABxsDvBWl9MU0Lw
sUzx2qk8O6xboX7jo1FleLgJkdGZ9+Dcd4U7p9BpTR/PKYiSQVtJmt/ZvTW6751cW8VVlgbFdPnr
1YNGLR6E4xGcw93iTypIPO/xg8Y0q9TkDsHtfAU2YesyDRJue9SGhg9MxPxtXxcOi7zRdVKrAckO
RXeVaCePv/1akjld9JOeckx5vnuB2QQX0wpchD4vyYPYgLBwtNUQu7ddLY174ZRj3DSeySzkx07D
2p0c999dZPw5AwlTgtsJkVHA/d6Pn2iR0BJFKthN2lamGFfVWFpd4nVyCsb+N8+aN+Hj2cFw4Rgj
w4bHbYdiASjVeZqU2qG3Aziq5nd0TEUUnQRli30XFtW8xOnotq36Tcz1t50EgocKPf6hOLmP3Mjj
STKT1kbFSX0z2KqVkxeLVHZXARJBWN1fI0j+DqEiyDVL16HYUchJPX5WjCxM0nc0u61TDnp3rFWQ
f0hpAxvlNyIMwvLtoKbAzs4KbXLXXjtdlEwf41qUJfOyFAYx8Ow4yNS7OHZxR6EfdTlNz5IuNHI8
bnvOQeN/LfTfgHEkOhtRtwA6NkGX0GOZiUokHaid3+RjYyCFsVQSf+vIaDmfiyJzC7YKsq5ogt8t
1t+BUUCFuriXlM73mi8eHFjEHkrjWF8nxyJ08pVwdFv7QpaRsX3CEHSkx1CTRGzGKA2HYlUZY1Tp
Z9ZAu2udTb3JvUgOU/M1zJEIPWS5S8c3TjbyWq5+s0qL6HEOG3FD1Hc1UfOZqSW2TtiXJmtN8TWS
mkIVYzk202XtDgabahrtcOyOVF3W7oUFWgltqnPO4QxydxxhLFXCw/EGGzCLv7lI7uIbdMCTqUfG
mBfxt60B5kEJ6+IMbeh+rkOlgsbvMpFgp3b4QzZAJzeNCzecM9IBkSgLZhNt1VGEB9JxSOW7ICqb
4cs0zhTCq4YpwFrQOGYw8vak3So+pLxyoN9V1OvhsnR5nN25fUs0Qc4uqKdLqL9yPuc6x9Y0UxFD
RlLGKgebzVvyOamLMs7XrTuk08epYaK77kzldld1jN/0iN1jWBAvitwCmFHEcnh0xiKdjH7MSguK
Hkh8B/MKO44RXo1R7uYOqHtM8UmX6AAf0a4A2T9yuiFq3jW9yODMxmqIYYJrw+NwXMehwqMt3St8
fGL9/DQrHEv3gqlEV18qqZ3uOOBdpc9TnsvxqCf1kL+JKmtsT1tkQrGXBhnMlk93moxvZFdHcJZ2
gORi4lUyoNC2UlZNTf2C52WSHO8m4MRNhKnmaN9y45VtBxYW1LFzbL96CGcjliKUs5AFrAMX/9Ki
HLMYIXkSm/vvqMrKMmumAwdkH1uu6AdENZODNWiZHvHooYxgHEdWYE7hdlV5kvRYOUeWiHCO+76J
ktM8Na2V+iRS8xOZJcDaxjJwsSzlKJDFWsHQz9ulUA28FkuKHJsmDtw4u0LQWQhxGCNhiO1SOjGF
TnW5Utg1ITUpMGODjS/E9QEkEIdN2CSSnVp80ONNlQ0d1rAYuhjPx7UpkgTvZYreg3g1iVam/Ung
5l2i/XDC8RO5QrqI4b0RyaJ5ErEq3eG8YkGXh+vCQqY38gTtYAXWZmIdJlMgPQNJDKs4fgolq1h3
quqO41uKseBQBeS6JX6ywkbAdxlaNBBpxOzxy76NZ1m4inCziO8KARUcZZVgp7AJdcXjDn+OBOLF
mZYzbws6O9EXNZfY/7rl+MFHOIziiBdzNa9x1WVYwXboWyznJMW851JQQH4cNwPH+oS2O2/RmVp3
16XM8f8VkUgTeyJuYBtAHSewDN5r6PloRmSBvSlKQMTiiplZpTlKF8XK4Ko6IOHU4I2515SEdddC
JxSrEKGUUY/H3WDXcXbepfMxnHWFFBbkm8DF5l3NtDbNqkzURJzjQabOYFaxfa0iR6tuhZqamC1T
lEbxdOja1qGToAzEDptkDLm9wt5Oo1XY2eV06YzjgO0va0ldvlZZn445iEJfuBe4VKJLUFWym7RC
2jKImX5bkEgHtQeuPiOc6260ySGFLnfWia7tVI/eYKqmqP0hrWurf5MEtYCMgVUDm4pLXTho8Cc5
JpMHMWp271VWBTy/QHivBum7tuZ9uoYhhrlZNyyMx8oPy7ZQymvB2wfUCKjbRMcBi1snDD2ZwMy6
NxNy7Tyaje2IOat4SCYdeSYaoig8S4qoJeKiGVQ9bx4dzyZFNP1YlYfJGMz70m6HGnsoYLpKwjfF
VEx4r6Jda8jF5DCYyrrKsUqrLAEeuTfYFmmri7p3KUxunFctUMoJeguidTFmPb5LVcgrMa/F4mPn
2roMmu7Qbsoen0QIU+G9xgSzXUKpKhveqSaeGWHE2xDmqeSDi/VrIgvWocMqQhcIbWpsqK4ybCxO
gH41ogIyhtjpMq0nCB4NVotHc5IOkB/mEu6oG0sBL58FTgnNkzydnWzTtBW24+A6yIbAKZsR9mGU
kcXfDvZoytCDiXL4cVk1OaYkC1MYb8roTLFsq0/Gm0wiBXW+i0Ng9efF6YuKFeooMbCqah1Gcc8s
VKumyZSelCxcVUGfB2tut0H1PqgGTF4XcP7juht7AYlF3FtYpSKLBBQ7bifQ6WOp23kFd9s60/38
3sgLho076WEmzm5hzea+tiScFkoMNtaYCaNM74GJhjb00wo1NJfLwEFSvo+IKC9QqMnjVa0S01ie
mMjo/o+V96l5b2dDeq1QX4mxh0ylq1M3L7vk0C26trwpM/iYNybMLH4eQFKGM9Olrv5Hw+ZOh8jQ
FOktj9PJXGWFm+HP2U0k7d9Oykptr7fSpnhTMqcvc08iieSUfsUZr9vDvndkd2GqKBgKz83sDKWk
FG4V6eGmI34FjAyM/CCrKYYX7gwf/HBIkKHzusn0Y+pxFNKo8kpjjc0XRUnL37tpM/LQjyueDJaH
pPUYFF6pMP8A+zQIm5MmgidLfTGl/TStlE4n2xwGdOqLNwOUo/XcJjnv0eJcHnZKhGzlgKBN12GM
JCAcn9uI03ocW4naRUOJP6Lfthg9F7k4tbIKKmIff4SDGj900vAYtww1q6qw++lNoHLbPiI9iehh
UA4kb7xGpBNKRAFzrMsyKTL+oa0rExdHdinGslqrwh6G66EZWHNu1U1uXXGL19PHJseu9hzjuubD
JLowL1BcdIUpj+TghNPg2Z0o3ZUapjQ5CnQTD4dTwWVWeCopGEUy2Ex1JZFEj2V+i2pF0Q2rxG3G
6k7FDipHfivKQqDyVzuNfdQEqBzLVZvYTuoeBZmVuBeKCCtJjjq3BK2N7iKZs0YRv5BJS4sVcZpx
ctcua5gVXhiKycSXO/Ztj2ngkqs+zIqi9vpCzw61zFhWOh/60SlLviqD3gQd+JQdgqOMnXDAxgK7
h8KYYZy5Zm6ZGAzKsKGb3YqCIYFyV3KmjwYOHOoQcWRKXT9z7JlhamsMSHAYj2kfpvPEyl6+marQ
AiV1oqqD63GiLIaXaXL0QExHoxD4zsPWKWb259bJHDkI5O8h7ci7LFVHbZVp97OT1/jbfUektESi
jkKUpttV2VYOzKRT12D2MrGwSkf4W29gwcidzyxajX0JWxZLPTuNwOqDHj48qx17jY4Ld2LH+NtJ
KShRjroVbErWZjYmCl6CTgXfcTIzG8QspfDRPf4wDKhJP6oGC1TmYvacElUrSGrCCI0CR62YRDG9
Rx2ywntFoFCDQ2BWBNCl2ikM5K9VPNvJhIsUH6ExUZAoD8qamI0yauarKuhgbWjTGvdr31d5cejS
WORnYRF3cItNWc5cKi/FTFki1cxrhEO6bkO+tVY9JmrVp6RrUw/+EHkDT5TBgLVVtnGw/LDh40yR
vqd73DqbvdTOg3FSYB2Twp4zFq7qZ+kJCywsZBnyWBVHo84QdKSthYWFmYlnCdrairB97ldiqqBC
Xlsio4/8UB7hG4sMFS++SkiOErkHQjRvRW2DB1w52RA4n1NDkHvawgiHSchHhH9tcy2rYMCMWYzK
izlu604Qc5GHSddHl1Mf24H60iXCiZPjqHTDrD/BTZZudz0J3DceeWQq5+STMW2no5PSzmdSYTex
BgXv6TgH8tKtsFky5OvI4OveNqJZ8YSCpYQ0mNl8V5TGOMd2GdadvJyaiBb6zA2EDXnGic96wJix
MdUuAcm8Tms+q0iVVXPCK48rfCDo+EzUSIrQWFdk3mAsaFGgO6qoSMGzw613jbouhNNsix5E1Wes
BAt0mZn5ZuPO+zFIY3Tq+DZWIP4WTCLHD/j9/GmwEjNd9qkUcJckglzUjyIxU8PEbcOZzLNylnar
HknjAJe07Yv/y955bMeNbGv6XXqOXvBm0BMgHckkRUokS9IESzZgAh4IBPD0/YHSrSql+lLr9PhO
ziFLzAQQZsfev9lgUvuBwFedHe0o8VGFs8j7k2cFZcCu7lgLMskXcoLi4PboCxBN1HZU31azJdS4
E3IIremaL6gcktq5WZjbyVAwZft67XkEs1X5BlYg/Cp2kWoo+UQQ5f0n1U+5A0tUTu1IcFlm1zm7
szWWdZx6NuusMu2tCCxaj4rNtPQ2IYMbkV5SeDLP4+Kty40z29RPfhAtWh217XTlJ5VZmkFJf2Q+
gzAVucbQhD1Pm+uoJDH4WRGHax2RGGghTKqvWnQOvwlqln6/GIahvzhq6tZ701CmmTgwTJQjMLNi
ME6h3zrTo79KZzISY7YYfyOLtqI78MMtC+u1tRX5QdRvibxoG9ZHOqSCWRsrAN1mp0NjRYbQK68m
R4m8Zn1m1LeIu1odNe9VF7T1PGz1A8vJ97g80F66bqGyJSb7pzbw9Jjt60Cz9E8onTJKlTIkj/qx
9Wolt9RKGlVUV/HSoanqdqNSw7Yw6nnDj4zUWbYlifxgrt+YrkbXwoCsW8XtRcbIQM5WsG1xqmXR
3vqwvCSvy1yIY5rVenrwdbAOMFPakqdwsKkpONgMl/zA0aMidPqybPiayB17YlXR1Vsmatc2UTyZ
f1SNuhQlu7QrlEWQIuGf/GQAubLlPhJqqwJ/FBYyXbebblY9LyJhly15G4/hSsXrqrBgoVMkmaz+
OatrpjS3pu3WfUKoI/dWRswf94ZGv3QbtIAj/OG6sKIWu9wC1sg0GlmiyyHP6xgxwrDCDECAl5+c
Rm8V+vIjckR62BLdyiq3Vfk6anSJB4IZYRyOeCdsZNOJ5xJgDXUTzmkk5886Hbc6U2WGzLwdhGEn
o3iYep73D5e8RNW2S1Keuhuct/XDsn+F85a2rkNz9MfPnj9v7M2PpSFDY0N2X3+63y+FBm3TEG2E
EdTUBbJqZ6JdFejE59xNt/jUoFtXJIUEa2LX69d6QQP/jR/TCw+Y2qH3F76f31mpwUSlNMvS+ayd
aqKQmbIKgWjijW7GNsz6yuIsXP2GoDHVrofSa1KyC2XSjjZ1NyjExmxElLxb7PkRmX9yH3UvthKh
DryBMyHwu5nfXr/934ZqkyCT2KK8ohynU/mvs6L7tEI8GXi8/NnS3AcH1FYWcrhSQr1+qd/WHJ3s
sd14vMwTXDW8xLtJo3K7JoH6FGWhMy2ndAmLGXFLsG0RPxXzH5fcJYWyvd0IywKCJtgEPL0X66CH
nA4F+P2n1s22GDVqNtv9lBPZ3wo72s6sNCLfJ5lY+P2btAOzf0O0q7yr15/9cpi398p6G5cBTepZ
vFbp12Ge61GrORLORzAJSscly0CpwjrYyvnXr3Q5yiifTJ4WGSZXAxy7AK9LEkMEAYX1caqboLwd
W7mV5nlBpXZSmb1lja9f8EL0idQKGgwvYogzZIsqFytoLMKVYLL0H/sanijb9066hTmC4sK8pn0n
tRXzSosli5Kg9DJOxtdvwP1tcH0WMS8hxXK3teJ3LiOLK1DLtEH9scvMRdR7uKy13IN6ZFFx/JG2
qD7bUmOakW7x+ycobnjjBnlVPgLL7Gr+MThV4W0QD9D/wi5uEB1SLawSqZhDHjE34bALndEI5zi3
ypFoHczedliqZWpUs8tSk42PjAwOvdiNwQR4ZM29nnPSNyC6fUgyb49XOdRyuO6a0thyq0ENW9pl
9HZAFYOyajvO/TYntwkGZzvi27Zvua3gB0A/kNoTNcvS3pKmIhxfMj7b2pLltEBfC2oziJnxD0XR
g0zaSqNNucnqElj29eH/bcEFru2atAYJI/R3vy3ticoiM8x1+dBknUPOKtpxK4GiddwygJ+Q9euX
3HbLv0PuFmqjF44mRAsQbIqDfxOSEGXL2A3h/CES/oYxTnnkl7eoGu3SuDMHkzuIXRlNFFHaSrek
0JDVdjev38blkzuOz5uHeU9axGNDvF+QarXf1TNzmX0oG+DP67zqx+rJRjHWn+1h/INA9nKROyRn
gQNS5G8dDV3vYpEjnRV51g7DR9W1xfrsFcG2LIoCdcyfZGj2xZbm25Ht0QDJD2DeHDon/zq+Ytam
lLWyn+phNMNdCnw5ioMARqXSzYuZ0yGG8K74vwDAhnWpeRPQM8Wa14dxC6wLBEPJs/H3qKokeaiF
IJ4MOxdUKFlAEPiSNUW2wVra2GCAcPQbNqEK/Q0mLivYkUdlWA4PZ5QeZ5EQxsYUWara4jUFQam7
K8MgjspD3ZjC5e1yryliL8abMYgo4Uz2Kb2jf2dMPU+MUeVP+mmqiu1kThuoCmwOc0Pl/PqlnIv1
vM0pwctHcIGFjjh6sZ7npgVTtdz0MXSbl2tNHtApMsAt1Z8I9YSgH9y7RKTDKKDL21DSn7/1atoQ
AmM2GVzPDTY8k1qwJdLZ1YCD48ooi8lYzwNb1YfBaqtyPi7ORMG0L+uU8hjR91aW/CT+YIs2EsmQ
hc3eWUNz5d9UU20TvnoFVzFe2PHgBzShLBDQcWd42TaThUXWMseBIvA3u7HPN2D5J4XGjmTtFnAe
nHtpCsrhxItVzUAgrw9p+Ov0BQGt1gMb/SSuGs5CJLa/LuGOJ1Ch2aZfpHKC90Vfe/bBhh49oXBr
XTD+bDwIV0c3S5jLdNe6aX2q7FI+K5GbKq5D9OfRIJw4MpZwiP1s7J5S6tfhXupBZUkWKvuUR8VD
BdX2RbXu0MZ+b2RLApfjv1Fe2txkCKNvOZGylWo9U+XOGArnrxUeWV2n/Vx4cYv+zd2BGpbPxmqM
FAdSZ3MyRP29y6lUHlxpOLcI0dVubJduDycunzM4/GspbViCoh2B85pyhsIbLfkR1YR3s2iBMm9a
O9PaOW0fPNqcz5/arLG8GPtBBoQhhuFoF3X9OAfO9Jw7ToYOyjTcemeA230op2j4Ko22f+e7vPEd
bGo6FXoqDtAES5tgSvJ1oucoN+LJrdS1rJv9OEcKwCYrir8mROag5ulU7sa5bx7XYgIScy0jA+0z
3MT0zQd3XMzP9jIOH61gdZ+yyZuSTPvVTRkM+d7Nl5yXEr+2n38N1iwIaGWCGT1H4fRJFC4WRAP8
E3SeqL8yX/o+stO63PuyGQumzfSfXr/Yrxv6x8UChHLbMU8Od5mRpKtLatdH9VffDCo0Qtp8tGrw
1biqylvlOhP1n2iqByjCoPxDPvbbyn95TLQ6UDYE8UvZxOQNUVO6ffW1q2sKV0e2pT5UjoXw7fWH
fPmmf47hl6fEyrV1oX4x1F8WkRrhtK3Qyny15oY949gcF3FDwZPvdCaDt7VdpW/zITXa2JRe1O4c
1ebyqHLP32k5IvtCrOe/6f0+uq5RLT9x3g7kSZMcn6uK5MUe66qN7dFyH0xV1N+ryQnPNfDsg7IX
Gw8FdWpsNZbZJnhT3jhVxDo2gsoHvSnh4qw5Aljro+Vr0YgRKmHqD5bwzE+mHp1kZf7+kAtdiPAY
ki0NIA1iXBzO6MuUwDKCQbvhsn51p23ws9zJjk5TyJNe9afaiuQHx4j0brIFpEfXG/7JrRev3r0+
M962mH+ZGQyGW1W3vTFnO8YvDhSrTCvogyz4KiaIA+C0vox16AXRboAlGXfKrfQpqEY9xbnRVrA9
TXVqwK1uVeurMZaBMN6slnBPzroAnPVp9LHKwdOTvjRu86UOzouDXdCpnEcwUPmmMZg03E2dXpJ1
1NAuRTOkSdBGwVvSRtUcZjf/vvhFfucEbX4sQYpPuWjaN5U3ynHXpMP0eZHZ9GR6dvlg1CEHhK+t
+eDY4zzFDhLgx1lGWZFknckDZNqKYjUKKICg6AqIEM7Ed65nhOc8W9y/LFDtNIZ08PQflv02dpdj
S4NCclCfapZ35Px6skxAwsx7kH7tcte7MzqneG5zZ1l2ZVebd9ZMLfGHK1q/Cl9ZVZhDNtUteiQH
Cd6lr85CJ91XHJ3firZwr4HNjCpOp8W4AagsDhARI5HeE/3X1jHlcy70eM7zyHwwVOQcXl9a/u9L
i1ST8GmHdP/3rUsxYD9X3hAK+nYIDcFA3d6kH5t+zdSuqxYv7ky7BOGomlTGowdWuCsy3ztlyGF3
4CRRlEB44nTqGz94n49SbdAvEHptDNlt6efDqXMcfedPmbgSXiBcfHGRPcfDYtkZCKdZTXFvhU0S
VqvXHg2G5VCUo3GLuQxfElCGcfaHbLnHN8ZxVnh5exAzp3fS4Jw8V9C8ZJROpUQsO1kjKZkxWipI
z2dPUZqSiwzvRlvXV1klnT7uA+QyrEToosQH9bt3oryGckVRp2E04ZVGX0qRDGgfbuc2GgYsBK2P
rja0G+sKccrcH01f2H+NfZO/n+p5/O7mdg7Uo4r0T8DX7/Fne5Ejojmkaz7zcxmSHRsmtNRz+S30
wQfiaI6Kz6g8FlhDpoyaKvi6DlN65dfG50UVc416VLXV/8eCDTcJMkcfHfDABn7dIyilhmpYA/kt
rXz8OS8T4q9TJs+59MeDuarosevr6bD4Wbpvo1R/yMJetayT1Xp8fcVeAHQvuyekYSj9QvF2Ybe3
f70ZDCqzanRZfBOB6b/rfGt4a0vD2AUAuzeci9PdJLvxunXr6kpqx7od64CDLJCjvs+DLESQjKv0
nBuT8x3lfOfFYZeX7/5wl7+lDIGP3tVji6OZpqi8GDJVpUsVde70DdS7E09kFt6QgCQu8TSY6s72
VQmnNKx+uAt7r/merWZQxmtqt/PRCZrh2YukOJvBXD7ZvTvBkHAKHPqilwy3KILE7aB7f0z0//gs
Hpf22//5X7+0UPh3OwB07czP3+nnbz6LX1rN/9N44MfHfpot8E0AmbBPUQ74Dgga6/JnE4HA4bWS
NA/AyAhYHvzbbbE1YgVDRy7Mko5CfvjbbUHrtojebYi0PYQg/2kTAZrq/nLQcRHww4hshvcnoC81
L3MZz17QgkPqn5paYKynX8A+g8sC2R7fL375OSQni9sGt2WNYjEpC3+INdbp69Aq28Qcw8dQheU1
spESd7c8q9AdwAv8OxsVUCxNoyaMYipaJlfH1FvrwXUwTXXovRDPdtGhjQxkbgACCUfAQ4sGboez
D+4cc/Xe6gId45AaYgPyLSnIrxPT7Mwdiur3SkaPE/qguGsbsGWv+OwbrYkgjj8vrVUljQr6q1b1
760wawH7lBPjyTb2VRo8U0e/LRzrs+q5PIzYe9nwAh4xOrFugjwBcH6w0AzBLvE8fqvHvdl37310
vqiiAuybBo9HKwY70VVt7pQRXPV9eCXqcdynA0OjonQvxopauii/A1np2PcZSsjDYWd2fKlUDIFb
iicegWEww6uKF4Hu0p6/Uib3QL1p7LOUgmKCLj4VLn7/Rgq583EwJqp0H+YQF9r2ycJNwziPpiJe
bdx1YmEIWglDRc+A9UE08iGiyeBebhpeCd1w47kdtz879n5Cu0cF6Zc7IshTOUQ6ThFP7qKm/r7U
WPcQBtqJly7lDlkV7SCIQF9SaViMQ/SICH3cO7VE24SaNkGSwQSPIRY7U9lJX0TDYxqm5bmL/DQB
21wP7WriPA8ZPWfgorMXXIWW8fiySPJuwermdsMOHbK5sxYHZzq+196MHufQUold8j+V6T2onJsS
ReleOUYfHSwo6V0jKn0dRKO9V+22ijDsJ7zxGO+1hTe8Gex9oEgt/dTXDBMLa5IVcm7Pu2M9f4fO
dWLYhTCWc/4ZHwFzv/JbkZJcKsuod/MYog+HyU+qilEarBZpc9Cut2Y3RAls5fuX+a5ESMIhWVbj
zPOiMos27pap77osnvxQXpuW+M4mZ1XjTqacZnWGAUul2faC6MblSWb8Cln/GQsn86+jMFYt4tCJ
4SI7eFxWZn7u2CdY8NLrmUTpNgvYHVEwvA8w2iA3ZYbDicUUshtfBqOGMEtmgz9ty+pz1dD7IDWD
7hqpu7d3UxatLIf0eqkj6201FG3CsVPgAVxwR6EWOaCvs/d4381d1W92e1NxDyIbbsLB0EfhY7R3
Okz03bja+zJgUy6zc87noo7rqWGV1fyjnuvyNrTZqI5JIAhVJvfoPuXeZJ+YUuUPKvPuXrYXHSPW
k2lN9l67EkFTE5KNTUUTkx8OOxeS/JqeIfVRm0656XDYhiVJ48vckjNulHR99lW6hRCWQN3i1Xdm
xuZlla9BuR6QZUTHQbglPQFkdACxkjs0cG3ysgC2Fc4Wf8jdtT46C2EsUuxvd43W08s0j9O8qSRZ
Rrq0x70qrPQTNhPj5G3NBGCAwVEmyzilEd5l0tTP+cIPs1V+F8g8Yphb4goeKaynY5TYtZVem/1U
n4Pc1Hee9o7hXHxGGbhQ8M71OS3tci8DdgTKQ+MkPPZps9J3YKHZxyHwWWR15dRnY4i4OnpQYm+F
npXgYK11nGv3CAU5oJDUfJlFFw13cPwkGE1nhzxliDt76K9mH2gxqFW403llnkz8R3sDy10SCIvg
NjN1L9qpdLIfMqonRAb1cmxHgglSE5V4HY+dKm4BWT+7CG3aqSJRPlWBdH7EJjvS9v5l06rcx3Ut
jEe+O7v3epZE77kP9lIsRzxfYeyNzXbszCymTrcHvKnMXyPNHSVifda+q++moPweuR5Ds7ADXsaa
V5uUu7LiKyeLeXVrv9y7ehx2BtRSjD0GTZE00nvbWqsdtK08hmn3vQv4z9VUoE73WnAL4olryPxg
9f0XkDOPAsYSSdMFz1XjNvvSyO6NeboLNoDJmUNxveRaFECqg7R2/rSYe4gCbMG1NvzN0bZ+LD1Z
qZjmxK6/p6PMYMSIT4vPdtHonYXLgcYwpv3oiVLuoD7a4nZBUn2NoogpdMxUpHEqLHfaF2aHyLLJ
x/tMuNCq+BakCA5IcFSRLOVo7vUS9cN+dbPWSvyuM67bdPpkjE3zdYjUFzc3mykWji6/h51j4IZE
QrIOgJJ6Po113xyiqkSyih+nc2gP0LPnC1cZNOlBLwgfn94iOFuNg3QQltyVNhn0VY0jrzohJRyN
9yi5VZJNQslzmkUOcpNeWn7SLWWX33kKp8xe2HVqvK0n0gfktH8oCH7NtF/ymo1EcXxKILjoS3BO
Roa9uk0/nYJ8WY6Urt8xgISEoPAR8Tbq/5Fd5+Z/VAr8Chz8vC5toczNWQQTfIFARotrI+xrp5M1
vwQ79qCTl1/rmbQc3+P3fyWc9z8AiX+7ZX/FO39ejZrCt/G20YLo4mrrLAw3X+vpJBcWyJYJRGVq
7IUxmLuXK/1PEfCHIgCYb1s7/30VsL0u5/abzr/83etvc1z//Nh/Wa5Nh8aKvFmBrjfYTyBS/64C
4C7I9dGUoJfxouClZ9lPz7UT8CE81RvAR4HrbLn7z1ZiDp5reyPiHSsKIECovf8Dz7V3UQTQapPL
4991kS8QGd2LZdQVLs4ptObn3p7y5ZPboGCJazcY3b2ZRXQOILpBZSyn3GmGyrhq7Kz1aL7lBfWp
QSZ19NGLfu0dMVWJYbZeolETrje69oNvXS+DHXYqv1+7Uz0Kv6SZUSnnxX0HGrSGkwALtu0WLiKo
exlDpUAG78t1LbLojYkoHiC4mTaJcOtjEVzeOXUPf+7PajQ/SGfeTB2ra9hT0meNWUPRhsaMsyow
YltVHi11YjLeUmekAnXXhu8yO1ibGd03oiJOocodaU5W1G01PA4EFGsfoqOQ5l95FyAOPqKsD22M
5iZ5/k0OvjTtV7P7khlDfwi6drn3bFkHySZk46P+Yqwf25r8/QdV+T8b8A8bEDJngx//+w34z7sQ
/qnBf37ov4pwb+vWx/fYRMzNPflPEc6LZvBd0dUAeycbADHZ3y0PaIbKfoAbZxMi62Oj/rP9/P/N
tzkE+L9fI/AfbD90ZJdFOJfnfQV8JXdhmi8857+816Hym6ZZhHUKw6WWeDKbcKt5PHK4pSOBdva6
Tj8udUhTqykU2ZM50RjENZ3mJs/EdOc0Pg3VeuUcvADZ/L4PvPA+W0R7Q68e+djUCzA5QeSqS8fH
lISYJiFT98l02rLPd/QlEk/4t2q04j6WzGoG1lW20X/10rq5aTIRnd1FY4wyO7kmmmrhEwUjfwQ1
FT3D6RvfSh3op5KOOvobXFkUFNf54M53mMX2fTUgUNHFDQl+Gx7Jx2EkHVeQMwncQHcTtowNeWiM
R8Ol3RaGtFrt27AQcdBBaQxV3rk78BV9Z/Va7voyCz/KUob2zTCqkGFpbPtk6Vmci9bCC1H61Fnw
Nw3OFEwrB6sz3Zia/LNbrfWNmKFsvHB1dx5FzHt8CfXes1KXnNanIWLqzM+2XSywJZ4lrjC+5Mem
rdr7NAKLO+o0c69MrYwP4yDz3TRo/ZSZQ7Yr80K6cbcqksN2yNUIhKCNaL+SerSxLlKzO6SRoFMK
TOhov+non9IdDF4D99h3oftpQr2Gb0HO7QdXuOF5k6M86tnZRrm0GIusiazHqPRMO17s2XqEVcOP
IVuPrx8JVyrum9G6G+ApJzJ6rMCx09Z0ggs9ZdkUmQh30R518M0z1diN1UvbQTXLj9LCDZSkANpY
dqeav6PrDp/xnKUMzm2t2w82LYAqQKEqfd6Ama3fix+eR+VCQstMrBbicy96DpvSmaCO0+jZmoxR
xH2oGsXSdK1HOi7wGBUi+uMcNNN61GPkXDnZ6H1qtexoDzSGPZ0f9bDeRDVMAE2NrObGFla5JoW7
8kCAqnxPhwH3ZiwxCV4b4cINzFanxT4QBaNbqbT9IOcKIlRgl6h23tI7xS7UgXR3OCZ9+w5bxJwe
UAqZ4mrcROUxjojxa1Egms/x5a2xq7evzRrOriNa+Y1XMGo1kLgbJv/ghjVfT+nBz+E6FngoERWs
SU8DkDxeu8C5cjEqXGmdMS3rMLYffIG42zVaHoKyybwPc+WfX67oB4hcDsrwnSvsFqzNTtmMbzGL
9HnuyzGkFPVEgBzZVrTd6i33k7ksQ5i4KL9vfLNvP3RUMSrucFmeBK1I3AdRIFkrnS5rkKDllAGp
PzlO0tk53y8cyWMtVRies1T6f7ljsRjPL3eJO20S5JJuXic4crlZr/VZZQbpzh3y87qkX9IAtzL4
M/NcVqpb340z/lGAqW1KbXMbH7wE5nA3LlFzA8jR3Cx9w+/RklMbhZHg/DdoVHQsG4MFgb8yPwaz
JELB8fUntzKt5ZB3rfy+rh4rsvCNbU1ZtmxiAfVXHckGkB4FVqWRE0B8JxqP+kxzIns9gZ3Pb805
1PeqWNoPgOaTk1DrWOA6NKO0Yl6q3J7HcEqa1guX2KOvjIoHe4j2U1ULJ1n6IbiD0U9vimiJnplM
f2vZF1hviwzLfSz7of0wutOQ4ga09TvFKj4WADCHleZ7iamE9zDl4/ClMEgtY8mh8ywjqd+FOLET
nGYsbLtHMQFv2UBjma7B01UYveK1wZwEatRLXGxRPXR4QYVaT5pE6zSTCX6BHgycPT1eQ0y8KUBF
bA9gYEIUAGH1Nr6LztLnHmnE2Z+6RnHBan4zW55Lbyeaue6N0cFz2KUQq4A47ZWjc+dIx8IsI31a
xENttfVbibsCDKuUYC2ASfZT1KzBwQAJ+uaCU6FrGfNToULrq/SC9TkUkw4O2JWLc9f7+Ten0zPI
rLdctVVd7ZdCpkmTG099YfTPme0OuxrREya4KMRVbxlFbGtDni1dz/w3XR/MsMJZIcz1W76Ikh0w
S0Ambw5ARotgceOtKdCHpSyGm3FOg462cIF1Na19eVuh0d1589yLONWj7dN8cw3OnujuUCBU3+jI
lrn7FRpKxnrplms0u+GdnI23VmXYek8/GKdPylAN1lmWRPOH1XVQrJlYo5SPL49uQbuhK6EBkd7G
pTGl91gdiSZLgN8YxdRbq67fOwJXSzJGwyqOCnfKuS1r035KW6d5njMcnHJ27zOPFnD4BUQ8i8F6
m1pW8K4ORhqRTHoM33Twf6c8kO3eBOV6L+xZ3wDzPq7C9v+ahsU+Nhov2NGbaxAS5k22J9XrbePP
ePcjOku29v0wiM2t2WbeXpqZeaZol/jTaaH5MGRNs9eooelt1Ft0WXN6HWdqzNq9nE3QtCzN5o94
Hyvc/e7kFQdwt6k64R6QU2JYrtwrp4Ok1eb4aNdl+CGH3abxae6Yb6bCneLKNNor5Tus6tkpPmqO
95tZTtPdaJsf5z7sbunkt6DumHULDFWn45lGMwXKhch+t0SGi8ypsB5KlInflav7jwty7u6THsEJ
H3I6lImbsV/LKyHLOmm7/r29rOlDhnkUe2SZxqSC+qxGGtWByMSKGuR6GhzjTd+P/n6waXkTL0H1
TY6zPndrXuxTb7EfinxUH8LcT3eiyvz7qI28N3qaRYDTJau62PTw5gZGWt6aaWfXu2wyjQe3bLxd
4E7znuEKYvS++rodqvpjPo1u4jXtUzq15jWSiOeRI3GfFazToTA/WLa4KuZiOCPKct/Ps8DKFJRL
n1jpYO1ph5jdgE+iewmb6XYK+lM4zWNcBjZWbLBRombTavcM++3yhKFFryeql51o7Wnk8DPufJel
YubZuZrD5kRnzr/Swg1iIf1q61fgJrDV5Y52GhIESrEO7Nbdo9KKOCmidN0Jt8Od4HOEHyLXMTUg
ees8hMBO92HUj+8aiEgO+hpd9FBkY1Ku+mAEo7pt+hLx2ySefLOzbmqIFsxjGhUPYpgDdsPqXV40
CqaH9OMA9omgyJbFAKGBFXgafTA6mmhl95XunUPpmMuj2ffqZhkc8y+j54PKF80tEUidcj3kw26k
cY0z0le5raeMX223vXGqlT6LXiVVstTDvJ+aTbqR0b3wesJ290DvVhDHlC6baNzPDZauJ3PA8Rp7
1fScTdl72uGkODhBvGKhlXhSbQRIOGBIinEeXPstIhttCjumzUN48CefeRj7YvaRgZnRCrA/+f1h
KTOPnVCNZdJqrzu4eMZJvDJ68nVBJY/t7IbPbcSDq1b379KiCQ6D7tJiz3E4n0K8XDtMOyWCO+TW
urfeZvS2GOK+yFyU7mK4adzFdWIzW6Yb3btIcWjI6Rz4jL4NKp2F9Gr0FA2hJ/97iAtln5e+t56w
fcovbRB0J5Rs6V5uqRWFcA87tdDlzLWqJpFV4e9zo2v3Ra3yJJzCCRGEZe/SRY7Jojq1K3EC3ZRF
pe7WIWydJ843XAm1dGiXDFdS3Rdj7iRD6TVvp0oL/y34nLMmnhH16HsK0oJ6dj+XWFfEIfLrmg1k
kguWvlW+ERyywIj6XJfDsF+mMtJJMYTpw0AacGvLtiXyLo54H1SqbnarU5BjudEHMVnN2zWdi5Yu
admhK6fl7A2wPVgGup6mtZ0BpeDhOWzkeKOtbjmGNS1pMEMPj9lcXXdzd9OGq951kd29qYZm+IIc
wzyqseuvLcSfx16EzyRq8yEY+h1ko/tQqIUukzSmKMtDoSshr8E4ZuuQR+u6xDMUXsFbF+qGXsC2
v75F9tt+1hiDaUsa2VLFbV3J2KHXDQbtdD2XEx2CvyxKD/dYZdc3Rrb2+V5AMUyfw7F9bKelLoO4
p1tIah8rg+B2lWr/2GVO8Lax5F8tuuzsppZdkJ6d2vyEgJOOvh6JXB6yFuh8mqfMc0Ev7LAssk3H
5XpAHxU/9TNt2Ov0fhMu0x9bggXTZqWd/1ozt0lcHAsiuBd2291z+l2NFSfofPpXJf//wDcv0dTN
70G7Ll4OtzXbp1fhr6oOEc0TlCN5bdD37tXsUInSrsZ+XJdg+Br1Vn58/XreJaAKEIb8nv5ZSEmQ
9l0K8GWmaLRmDs2prvroPGak7gOB+VNpjOiZ7Gb6Qsdp170TKpwcGF/fSZdkQPRa3RZeIYl8bOw9
ngG3f1P1yrqrDH9tr+lBHT2rbIz2qmxIAOGTUtI2mOqvpjCdiIIeFOqd7RsYRjtd9qd8mkgz6cv7
qfH+L3vnsR23sXbRV/lfAF4IhTRFoyPJZhRFaYJFUyJyDlXA0/8bdLgS7Stdz+2BrWWJ6oRGfeGc
fSY53PeGb/e7BYA3Ps7KcSzxmaFXk29gi9OwxRFg/hQcyRLk3DEeStdqPgFL6b9wyVSv3jJV9xaQ
lT4Y2p4/75h680kvMWlexvRGsKBLju7ANbTodtH6sYdRQuOw9+IagzJ/sLsWdWM4+y4xHLXtEWd9
euuFS6c1/pEJAuyejtkDdrrHQBL2wntdUU6FHDm9Xh9s1oJ0mmlGb8Aah3btx5/2+x3B2wP5jqAM
QELLwP77qwvMndDaggcCI85H3HhluR2qls+H75547lNkA/SGiiYEP37z6Z8+OuZMcnQcIkJ8y3/v
B2i0GTrvrOpDlzXmgyMhoKdtOlM/QpsnP4BHBV5BE6DJkrbtxw9ufK82XN9kTFwgkcBsuAhA3r92
dOkaor6uPrDG5m+fZDyKKzdvzYcq62mbheHw4icx1xdD3FCjYj4aafyq2C0OaOp/F3D9O9782XiT
jBDuev99vPltJOm6WcA2sf7An5uFdX1AAAgCYMNGjsyo9Hd9kWGIXxDZk0RiEETHp40B6PfNwqov
optYXVX/mWmu2wZGnXQ4LjYvthH/ZKXwzprBM8IzZ2E31bkT4Xh5L1CH+UyIwuzNV/4a/pFvWGbO
8650pI/qW1jHXIFA2kwxM8reFv0XY57TvUqZP85tRdpCS4cP6ETdZKtZusS3ShTGbN+UjdHrKCUK
RaoCERtSH+mQy9KhHb7T3BnT+QYcD4LFD4Bq/LI5jKWJ/D+W0zoVLCLt2i/FVJ5qVHPINpg91t6r
BcAlHQ+Se7+ajrELji46Rq7CDe67XjvdUxjrLCxwW65LbnrYbZzJbrngvRTWNZAntcH4v2pTG90J
4tKM2yAW9DZ3XSnoxNhSnKOyTPatay7r2M2JHqrSTB6WobYOvCiYB8uo/SqTMn1g/9C1MFaS7FbV
Nlyorj0uNqkNSc0ON0qbr0x8qAVTprcQqTJr49fUHe4GgoxrVqcsRn3vxsGSS9bsUupTe8HOo6yM
TVZ56pxAvtCOELwleuYcCtM99yIUBSH8lizeRaLBB703U5WM+ynS66E9YEyLDEqAcvUrqTun0NPu
qlF9XfEh0HOb5fTbzfnfG8JPbgjmmij1oxvCXVJ/+fp/x754rr58K1f8/Qf/2HkYv1AtgwlGn7um
EH2zckSTyOXPobOKDt9uAd/cFrjeV9c29ZbOuuTPu4Pgr6Pwo8hgiPWP7gy/rcD/o61fVzCwtKiz
eA48L2Icvj922y4eu9L36wM+Cro/6OX3PuoZ6lrPh1Vo2k+ynKYrrElpkI0o85j6HXXpnim/8DmU
AOvCphflrQ8O76YY9UebUS7BOgU22VpwjvJNojgzUK6LWQMviEw88BjrNRBjmDUZN5mSYHKs8sqR
xZWlyX00NBE2Ntvnq1radD8Ao6YufR31MT2XvI+bFaERMPOh/9fwZCobvXqqLxe1r9+gNkbM00lw
xlIFdg70Q8zQAIf0tS+yPCyZNGzd2ju7ltrD3mvg4FSvfl5dSQMYrLKTgIZwJ8z8Cgj1jcjmCz3m
TzEwC1SSPs/NUId1u7zYQ34qJuOldp2ndu6ZukbFpiM15mPUikPaeU4gdUaZ2DIWbFje2Risp3wq
nl19gVkTMxqlMVvfgaFEOyTy4jVrwPL0bGN2VjGvUCNskCNUaUqC6SG25J1XKQdApBMfu8J/kRHU
JCNZrZrzxQqPOi4FRZomQR5wvGyEnZ6gTSOLzNWDk8x3shFPiYVSSxXPXZs9o1c6uwk4mgAf0Fbw
glbTSD3MN6Lgs5qtYdf6TRto4o0izZwdp34A44MpYc0bZSZQxiIbTxCy1oQ21h9WTgxlSpOiKcGf
GIikfB4NyEKkGeTBAEtmsz5Wg+Fsq0Fhkb1+M5hyPybcwD0CeqCyXAChgwWeJ68WC2U2QulVnqsL
kw/n4NU+Y+i3+B4xPy4RHmP4XUWY+pYW5j0PNNFNhYkvlkvYSKd6Xh470UJTtNUDasVQzZWEdwit
KqoJ3JwkgE5TvXj1cjGZCKuypEvPeYtXgngk9DjXvkxR7dA3zuZwWOyxO7QKHlGLnSZtYF511iEu
+Yw0HcREPmDmGcflwqln2A5y5VUxeubk4koATzsg60JN2PT6IxrfF99ifsRMBa4j7anhgojsxgeh
Cjg5wIF0p4ZqWaoHKyJuKk8HHKhmzSLLgWdiGCli3fV9h3p19n3xVLdVtiOn+NzgSd0N68/xOoNE
uVyKlvOUut18AHC9BBphLY2pNZ+zSEPsyzQ97LRourUcLrtCxRECL2FvUM9Mh9adp1NL53OEwuod
2bdp13kyF9t2acrrSmvmnZ4U0wnSXb8xtcJ6GYz+8zx1zqXh5Q0yKVWvW0N2hQ2wILSAIWo/+Ry5
RO5wRpuA0TLRVkRJRY/lb+osgWiOrhyFYhKdRZV/7lD8bXJVbFXiYHiy0rAZZtozoRIjBObmZCjq
uvjkvfkL3fZcoAerVmGY1MRjvUrFeqbg22m0n1U1dy9VRXhOpWXJtiDwyXNnlNWL7+zKtBxDImmi
G2OwIfwgVKQlN19qo26CvsUdl0wQLpUJwsqt+dxW0N64cBkyx9eZmgnvmk5qhFrERcfO7mkVYI9m
CwB16l6Z218I52dEgPetOZgXTAwo1PnqUzC+R1CkmSNGEAT1AVUYddjYDmsrek7tlhwz42cEk/d9
+fpoPgcaQBKkKp7zTqHiC8btzozcBH82nDMjP5kMlwLH4ob+zWH6NyOH900hj7SS0NHWo4ZHXPPu
kaTrKiuLkCyaQ/7sR9wN19txZkhQtD3oliO/0nc/fkyUBM33J+LqoeEAh2WD2ue9ky+2KmaHPebk
ebCTrd2DOsNev9GgeUjNBkXK6y2K5aLrubv9+KGtv2gP1teLoYBOG+/sX7ptWjvJ+MerDkT3WGFG
ztAN+FrYvb1+kdUg0aDCv0h0hbtcTtMpm3q+t34FlgpEVOIwFa2WC3R+nLok0Pl+qW1wbG5NT15I
h/G055grpo5rtc6uGCPvSnBtTMYedQB+jJ0RAHgF8NsaMKfNnPxTbNsQQj1uDz9+pX9zCWE/1k0k
TmSl/sW1aRapT+yXqA6J2e9Erd8wnb0pFzKPfvI4f/eOCgO2PSoLwaX0bqzgS8NT/CbXqk8YIQqB
m9lIUVIV3IQrx4fo6TEcjY3yliHrDeLb8jZZBx1iiV/blY+4liqQQkCKmookvD7C4jU+aL5ztrpp
jyl9YC+bMvQh43DfKlM9xbY57wk7araAkdOLUe/6uypXj6rj2B/NVJyG1Cu30gHuKar0NcKdG1Q5
ctxOefWePucV1MO6yGPEtHoaGuuQzDj6kgpBOts2tAQK1zYDQHNcbtwZ8bJp8nf7nva5s6GauAgw
fvJG/s0dBpW1R9IOmcQmHP3v68TF1Wq4y1Z1YID6Vk4o7mx2Y7I+ltbhxx8aFfZfvoGQJWFiAK3y
mf99/1gdMC4EAnN1sPPpDn/yqST87ScP8Td3FtcBiiTWf/vme5VPmrD0LHQdyZw/IWROlbkR0fKy
3unTBaMttN1TbooD0tUz3K5k61bFSVPRxz7LfvUQrwV0WR1RJpl1wNXHIetzd4LsfWXgJ2DvbW3d
KM0PheXADLHZ84760l+St7SdvOYD8I0VjOkhapnJHSpWCDtclWHT+tgrzQ7npeUDExwVGhzdTF/t
iksQE9zVpPJTbsdAAh1iKGdDUv0aKNurBBuKPtzVlZlshbX8xMwv/uYb+7vPkfswUZPm9x9KZTaD
AlZcHYyCRmGiNd6kw0gFr+W85oR3IKXcCovZO5e2g/K7J+lrMcprJBmPuE6qreZgP5TRIoOB4JRw
ZI/KPsAKUXYxKJ2cczRCJyQY8pz4ZoYiiDtRUwO2cbP5EWrgy9LrQeqm98qiOvRbXnCH1SFP9Ed4
cUPQgLvfW4Xc+428i21nDLKO61OQJ4dGYpKAJUQG2hhanWkvj37TTT8hmPzNl4QzY/3HsHz6vXfv
kYxbLIxyqrDUVCEljgpcydMBYRxETfyTT8T4y9iQ0xHvO2EktoH57C/fyVZYs2Viez90JropjFl1
6EXZKeKk8g0+H4SV+BVnGqTJ5DZFjMRTGhdXLGOXYKxZq9UV5JcU4cjWd5YyILxsYHvj/drnxqU2
edcF6FJgpFT7qgKIYjX9C56iO1XMF4RJcRhzmcVW/hzJtUrFFZAt+hWipTBT+E0oV7fsk7zdwEf6
1l4uQhHqY/MH/S4/OdrATzRy2qGGxwEPiPOo0Iq8NUFRBcqEXWh9qkb5kA40kl4ej5ulpdWzF/nQ
DTFJcsLHtzE9oMq6abX0BF8TYI1LvicYzXD9hVbyf6JpvSCbcdoZAgHO+jXqlX2uXfkAi4wGgiAt
vk+NtilaqiU9yq5Um+O7aPjTHfCVNgO9jJKqvfRt9dINQyhH3mA0TlfM+UtmPZTiohBPWTLdoaeD
9Fnbhwn9qzZlpwVwaNDFfIGHoTjRFO/LiJMFOQkXJt8ORw5XhWF/TnpZnXLDPqNuCi2zAylJY6TY
Mu0loSwXEHTOxSCeTMKEfnIeO3/z9abWQXEBMIYr6r0ZtpitrGXbVB56d36pepjBOufeRCMZ2Xyt
1/rrrdUGqQ+t9g2xvX7nK6AusyTzrs34sba0wpxcARIufMxEneWGxRC3G5xc1dZXEOiK1WUxpTmb
+1ik27bCvwYgzb/C+pOES8y5SMaQfwkWmyrftc6mxj0mG+bHyaLc0jsLM5WejhtF+AB6HirrmMaQ
8zCxaj6QmDLbzcaHYeIO2plM/DxaUn8kU28c74S9CggLdiZpl1thC1m6TOQDW2VY7Ya2BHY9vzj9
Aiq5Ge7g4meHPIWoziFCkzk+WExE12p+cP84X/+dsP1swkbsCzXbfx+533ytKnILp+cqff5uwvbb
D/4xYRO/OJzisAdJgH6TFf85evf0X8iNghlpMqt/G5l9O3rnf+ENQYAKUxKsyp8zNgTHlOB0U+BV
qcgFBcI/UBWbbz3Rd12FK4j9onoyhbtyOd/VNJSbPfQufT4g0+fWxDo8NUK7kFzhINz9LSceypiy
TLtyJwen9QPcXyRyerBWdkuL4H/DspNeve2Hwma8YTsadLx4pP5/aUj0uJaOw215pgdlfAUAcCnJ
eyLumT19ZswIE5zCbAAxsCDduuBRCSdOIgMPYZYsBP+a9WPXz91pztrkDBRN37qYkD4QjmQhsiSg
adv5hH8QOVG293HeqeqgU6wAJla6+0zGuFNtcqNOsFYyBmXc0/jM2kYVcdBXSKeW9KtGafQiyQK9
UvzMkz3X2Rj6mi8uE+K8Mm7cPSclGzL0QeQ1mOSASPvG9+LiYrL87Br8/3A1yV7bG1GGRlaPILnX
w6S2oFVZ8SM6xfDGm7JRpHIELO3Q5L7ZQ31CErGB2tYHr+NtBhqT8xBmop8qxKCQduExm2Ybb02f
d16kwjjJxS9vBs1ywE0s5a2+FDXrD6+7TiJPmEgi8upku7RT0BijTS4Td0edqQ+bziuvKteI9e3s
OpK7UA4yZFOxyMdYMlyOtXgi93i4N/q+8vYeoJciNBFfoozAfbWvutF6VEVu7jLYO/uyiTO1mZYo
ugI4nYazpTN1rUlVhbTd37lO7WVbx4nsE5NT/bWnyNqK0rhzpxtiZ6uwl6Ldi1i/EeOY1kAzTOts
sFP+ZMxN/KErLXUNCdHeQF7bgmoF6F4SKukmQ7m3KlWc/KKLLn1Cfm5tfRBXuTA/plI4IcbTPJyd
cd5VbRzdz6Pdbh2N80PqJRJPA+lRnmV30dgiP9N6N4yUkMfYqfd5ZnnbUkiJI02vw2ipS/TyUx0d
Mj+yd8RGYyCU8sUgg5YJsiCDgJh1446LnMxMBYMOYkUZLIWP+BIdYphTBIWkBt3WXG0b5uwX9Zoy
SOaEE2pJ/7SUqR0s7NV3iekYgT17PMs+sTfxyGzKYL3EGDfRngQcsSOhuu2djY7laoZXd4Ls1oYZ
kLFtZ6hpU4guOcOR5LrhsqX0dpBzNXPCBIj6m1gVjLubxiF63jNsdTfLwQ7Am4k63juixFTwwYtY
lu1635AWyncYfXgRM5nEiXcnkX1Rp8ya7433ppnb8t7uSTMTgd3mifFoCK4FRJFZeuF0uns7eGgC
PyqxlEwckW1Zu8qvUfwWDjNTDNrp2fdmmE1Wg+uxABI3bdZYnW4LEp6aRvlWlR3lah8iMHXJeDWZ
DkZr3xG/M91PaSrk/ZCnkPFIsdUy64zsa8o+5TkyvyokebWibk9sOtS5cfwlnHpTcWcb0zj+BJEq
LhilGimfj1aXXJ5MflcjJIwjKO6p4uXDMHXjsGAN5m0pHYY8ZubiiU/IwuTwQiKAkTufeI/8cUKG
OdQneEgWBvAqygeL/zhRfsxwxII1SHRSeB6qfGQ4qLfICyBZdWbEF8tQ27fj59+T+mcnNavjH57U
13nxzN3/+1P6tx/6/ZT2xS8oeljD/nHccgr+sSB/c+VhEOWeSee0nrd/LMjfrHcUpasfj3XXn7Y7
3EKGjVHIMcXb1POf2e7sdyIMLEW4+wjgJD7TROP0flLUYVdnuWK0JzGQrUwsxG5Af7uzysG7tZMK
+b7tx1xqAyIyLHGdM2qkkdoZVjnHRJePSKRZqhVHkEZ7jaVX9zCizr3wYj/Nbgan6j6zxHI/2aRY
nxKDQ20g5YzzL+/CVk/T8kRKMrExJAABc88qDDStVn+qkqa+AnXbLHsO9z0DwokILXJHduUkO7IS
cLF7B09PkH0O7ew8TVKNjA2hnYQue//LzKyxDlqMLKoNoiMvfZ4GLXkaCUOEQNahstw1xCY7l4Ot
J0BHAbfqYjOiICcIu5SpZ8lzkSAHc3celqOG9CXUdywV+s5FJjyDuzgMPZkGagvridixU4W3kUyI
1oTbZYf56JbR2SN/eZRBVPB+tmte0CjbTUQ7IsNxIgKCyDLG5y8ScblctnlCl6gj8e1t7IAVYRsc
eiMUd8JixgrPQ+XBf91gWhF4chJvaQXVVNaIZZM7ZLqwrWOvkLhINCEhLtkXUizn3s5h9MezHRLJ
kIoA0NgU781cRd0ZMtu61qy6Gz1DXEr+jhXISWBF7BPAVBDT9zHTrvsc73gaWL1OT21U8pawHnvn
+M387DZZvkVPjaA7n5MwrdHpTV6ZXyK1RdTPivRY18O4z6upZQlU1bQUcPyP3qQ2Ljj7XVkimMTf
EF/bRDFsQDGo0BFxHooBl3yGvBY/hR/ddqUsP5JmOzRBHhVesGhTc11kzgdCcOJbK277G5lM7i0U
wulTUnoqjH1QBl2TqNtVB7Kbpzp9LHoV3bBLmj+yldEA5o/jtIlcbpnSSF22SXn0mDTKOrBv0a4Z
fKkhwJbm71BWWpcRhrO9lmnpQpPd5fNj03p24OJg+QDtqbrvZ5VTe0ZJrDY2aWbkcJSdqzYs45Zj
xVTGCfyhL7fjWA1HSYe7h+ceP3JSWRf+4nIiGY0tH4Co93PgNV2UkaDTFa8GpQeSTHfhFIjha22J
9VjgmZr2TZcuUF+k/ZARxt5nI/pbYSn3cq1zYhaGS0ECBakh12McmxeGQuslCHILBgw3BG+RDHqb
FE5FEUy4OPkGza/STD4aLafmUHjeiU8a90RDDufcN97VMhfqFmVccqrQwgNMsJan0cKXtSNixXzJ
6k6/0JYKk0TbWu5JFgrwQdZ8nfw2Ohi23qLqzhl7RW7Gwt0bnwiLKz7OOJ4+shJM7Y3devnHFrsv
pBe+YQxLoJqxKNn6rhx2AM8uZJ0R5gFMdZ+xHbuu/Mo+SdX7ZBHixqDUr3zt2shSZkA2/t3ApnG+
IUhNnZSGrnlTx0BWJoPpTmJ7qgjSQQPkobXztpZjsyFWB0LKOhJy3SLZxJq+aexenmrdJxB+ts1H
4WrW9aB1H9Klu8+ARH7BA5Gbge5THQe2xGC5MSl+H9wuExelPkeX1JBQW7M+Ct00PoIocK9miaKm
rsf+HuZ3wdhPr1+cUcdBL5f6xsLq9yv6IzYDhlYoHEqyuYizWHyIExaUTluYIpBlC2J88eMrQZDV
p8HWQgYI8SZCfrkhoBiSXKawG6RN/NyTPvm1kPjy+qm9NMdIbm1HqjCZRuuJjig9kJpoeoGScr40
FVgZIuMkUs2BdWmQiwTiYKu0XVevdFWUffUt1heUgc1gsEmm82J8kyKSLKJUn4KklJk6mMmg7mop
cIqx4rHwKUXerzBk8QzBxsf6B7/Z30YRK3qhRUjfp8p+Hm1mPqB6OsLWBoP73Khb6iY2wH8Ho5cA
85BCv3qz4eHb6c9u7I9zEI+WRNpvF13Qg3dmhTShxpgN73Lt8c5I83MuUbveDLp6YchV3RnSmY+E
OeEMBRoIyCfqj3beYLJhu3rJkI4ts9d4LxAc7NdaE1/SpjUv2VX3CM5BEAaFn22J3sKwB+/sSqJv
v/KtPL9M9Jq1bLa8JDop3aTO1AEa1w+13t2rdtE3ntElJPth3yMfINmlhmHjjVj829boasbFZmLB
RJE9e8bkXBB8u4OyFoVd1Rn4wW2xzyCL7vi+v2RL5d3BS6GnaIv6gawX7iBJ15xklpfbrovs4soG
SEt3WOGFqPT4oEk1p5hxnGEvkJ3dcuWWYaX78iad6+5Lq3qN6OfGKCh7sAPETiROPEMAz7KpNrXd
UBYXuV3elJFms5UHqEwsGZ6zXlfh3OvppdbhUkE/X+8HEkZDgZHok9l1SVh47I0nN/889MavWYtu
eOF4vJxkGZOg1pODJLwWmUVf56EqE+prS/WvBuvVLUqK8T6DDb+dhOy2dexBLPZqWBqs7+/TyehX
u9ywJwi15Vmk3fUERNzYZouPCUuYpYftNNGOcrzoUpFs7Er+2umi+IxLbATb6OVfStax23nR+Vw9
73PiFV+7PO1XtJO7AYAHasjmVyTj+QFp785hSgf9qGO4DQlOBflMrMXl0mjZi595RB0XibYfbACO
Ai72bTYU1snss3TXDFl7HClIgF4V/sESdb9D46dCeN/2HobJdEEuVcH3SDWk2xjgA1GQDGzDMOxY
iJVeBlumG577QzrGxmacE+cg8UBtUpukQdkcKlEC5W98cweH+aXVm9txhPBEmG22Edmy5xatBbOl
PbEQnNeM2nSH45QKg9TSba7XZ8a/t67eQ6Vu94sEg6lD8QaIVt15GlKZrF7iXdU1XtCyDAictEJL
niSnfilW3R5aplLT7vxeyX0BUu1A2mTMXra81fLqZu7SBIWGjkUVO+vGKWYUVKOBXysv9phU4Xgv
TRWKuIa6QyLlvprwaMSaa11rgzID7u3uwyDM9LBkUQ39wfjaEi+7teeMQT6RZ4GZNjYHWZ5wHljj
rUSl+JKWIK1Z5VVBTdiRo6bq1mHQz2G8oDGyRwNGVzMeFXr7Q1bFqDPAlJ/KYb4tUvszoaYf/u2l
qiEd5p/0UlAnTZZD/33q+fi1Y4gzfDvw/P1n/hh4Gr+IlRYIMN/4baz5ZysFy1DQLcFDQBeuE47G
I/0hKrTRGrNuZ9S/tlgcwH+2U8iQId6ieICzQKQ1AqF/MvBcx5nfjDvROTNz9aEosEtg8qmvv/8t
RMGYxiWtPeRaHgVEmSSw22L21N+8J/+LPMQxUBHANcCWgrb5/dIiGqcWskAcHUbI6gYzOchsnorq
zxVDwZuScJxjsbT0VyATf+YYWD+vb18iwkxOUeKH9FUMA4b63UtMgNAqK/d8BPjgv3du18twUgaP
a+v5XcZh+xwjeSbbqUqtEGtl+lVpAzWrg1ElJB2PwnXMUqysqEusVmtPI9mz1z1Bn6g2ioh7J9mq
2z6Ol6uxd6O7EiBB+OM38G9fhEuPbqyLHy6kd/IIvRMNDdniH9oFdbIS9bIrNdzyqSvnDy3znk1k
5LictRL5lUFI+yfpo1W0a9qozZD66sapTHVT98D59Akfue8nC31PXhwVS6KdN0FHKLFd7uYKc36g
ldVPbUJ/8zl4LggGlKzMCMx3yoQetvs4u9KHh9PIsGNQGxBsOe/dOnv98bv1l/UunzjafmRPLFtt
1gzfX9Q2pyvicB5psmKdURVe+cHx2lM3WO2tbrMH/PHjvfsSvV1h2GIYJ3OJM3xZr8BvvkSm0YN/
YDl2YITY3XJH6QOQAP7ljx+Fr/z763gllxOH4SF7wiTw/aP4HbcLPNceW2SZ7j3etQbi8iHvvYcf
P9Bb+NM3N4X19dgmCBdALdwX/nJTyGKUGJJr8IBYpTguLhDIxOeamWc+uLm0AA6R5QbOuR7yu3my
vcumgEopAPndJdBKL8BDtrfdTIJb4ExQkRpjLbEneq9DXDTRCTPfvE+5Nj9MMZOJjbVg6A8wBzBE
EDEPohoBZMjj1OxNp/8onSX9iXYF7sz795N1ElINpkiu5/i+vUa9fPOpRWZUoGXt1EFSeOF2rNlI
xpTUGvyUXZ33VApW/aqKTgvtnCqdizc7YOscd5PRDLu86bozdEnii5h2hq1TsTgAQnG2wZl9dmVZ
frRbh3G0NO8NxJQ4AUFVbDo68gdTz/1dsqQVA6QEFkpcmWEFsHDPjMfICILkdkZs3mDb1/FosqBO
a4wdjp9geojMrRU76YGucaa8TQkXN4Wx763ae6B+zo6ZllEgG23C9CKOXhIOnk3JsuUoIFleN4Uh
yctcXHHJ4J3IgYgatZlMgdq3GTdYcetiMxgMMXJGTo9DX7FrrwoQibN2TVLB/GVmQoOeJhm2MePd
vR0JvKOZQ/m75ATyaqBamMNZ+kMz9uVHN07y18ZIYILnuj/PKAoSmi4Af/hRqkQ9uV6Vh25pdgfC
FIpjNmfqcoF8ek1uoRcOXrqCtMiHvh5xmf1aZZjOQIduiYZm0xblX7Vc8660qtCowVJQDW53wtjC
s2ZEyNjBX3WwJJFHDc52WAkoRTvUrJpb7dmSXa7vZ1gXYDthMrKoq+kgjdL6ZCesxtCs6sc4L8tL
ETXzB63IB5Pf1ZcznBb6vJnUsK3O+UIYvbT2CH49eArCesYa3d9kvE/VccDhggy+tx5yQZZhwxUx
FYjFYbk/g0qpd5AiNBQbyiuD2qy6D9Xcg9mAVM5HozIWKXV8kPO4SxLr1ozKccu9bToORJcG0OEH
D0mh+cXq+Mw7x2hu5664SiM7QVxOrMoUF2M4RmvieznA+tL1U2PCDyEUSASZr+L7Kouvotj5nJA5
fCDhUgepsMzbrHM+zmgJzLKC4dr12UbLHP9xsCNvZ3Wdceli7meAmPtBPS0KvKwVB2PWasEw6djr
fS3hFjXKjUGyF1V8rS40Bqz7nKkNmxMv+qQ1ycyTURHbnlxsEjhIdUCY68TFNUk35BjKd2nsOahU
ZAo1KHbMfUf+/IW91PXloNX6plP2/JyhTAce0rse8xTbY6xhZs31wm6J21RvtBfzbIgjWZnFwbBS
/eDWfF0cbWYxhp/ZXECTmYyQArKXUBAPSbRRela9dJOI8bEb4xfH7ecna+rkCfzLdMwnf2BZ1IhL
+pJm3w45VvdIn44jQJlrbc7p+ot5jvGVZ25vHKvUd5c2NFqnxJcelwygF/VBTHq1A6WWHPWc3koU
MAWyGQWUb6F9MDDDXqaK8W2lszWyEYxfZtWYN0DhVHvyG5Z6Tj3Oe82Bldj2er6LcFG/TkMn6zM0
uCKMGoqCZZp1EEcm3g9ayjCF47Q3FqiHpj6CyJiA2fKKu5PrAACGVJKDlNLni2XQ+4+LL8W1yRf1
PKd6O4Z5NKBw1WnrvhpZJ0O/gEk8Z1n3krgqJkY9dR8TNj+XFcLnB02nvijqJrnOkcCuZFPwxjWz
Yif2M54dWfaEIbCG3yrdye+KWLRPWWbBH9UXSZI1daFmN/O+yA0YP6LNdw1jk8cagtSxTe3+C5xY
/VBkMKGzjhfZNpRfpNZEpwVHwWGereZsJUt0wmXOycWMC28AaUKIdatmC/aLV87k/NrXSxnaIxjW
NwCvsKFGLIQ2Q8MWCz9j+kX/MXagXI2dxTMhAAgz+zTwkjTHiKFIuQvQkjyzt5af2Nd4gYnIW8Oy
mwGyjp45BXjhMTpRq9ibJoIQQR3ZnSaH69WwkvmVGnh6TKeO+3pttifSu8GsUNuYe0Mv2z0TZBtg
R63dzTxAQl4bJ+8Cv4WnPSf2Z4mtA2wLMUx3utvwK7QGdx2DnLBzE+NJ9+wLZGLZ3p3aet9nZMAH
1IvWha0IPW+5KRgsss/042LXJK06klzjbKYiS3a1FSXbuhofjGgdPA9DiktH2ls4uzddVPlTkCfx
tO+aaU72vP1u/tIxEEkuu75sIffOyPIHVTHrGkpQqB1KKVbUUclABlZUH6/LAZGclTRVufxrhPsN
1PeThpUVm0Wh898b1usk/Z65+dsP/N6tvmlwsDmDtHdpDPGt/dmteuIXZDuM9ig/KeLfcJx/dKvG
L5AAqT/gav+m3fmzW7W8Xyx0qOhQ2OWu5tl/tPwz3tfAUPCo+laI/xpg+7Z8/K5mk1o8JZUNFUSR
YBaa2ZLfJWtFaZOht2HY3bNGh6besGXYGVJFJ6+go/SZ9X2wKw9MHDPtjzpsnY+x4t7zzTv5P7S5
PDuTyEMICCxOHfTK31eUNFwdfGhfHDNCx5/tRKiblikUN8QVcdamxYzklbty3xBD9ZMWmwyR9/Xs
6sAwBMtXWhFHvEXpfVvPJlA9WHq1R4DHT2UbWbjyiH+8yn0SZUKHHO9LrO0VksfZcS+U8NMP3MfT
z2qpli/u2EMkaZbZOsVF3G9zZyz2Q9GN+bZra+fWTbxm3qjRtY+RLIdLo7GandAbESwdhxbUDt/Y
iKkvrxNzJnTKNSZmVF7bwu+gKUdtsDCA9sZEawNrgCU/ZY756f/ZO4/tuJE0C79KvwDqIBCw20yk
pfciNzhUUYI3EfB4+vlAlXqqdHq6pve9KacimcwEAr+597sxtR8TLnYeS+sDJ2vtZafror9Pqrba
17NdDRvYW8xOY0XDug0iUPQytVeUjTaAb3iPPUspHItMDyAfuk11rW2wdkZC+cODTw7H2QBFkxvL
GmPQcRYtHqZmMHdusm3YFhMkMs1fqszHwAgBXFw6YxaFrp67F8RKXotdEa7TxhTJRI4XS+6jL/N5
D4/KPUwBI3fDtqgZ8YWq+6A3sjuT8GoRMkSBs1qbbliTqqZDP4ExNfaENe0HOYFQS7mV7qcIxuMm
Iki7ABuTdI+ir8kT77yxPxFoUcRhZVXd/ZSyRtgKOWJqSPFp7Am+5hkO+SlfxSlug1LMjhd5UU3a
HBGBpGhv84SlWaYXm481M+yjM1iWAcTb1ZvRcb6g1fZ3ieNWt3mlp30bK4sWxwGnaOsO9nxsTngf
ebrvdYe4ay4s47BYfvyhEgtXi5kCIxqGkDs1OAF4Ke8Xax7AuoOaPy8Zxj7f6bz3xOua40LFvAuK
pjvOqWZw0VldTDJ7RorGVkGo6raDqqBmdJm4AF4+nWF8R88ys/qjPyYj43vPSb7ZOLJvSDSbnE1a
wZ+yPOhRpA0wrFJOSr56IGKVUpMvDiEAniaekXvvIflUxPQ/5DEISN3xQegynUAGehWot0hGKmbr
FDGX8psO6HTGbsnfQCM6WGY9fuT5AAAPj2OJUb2Ba2tetSrQbOfTAnhYUA22ddO22BCWfmGOZcps
+OJOKf0/u7f6fTEkD9ko6NnkeUIZ3e9V1FMB6aBTyRZvCfLarteVsasjnP/DLGiIEfV2YtcPxpI+
kNY9z0eIQazCYPOzhakrXcah7gnzfrMDyHcg1Sqn2gTkpekt8e7mcVFxwqOAakwnsDsRLsj6nSQm
eRJ6LrjUJ7M+zXmb36MCWQ/DhN+fpWZ1ky09puG+BvtvWAE/Ta+/G9Ip50FHixh3ymmpjpLBbl+6
1M1sQDoDr36KveWo6mk5pvUIACZy6tdxsIJ2EzhDM4SokNGTIRwE19SbU//VzHRvXgFMccxrLGPg
ChvYBe+6LQIn/Ey9+DzKA37zhA6CQAM06pyjUGWG6ym1Fnbj0kArl4+EGrdQRunol5AngZjfnb7X
ZnNmp2bytzzGdcl1NJPbhu5RLOPwpcJbm0JpNJzqvZ+7kktHLxCh9OJeq1bwiiGO1cZ+7Ls029iI
Rg7Kt4qbuUoGYknqlClPK7KJ1iO24LzU3FjQFYob7RSq3FZI6JzQn4fhRDYKfaMJI668LNnOkA7B
K+DaLRv7VAnhD9e20vR6eMGiPqzQa7wZQzXObMN1HmzJHqlEWPsuZS7R0T7NnPLGV/aa9XXizkEZ
YjGpNxE0ixPcJ1Ikxrb+2oruSU6jexqCIHMOBCCPd71bQDkz2FMPB58gGXsjfGwFeISDaGs7WbQX
6EmuEjnANzKMubpMilGj2u8nF61h7/zuDBWrwkEKysMx36FZMZYtmvjp0oZ7eBElQ3LZe4tekTk+
s0XlN2jsQG9dSNJuTuTDLd6GC8h4zHnOwACVwRzaAcvAjVCltybStK2P6wGcLNtUhkMHAldmTr/B
zTQSNYptJ3bsPRIcVIalbF8+n+H/VY39TeFIMKP4t4XjQ913yT+27zx/0+ov2rE/vvTnwsP/zeFb
AWT4sdOghPtDOgY2mkE8hrH/lYj9UUBKWNOMtWnO1+BoFE9MbH9C26GuwGx0sDz8ZLX8B/pukop/
qZIoVE0HrAvf05XiB2fhT1VSn1o877K0Pk6ImcZdwNwBlzk9+iGBc75nSm5DFo0z/y4ANsytkVbp
NYrPOhyKxPfpYnqBESGVL5/RbaBxq4ehdaM3wt7AQC+ShaY3Ls6x0ZLDk5Qr54JuFnNUXtXTdpxy
twwRrjEzAzcWyEt8nMk1gmz8wCRsyHO/qELtVJByd+h5HsUWsWQyoeMk5rMt0UYwXZntfW609k3C
AXSbJ5G9NWrmXDtTGfKso5nHISq9inRvmTBiAIUGlqie3SsA1VGDXSWSp76UEvW0L0+4YsxqB054
gG7FiyKvMOq+8VMENZRNsM026itgDX6jwAB67EB3PGrkiYcmcX45z7Ac1N2Izx50krdjmlt+T/nA
jw4xQCwenDHeiSWNPhbXoevPoXG9NItBdx3xyl4gp7Qv1cgyJsgJoI0m2vKxB3jdUBTedK0e5osJ
WLHDah4X/SZKUPsiGC9EtDWFQjQLLdq/m3Jel8IchA9FRFG5MWVKio2dTd4dfOLmTcS+fxsVONU2
FI1EAEeBRxBiQCT33vNLuL2Ld5qasrnJhQpunTZZVXk2Qakt7x8pzyq4RLPLjjlJxsukZ2E9JUNZ
ssiu6gchlH9HTnCKCzXBaTSzVCsFuwY8ROIxouI/EecoCf1KgRz3Xn2TazUYDwt6453rZeKMhGLc
qiLvbbxXltMeF6Ps+J2F3IOpVV9H/EmvmqPxBX+CDb8GtIG7noaAgIzS32nIa0SSjHNwNzWId2dc
Vw94kOK7SS4UxcGELmzrDPINK0O7znANxwo7SuV3fwEYm7ciuGwa6cV7Uljisz1lVXpk0tAtJ1Y3
mGXTqDcurcgYxu1IzbcDbOlXyaZF9N+dEgclNDGT0FwpCh1kJXIKbhvfEHIjcP4/VbgbrhLkGmO8
lYWNbMMH5rwgDhJ6kYeYCWQQbYwsGxuie3gjgKgR8+W/Kp7E9AEBSkQGqDLi81nLe2BKvRp3vuf7
+5g1HfViBKmgO3du05unguYjfbGaNujOyFMd9IlcPl+8KDYe0DKBQMgjKI8l+oWha18SVV6TghNf
FjjGgt9BfWWDtbEkoTXGOS5Nrwo9qzCfHEntmy4zo7ClW3YRQ7O96fKvHQmjJ7XE43OKFCc0gqS+
orVRuxaPUtYLtIZFY/EczUiCoTxPxmf8ALF75PY2HqEoRygdNBuQ3pFkI5m+YNqXMcdxc8ZryHva
+MOpeA2g5VLiaYfe6sO5m9bJqpmd6h5mxhxU9/UCYxzlFl2oaFEE1dN5TLN+503E1NkdOcBUaQdo
C8aHs3DSFJHeqgiyuM+UaE4tscFz4l0jDXzoljYOvXhca3PnWWhNSdL3PV7Fvr4ZffNeAE4H+YLV
md4pWamnMfYNdE9+46KtAGGLZ6G6MKum/ZbN3rW5WNEr+xVYu6MqHioX82I21C1aTJvOo2iHW+is
EDhrFFcjcbUH212uU+UzCLTxbCQkfO9ngWZxMvgqgd97m2pdN2HuL691hJANpNPN0ugrCNuEpyFP
2TJZ1gdSv/Q+cw3zCpXReOO2KDJTyiRKD3WoUuHv0miO9jXND1InAiYhDqojk+Z0WwyDcc6gaV3M
xTxsei9+W6u/MBY4W3NvrkIr6GuMZ7V+IaFyPJpl3D3h5yfO0x2NQ6yn7712wYcnBKoyoRWPg7Ci
N5k7pNV+AgEpo0uWrrhITyxgxvwoS9u5qBQRrUGAMHXToIQ9NH1un/0IP/lkkPTcN0lwSBceTVnJ
vLFzbKQvg7t413NLwjU9y0rnJZGzQ9yioudAOdyyThntePYm1wuBnV+rGg45pos0/9J4RUn9N+hN
lFr+vmy74FAvQ/PajJH5gizJ2HVDj6RqrJZrRnf1xaxGfSxl6d9J/uCqhd3PWjx+9mKFnk8ECqUS
aPFrBP6C4Lipy8XZmbL4MshLH1Ju5aht0aW9t82RBzAhcdGp2iODAqcDljlYQl5LxHabpUwmvTEa
dtIeXdLBazzSEzVTbt0gxVKouJ+7hpk1V1ylwrRHe2hKfe+ChL0D5mJeyyyvQr+zT8w1uAzscW9O
VrudViiPxVxyM7S2cdKoPL9JJMDf+lLDWUgA4W7RAI4Oz0EX7jU2eMlgUzmh66TiqU764Z5ENf9j
IpKFtFblX6rIejOC/nuaVvEXpmXThjra3La281TZjnHFPZVvLZmv+1DOuWVW0VOs7QMAjTeI87/7
lnIOS20T6RAhIZfp/GUe5iBk42OFnqffVcn+aJDmKUeZyn7Rar7FkccwNjMImfJldhwskEtba5mB
druRuC1aV+/ydszvKuFeVzFdIQiHfld2FuoxC/BZtx0TPSJiEOVyHc8dybNl+9FnySOYGUop6gvc
9mIzyqE4eiKjzYoYMW+C9XDNHbUWM8rfdrh2IYQbcseOL3238vzRsFzU0qMy3xLLS4916nvftND3
/SC+R7hLSS+ARG54r1WBI045HUC73PTOwQzJtYHwic9MvdYxXk/8JWdy8CLOzqbZEUuTh348yGM2
zeVJDs3JmZF3Za54Ssc5vyy45hGRuWIvYNYdrKxj4mNmB/Zvzbnupgd7Sdq9IDgDgTfj/SRbPjrW
4dtO9vUDWJZhmyIRyzdRKWf88uRrOGB+NhCRy/3U14CgDf/3KLa+CPasr6Zy5A2z0AKpr4MysuO6
cn4vrVKc0qUHpJSkzUUD8PmiV9Y3rxy31AUfUC1UgrKe8DwBafnoN/jrWhuYdKqw6A2+mxyoWLx7
YcxxSDcGT5zq8caqvIghfH3WfOh1oQ8petdkbqFmew2XKISmcE4mK9QiE9eyyZ4mlrNQs6DTNWPq
YN+zKrjCSV/DBcZINrj8dlDPbR7pl4Zq3RCo+HOH7mUtNpWobuhiiU8ZA1y89XfAekcASWj6DfMm
GtubpVgzLbp2q1tSgZvyTRdBxVhvehzb/rYRHQLk6opqLd3yjSEpdND/ZsDE1IB9vJ0zbnPMCIRl
OzJ1QBF5tnPJWA4kf6mqbUJ3bc2MKjZgDJZbS1f5D5v+fxu/v2n8mFSv4I7/e2NwzTMv+Uf4ntfd
X9q+P77wp2WIdJ919AwoBkkF8m0suv+0DNn0cC7YOngkoElWqt7PzQEgTpOROX/MysFhcP3Pxs92
fmOfYNJumBxalskq4j9o/Gzvr7ggoHkeCjdXWp5Fnwlp5pfhPNq0hgeUZ10uaOri5ZC26zkX1pa5
Kef2yujsgEMPLgQ3HVaIDRuN5dWAecUOMBXHdmiMy4gH525WRrmPZxj+Xr20V3UMHIeu8OwrttZ2
EbgXdV8ZD4w0G8KQY+MCiozYNHbpPkAUmZ4ynO5A8eoMe2yj6g2hoWrrthgo+H5ibymVMsobIgIy
FGMZXjcBA06Mwz25cmWpz9Y6y0pUdDcu6gaaZOjxPm5sJE9H1Ta0aa6fb73CPQs7CiPQ32ESq4/e
EVh4sobo7EFnWy2r+SrScbwbO2hYg0k2F3lIqmiNXZRlQNTMZTmweGZNF1uHdb74wiguo5rF3boU
9q6Y9A2WEntnoAN5x8Mv94WHbhnBtaZ+cfn5pWiJrgQp1lXo7xA2pPfoQWo8/GI5NogztpgNEYM0
zXAEpnej58DEOJ0vO/JNBMZfEHIsGXicmI4M49RwsBD0LA/qoj3nqXeVCDoGIcv7dY276yLvEJT9
sbFhXkSFRYR7UOutjQostCLzYKSZ2DrJ/Ox0w8xzff0lmhwyXC8jDniOIe0Y7q7w+69lG4Rymspz
A2L/gnUSIiWSLuo10YMyfk/lXGF1wdudOp7HBNo9BlFw7lAVbP0c/3a6RMbzLAlaliY207ZGfiz7
adpbdhxsjKGcTxYmbCJ8m+UEGXrg2T6qfTsJZ29Bzw7bybTDCvs4x2J8mHqXoCSGJ7tAZG8N+qgL
ZfgnIqrKreWgIe9bPW5kER8S2ZNur9BiF4WxyzP1WLfusz8tGMxGEgwG194bVWruhLkkVFLl++Jk
b5nqkOnDNt6O2VjtzCAzzsoKvtmLkSFSYiLLNfGIGWnjjlwSvo7vgjqr930MxsiK2XnnMXN8HweH
3RbmRnTOSVmZeJvthQmGbi8mI/9KRTLtsB0AxU8JxnMq2uMFSwDhn1wL6L0V3UZjH5OFtE47meHD
Fvy3XOgvRtuVEPOxqUPwZ4VWz+ogfD7BGmTm3s1KvY9k9oRlKb6qzKTcS/9rzN7vzFxaAWB3jccC
MH+7pdsiGKtI0/sSJ+G2wrm7oWMnizUN9KNZTTjlvSC/X9D7hW27XLUdQfF+lo87K0rcPXoR8pHY
n+6qad3/W4Z5S6rGsjMXLAyiZVPTO7kVJp1k1Oxl7klQX25RsgxUBIQnsYi5oAkGeYKj94lmj3fR
j2Ro2UTRo45gr49PhsCM9VHpZObTHNnmpjMIAl2jg3A7NkBr+0VsSPGoHnJDzrcwU8yz6FoK1cB1
aUtIzkx2buMjpetKYD2kEO3kjKWEl9pfegYossA1wHfgSqpz9xpw5Nd0YCeGybc4DQoQbu+TXOot
vJ/N0jpHLylA90nzOw0LIbeI/8/NsKz1Vvdg+umprwb37C8eEALtrJW32o0sHVAOTshqxsINbVY9
G0sFv/ddcZ/OTHpED4m0ApyUpYLW0/hWQv/dFyCCdecR4cb/3yLUwvcyk6xYVXsvNvS2JEwonCOE
QoknEVHY6buqY0YP/vKAb346egOz4QLw1mbN+kYO6887K6V81pXikopdfTVb3h7G8XugVn9zCg14
KFvnIbKSeAu5dNfPBvYoGuLJVt+Glng5UAzRtaMzeTALIc5M+iEZFNawy2cA8WilmnAMSv+I8u2m
Lqw3120vsT9lp9aZnv2RqshL3W4LwMU99WZaPQbB8ELvPYZN431zE2Y/Q7QW4nHxiDnqwrM79IW+
dU5rXaIAqosrDKzogfRtQdR7iEPc37I6/K51b0LVBBbnLH19sPHehESyYPUZu+JyZoB/wPmGOwGL
FoIZcOQyeWM8FTzO9nxEiikuFndVNVqz2nd+MYSTz0+sluWR7Vx622I5zQQPoclgnJaPjANzXLF7
3TsOTgvngVzsJHRR2dIQtqdYK2aNg0TP2fXWWhOSiVMq97XIpy9j1PdHb/Y+6t7CcxUXyb63Otg5
hP3uY/ruLXkUwU1XDLewXJlU2Pb6wserRrXRtnPAOJTRfZ0t4CKxgUwqBSPq2sVJJMZLD/6AXnD6
kGkDjZ7IHEybi+asSWHLRhGTlmlKz2yuxkNscMqNvrHKelDe+cS60UpLZx97o9yzSZfbyW6w8XrZ
ywgY+rQY/uPctWhplN40RvxdGo13LqoiIrelYHbR0Gg4tefvhF2aZ7+hFWG1RwnMqbrXroaS5M+L
rL6i36m6JzvtSNfjmjVUUDENMVKbPGyWJvX43EUDnNJtptw2w57L1Vf6N8h8AnahHmq59Sars9Jp
JTV4jZlo6zWuFT3JfqykmzP407ThO6claziDRrZQ8efQYCPnXtql5+rXepiqpTprObResM1qAG8O
9t0iNRKkng1TKP3fJM7/nyCH7FNENH9XXv+rvQoF9vqlP/cqDsma+OdRZyNZtqi1/1lgI82RQKtt
9My2u9pFqKJ/blYoy30ftQzUMWnxZXzVz82K/I3/VcAIJUfhE1L9nxTYnvmrNgdNEOsb9iuQs9e6
fdWn/Gmz4uWTKvGqZ0dEqasxOMgTL2SAiFDNGnQwMT1qzHrjm17iniKLrOsT6obA37pLy1jJGt1s
2jOoLvNdjW9BHY2iFiM3G3guBBiJbD8AhPiX85om2ayxjbUDKrJjQL6mO2bqFf2LPGFuQ/g5ZgUT
xLyA/1Qy6LoMkgiLPjE7r425EBcykA3UbMYKu6VAP/1e6TV2BA4n8y1Wt+66gfSbgwVPR+/afE0Y
GSQsekLV0/nWUl3w3Etob9Sua3hf1/rT/WeY4yd0X2eWPGFqZQGEstfTxPFUENJqjKL+2Q2IYWl9
k3KKBLsYKT0+ElGtMMuGxFCkFtMaE9gH/BpNYOMqpWzQRxMWwuOaSPzuWdAx69roj3JI5NMywmKr
mHEeW2miGHXLVlzHFrSuTYOg/RkFIt+aroLHlBdkbXtogqX9QPrDO1DZtfWYtgWhf5FCoz9Jzf9m
T2RIkuXpvM9oKtCzxrwA+gde7Vjw0xD7WizBgExse5zwEBKDabonGZSf6aNJeS0yc11+FQ4btJ4y
gDyttLyokNhey9zILv0honwZ0+mKVdpwknWQo5OFP7DxPsMiYR+vsZcTQTAh1zXv8I8PlDgTXEJx
SlSm1a+fMMAFtm7m0rZfICLP0+XYRLMIp9xCEE0mVZ7eGeCJm00944LnWkr4q9/Chd06MAAolDKD
15gQpUcfMts8EDzDi1NkvSBX6VHKxHyBT2TT3JSLUQP4Xr4nNFVoqIcqeObxes9Ez8E2k7g2Sahp
9Lzgm7zzBjuw8UQq2IiiJCAEPs7rlIzrVVtyoeeT3Uf7uYn5Tku05tl5ScRrSyYHmfVqIEaBzr97
3cDVYOkV5RDIDovP5+qNDre3KQi8DkNz3HLx0aomYTSslBhvbLoP0ntZu5ldI66TUXETesHEB0wf
wpPpR6Ak5vOKoWYWEJ2ZBwWxpwOXqAtBtQou6wba1tHL2BSumxAyHkmjm9h89GR9lmQ33EuTJ/am
GkuuGEq59mMCHRTviK7gsxvW62QOMCL160fky06eSod4Hl+QIbftIGkcUNIFO1Zw6HOHge7bFs2r
brLo+fMSTg2P9zcnChOfibjO1os0cofpHqkIb8loxfPtFHMrlAuzaDvJCGn9zNaVVsAb19UN6Z1N
4XPB9J5Jbljl8p8/b4m+aNID9B3evDlBbq1MDg5SqtXr4mmw4Q4xEiFWCPFoj3X0bGTmYGwaljn1
JlP0LIUGoYAGZIbwbRHHWCQO+6gxLfl1TNZ7aTvxgSqM9NwPpskFBpEVYHxOYgwbI5sFAPbbAy02
J4jN7OPkJXVAzGAR4H1YM2S6dOY7EB5ENlFh+Nrf9l6byNtM4ZgJDQhgnKfxEoRm0XhH19HmnlaJ
oCcs74xbE0MD8875fSWw7XG/tHOfrOwy7jBLl7ygRXJilVY9JvdzOzVXn+mn6YxVSs7cy3nA8Yw6
jzDeUhR8n89sVrRQfph1HBmmGYnHzml63sHSnu4bLvQUUFmuXnMC/uBatjH5AIn16EmueZfs8mjv
J+jRHlq8OPZxwk1/ksChLqc854oyAosPCpUZu1ImD805rj1n2kmivZJzGTGHBHqUHnpw/4zkRz6l
Io3WuCGLo1lEM9cUvC8u8Nld+FhREeETGQPu8AmJzaOCwPqYQW8lvEOXgElKs+Z6ESw5kDhzlY4B
W/zNZzBTWhMaXKKx0yxWwKLvBlol7kSB5+JsZ5pvT8fbfhBFmjJ3ZcXtg7UDOmgHzzp1RHaBk0Yf
e+ERX/x5zduWzReZ1MNya6n1+oegKq77dAieMWh6/J7m+hjBhKe6u0E5hNuaacv5ptvODwv2EFyP
wRpgC8AjeCYGjg/yx5GWtSItw8YbuZRwZ+j+lMHCMkjEtTGeN8IQt7bL3VUUOY6ZfuTtJd4MuAj/
rRx8+3kkzRNUsHJ0sv88Wes6IbNqRB/0LFJZVc8jsQX5izNKzonCXk8pMWAkQLDovLM9D3ZZr8o7
sQYY+HH1UaF1POkGCdfGV7hiN3MUcwIHxSKuUUZwkDHq5w7GDt+wyAOXLJIba07mI8cPUQqhiHtK
iBUcUiPar5fgoqxaIj4tL5qg57RpUNwtWfEtM9PC8xklG/Ezj1J9rDqn5COqzDXRayU81NyTOkw4
Ymr4x5aDelRp96Ouyuc6FvocRFOPYnL2x4k6BBIQmuNTHawPonYNASdJtbngGePfCmScEfcuceFa
QdpTQnTXDg3uRdtDsBjWgPHUU2SNM5N5U9gpDKtWl+0aSE4ziyM/4x7Y9D8C3zqy39qkby68LNBl
dGsm7LuCoHup2Jk1DUgaw/VYntvDJiu9+wjip/kyuwWNB1PC0o1OoBBKTtWMO9x2XezqZm+FjdmU
oeVa4I28tnPijavsDDavVR6RJyAJoMkALGDnRENW1hDQki57FHnj2cmSPN8auEmRvFRYc/azyyb1
GHBZIilse0AulpcEF2xIlht/6rxzmwU85tJJESRpQCksR/Fki6G+Mky3uklRFJzB1HD1CjwabuLX
RJVkzeogwRaf5R5kA8aOVx7TOblpDWd6L+w6e5q98olJiCouibe27yCqQSRmskF286KDvU+W7Hf4
h8HXxO+KTTsG1mbhIkOW6KWhr2diI40sOJoDeuaZ4ceu9JsJAaFNJ9TLNrvyNWvYK94v9yPr/Gq/
9GPEc5yJWJyOT4jlmj2jRX3wovENC9YapeZ9jdU03ycOu15RKGsvc1R8Vufou5acWcqfivXJVE6/
I1N8NDKPoeTYtld+mix35YIFt/b6EkGzYR+iYPAumwC2OQSgR7VqhjfapTLC2KVq1oPRmi/E3tEZ
yZSNqRvOLCMFMAZtYJGr21Me9PZljcpmy5tWEY6nnIfJxT2FpcbfGQHxHRkn1oYrJL+1VQZeyj8T
JyVueAisg5Sh2tN3uqcCHM1dXMutBNV0tIxWH/z1CSFn1I8TdhvA3nxgLboV9JwTgD3or1dL5qB5
LFGOVJV5n+sMDAqZlk8oD43LuSRQhkW2x9eN1K5fu6FAGBCh+zvjBVEHcmLrLxnl+5pqXoI8yUor
f2RC5iObksa16SqTGZ3w2Ojbe/Tm8z6D+HEaQfG/s/v5MhkKJiQxNeV20Lpdu2+7JpEWkTbYif5g
QlLYOqzVthz+cBwcZqJRnHQnUC0fTRLbO6sT+NIas1hPK3GaMy3fI9SiiqCRdvpCRbyjutZUgsii
wjk38x2EFfcxUpwonPyavJ1apBsjtbyj2U7yUCYFA1sLd6ODx3PVBiFu2jSyz9Bgt66vee+gdt0P
Y16IXQzzBQulh5U7u09ZjfcbkZU2i9WlHdB4rHIPkm5VuKwSENQ2YLLiJEIZUq8iEVxYBgeTTpGi
5/34bGBV9XnsRZYLnwWZiUZvAiwUgARThyuMcWmYym58blxGe8sqVQlW0cqyyleAe/OvmZfu3VXc
MsYIeqDSfIpe0h8SGOad6GGCVRrDXv86WcUyBuLyi1L7MKrRePDwih7KVVwTjKyaiVUJItbCn/qb
9lOLU+Yui2JDfYp0OLWCvfwh3sk+lTwxjVt0E30qfJpV7DN96n6iTw0Q24hPQdD4KQ9yPrVC3g/h
kPWpIop/SIpix+zlq5+UPHWtPkNc7sNEi/ceDqnyQpl4C/fQMBcRmg6sOK4eK9A7hyXDLtEJ1VY1
thQi7oBRfZuqppjPpliAQ1oINqhFWeyqkbIca+PfBQvSn//F2k3rzM4Mt5PFfoo2ev3zP7XOPZHy
gNHTDP1SUOiwrGs5vSw2a+MvNiQukm/LgGqkrpwiJyGG/NG/ifD8tKb82fLNK/DRcfI37D28itXi
/qdXMCaQ3hd0+UdnguO6QUcRY7mER2atFNIkptiMmkMq04T06CZaql3jttF1XHXi0Td7cQ30lKry
T4OQ/4efhlcTSH/labjMNUjD/euLgoYSsSKx42OFDp7MBp7+RDXU1KQDzTFYA4vKpy9Rh4QGhszX
f//TP8NYfnlP+PG4miAXsn60fzHcV7OXM9ReeE/mglYoE2pueOIov8z4QEh6MKiiRx9nrxcZJ7GW
3xVs8exisFWDJNydUeBszLyLk2O3dtCNiqvsO8p4ephqVYf+zQte34+/vmB2TcJZoylN0xO/vl9D
wIZMGn5xrBggEtY7Tz1YeJdonw0hXYhtKqLld+7UqvfSzud71YnpXiX08il5nfclKYB/84p+9SQF
Ar2vtOUq+WUJ+asjynCUsfTUDcR1GpSNruFO9x0jqeeWEQ8KRFaHjBQsq/2wSdw8NQP9RTXWujis
NgX2H22z9mC8s//+hcl/9cJcwLCu68NeYWn910vLG8xGl1olR3RqVKiY/7EdkRgyQr+jKpJt9dAk
hW+f5pqyNSTJoM3POD2G+94e8DQkwxg8m+ZMt2x/1sWio439zLElwZDyPY3JkSqiVcem11lPFZjc
2XiRmJbknp76q5m9+8ePpjQtx+m+X9YpQDU3hDZGKbS3IVum27WOe4eSz7WFRyoH1+Y1dED//u2w
VtbBX68cFwyC7eLTY4QY/JoemwiDENXBMw4ycTgDgfVVydlHwcY1M/HqOfixs1hshB4qa2F4Au6K
l0X84/IwBQy0H2LJ6mvrLIjTQEzxj7xZ/HXyijnefY6HpLUmoo6aYLnLfuxjxEAxE7AtyW5DvIsH
pY/LXPLTHYtQbFSP82oFpyH4+Pxl/yv0+BuhBzqPFbzzf0+iX7613T+eUx0jaf+L0uOPr/w5iPYA
EKHuR50BJoSbm2/6U+Fv/eYys/G5kDi78bwxI/6p9DB/c0EgofAg948TdT2cfg6ivd/AGbkcWasQ
hJ1+8J8Mol3/10E0/lSMpjxRcavyAPn13o5neyzAGiTEoNFk1H6FIYxYlPZCMqoIC7vj5MmZ3t5D
WN/MxI1v0NOmYWGSGZ8n2sgA/PUevrdAP2BFM5i7FcFzSrtx4OEfb2S6xtDXE4n0QLAJp5/WnHrC
Az2977M+WiPa7RFypu/gtLJzxw2HAGs9U6XpqMDTEf8JKVnPsSb01I+fUH4hYxgc1sSBm1FEjc+i
Lcj9sKN2flq6gaU6sdT7dDDMsMMKdRePtTh3dYUcf0I2hvLBKHD7GxFMbGY4l3wJpaM2veHQ1MZd
GjVZGyZTNh61pMlYxrnaTIyLX1j0DBeZNOdHCBdyz+IoucWzRdJasKy/OXvjdmeVLiUk5Oo9WGAS
dZJxLh/ixEGpICfA6i1/zKxDXAQifUJQ6rDW6oYr355p10i7NxT88Ji6DsdOancPeZN5t1Et5F1E
wsUEiJ6RGN1Rz29c+MYSBn0UEPU2UKs3g9i44HlDXnMeyrazt3YdQE0zkF38D3tnsh23cm3bX7nj
9XEG6qLxOlkXZJJMUhSpDgZVoQwAESgDX/8mqGP7SL5Ptvtu+pgUmEggYsfea80VT87Hviiag4VS
P3BhfFt9escceOiIhgM5twlAdOBsGt0VCRazCzZCLWEeld8hk5k7tH3dIaID8sFtQRmsmmy2tsZg
IxrJtYPCr608vg+vv5lD+9Dl5iuKbA+9Hmw7eAjPcaXNEw68D7BkXTT/ZvWJBAB9spjRIysKU9Ax
5CuihgCfnSTX1uWktRmCurzlpEX4XcVolLss0mDViNoH99L694VjxBDRg+E1VrH9gNQo33qJP93o
ufnW2eRisk3M/jaWWXI/j3l7miK2mdznJBdaEyYFRJKl5YP0r4gmt5zuJSF0do0jsziipIuTM6Kf
cniYoqSWb4iA2k/mKNGs5oP14IvGOy8QsMfCJ4cHf1x/gylL+utuENyysRHqlmL/00gL+2I0tgE/
w/zmVuITKTqosoVXyeOQu/2qRC9wRxvBajdC6fCVJkn/NBuL5nCIy60vQfCsZ9H34mC6vZfvYr+u
ynVZjeOnNAHhsQGjmCFLRZDI6DlXpCXwLW+9gHN9hg7EfBjqGe2JmZo3jYwCpraWjh+Gxr4fPet1
bqNXU/UrRVr8VgUmwcaRnzXR2g1SqfZDyxNjJrb/kcbZEwXuNxPOKBr3oGy2CtnrwUP7Hd6lJYIr
JlXklqS+fUhYc678C7RinDa9tAy+qSLH42RVmEhq302ndZ+0o33bRu2c7MOYHuy6V82ryAzcEarT
AX9Su8uNPr5HOQ33RBaA7GltbNrBn3a9Ge1xeKTHgqJaPtg0mcWhjy0RrcNe5+fCMYEYZ20DmAcj
p3fbMtzfBk6dHlMRW1vZdCMeWFCMFoe+j64S2lt187kyAwOhVZvui7BcoBG2sfNiWj6Rqcdd5dJN
whVZvEweileBlP0cZsHOrTpBaBNpx0xO3GLFkd97YPZTcAZAxkx2gliHAwyXXAr4FYUzb+q+b/Y4
RIm6skRyOw5YgNZ9vkgKStM7el2obieErLQWN2lfkr1WJBtRttTXGSTF7WQ4Ypc3Z19PL5hVcFGr
1j5OKKK3Hj91Lj2zvrVKB8Ov5xpow2UtbROOh+cER8jSISuVkg9OpJwnRqP4bNHCbFKP/Csg+LPe
xwS5o6Ipi+J1Xg7p7hSMZ3xtiPDV8AnyELDdoQesDT5T7Wy8aXiGhks5J/o71CgmRkMQ7JDlkWwR
ZA0pknH7xY193Bp0yYpV6i+WTSgrx1jocl2jrLrJyv7TEp21Q5cxHKpZjrylVIjzqmvGEXWPyLov
jF6ckqFI0N64IgbjnFiPCWkq0G6Fec7MJeC2CvN9GeAdSGeGfgx0VqSqhKRj1JpBooHOSFWgPvVi
sGIKe/RHZFfwRsyz39EmYccOdy0CBZyaVnSeqiDbTnZ5jRddbtAmwX5sIkyY8RLlm2H1oLsSuivR
sPaO1lBuIseWRxmhFQcWWMiNOTn3yqoXD5pNC4RX9DZtkuySoSVeFzQt10TKRhsPHeWJmUuMp1ae
JyEkmqmp/erVaiIvrxm3OY7qm84BJTT3bnpUc/QZsaQ4Jh6g14gAkL4YP5OE3m9NS+OP7tluYNMe
Q9UmB+LCHVLDwssAhgxuFd4BgQQw7AfvYWT8uFOwdxOdX3uzNR7GNL8nbjU8kVVr8zaWlyQQ824C
687WmNFMoBPQ+gj9WgVZOEqqlTcgJgIvoD9weIJr0HNfrxL7r4/jvdNU9DQD663NzolY+T05gUGe
pj/IFIlMBb8KZ3ObxlEzP4rMjIyXsQU+sMmCIJyxfBHQYP4IawDKXSJtCzrL0gdpJY9FgZIMC+Di
bW/h3F4GNHE8Vh7eKjunGQKgQIlv+t0eb2IhvLNr20hx/qv5o9P000dRm9MpWCz2PcrUvdTGiF5P
BMQUW7oYTkB4Rpb+suIeDGl30Itp3xKsmCEs9Te9WPqp5/IT8MbeoUbH8h8yCzwJU7Qb0BRbvBEj
0bsLIsDujX27YANaHcrdGEoyWN+pAqJieS2kww3CujPtUjNJnl0dN2THwTlSTYEWPRLOEsu8kAtM
YnxhhfWk57G7ga6p4SCeVdOLdNvZqkFfausetBA7l7nzaD6RnanTMF+3Afz3uWB4pFuG6/TS2qE/
mqnuz2VaGFDeFuiCGZvEVnGCje4spJ/duu5mme1wNDAWCqOZ2YHTE6Ky0BzQ4hFhS/ZG/hCmSl5p
f4/MZH2d4RWKvH2L23DHWc8/zO+wCCLfB3QLWgX0+haeREke3SZeGBPiHTdBmrF+ISEX+WLr7Z2O
DBZkowujIsTzvJJFFqNzBGHBsZ7xooFieetMhri42mfCSgUk6UmhxjgShGN+xCiTr5OGSBUCUxyY
Gc07P6MtOhOPVNe9sHjP+H9aBMqR9dkFEcyL7ZkYJam3JII5U08rAt+IQ+7on60QeNnrjlSdZu36
KQnCsg2ZxxRpvyVx9RbwO+6kBQYy0qY90uGHEFKhRHlo37khrVeVexeH6Ba9ssNpciGMlJWrv4K9
QIFGzf3BXlAksZtCJVnOn4xLKM02cWIl0S0Z0EzLdPDSLS5vvfi9/QTnd7l4wO3JM4/K1rPCYZb7
rw6jknGNvkOBlwxYBxCU3pYg2L7ZRgyfCTnxG+tpdspGA2oy7dyXYSCFGmmqCJBwYWwFNoc9DdUa
UlJddc6V7CcHU8QIhJdW0LZws2gfTRDYvGkYznMwjBitkvHaBvDV8mqc1jnCz1VNz/wNaxSyR7uu
3Z2V1dgyG6tRW0m831rUE0ObuJOQs9GT2oMZfLWBc940tB8vIWqtxwZmirdmPc+/M/pun6LKLF8S
ywQIgrAvIis7iU9kb5onKDhyF/C8nk2Z+A/O3GHNNJv6aM+g642ZHhXxtc1Wk3RE7Q8w2YMxwDii
SwuWZlHtRsgwe9Qy1XEyqcUbBnpPNGCcnWGqbddI4pwSlRJKKIZLTo/uzCIx0HVLeVmCwaZgYeVz
CpWtU0M220LkPkHuloDLMGi5qkXLu67oijUZNQqZFZICqiu/pIXvzQeI9SNWl97/PnTANnyBOpih
fTTdgiuZnN2o3Hr33/P/v8MyZkbo/1aJdqe+MVL9K8r4z1/58+BvWf4fNIciGotU0lgp/nHwt2wX
+wfQ1dDDSIGbA/fF3w7+/h9MHDnUg4EKaKMuPYE/D/4u3CjAGwEqXdq7WED+o4O/Yy9Nu790sfBt
wBcIsEabNiQe0/6lYVu0/VyMfZTd5wXokGhNR5KXUCWFfxfFjes+uL5ULcGCJl7QOAayjJ9gyPx1
EQ/1OF3Q18OjDwpZrNouK1gCoKoTZvDRo/FVECbOYoGEqCoOEDnM8b4rpflVmM3ICBnQeRaulZVS
jdmsHOz6NVLNcNjXkZtsyVzPTyKvrO9OQkQNxjkZfjbAha5JPU5OQeHyquByQwIalFcP9NCe88+8
caDsQdDLINUg7ezxOiLfwLBZNoqsLMc1PgSm8Zno5HQjGNdAEI+Ci58OGaazOUdb4WbHYPD6TyOT
yS1eChwVqvLTqwrCImVHnzQnkDmONo09CrV1Gj4xNdPcwWqRZbOJzDQ9yxgC05Cxjiaj/zkbh+4D
55Q0v3g2chOUdMFdpkxytnQ2IT4v/QU6HKRYjeMIvPCqNdGzPAZe12G3p9HwEmvQ5oYJSX2lpzh5
xLvDiR9RP/kxmj//mPlxep7HiXEcOCVv77sTKM7KGUhALWCSmkzMrF3ALIxTWOY0H7WCr5MkMicd
IRjI82wrxIaGFwI1FfEc3oXFGPSogl0eiXzOwIsEU9rOm5yzrdr4ZaBf2Xqlf88nsU3M4YOYNlEJ
eSFjrgS4hlavIIb+e6AozdKEzGCaGQTlJo6/8WQGZ7NOgwdJdipdXOZJdCA6Mid8HDu6Rp0NzM96
MLxo3FaD8E+xG6AxV8rzv1JuU1jw0lwwL814e3QtUrTBmu7TTlZGc0MwHDNrs+qp/0/gMsewASWP
nhG5MaNDVNFg0Zp7FzNhfZyxM7sUNYgX6NWEKP6RHbTuDdl7mFlWyC3CkAhky3XcjUBL7Dz0bcJ3
NVtD8Cgw2aIVA6/aPJdqCCTS89bES0jABWXyIvnDFxO0G9+mp3BaLCPRjQ9u4KuQgaYZVAZFQCKB
FsbNgEuwXQLuibMwwuxmqLr07MfVCFY09QnpaEfsVA1o2eOUwDKk2oGAihnEN1PIkqTeoD9wS2vV
Wbqz1uOcGN3BZMPeAcvN7rNJYzdJ5YBRslax4M2OQ0bvTqOzbqPyBT/axMwUbuY56yUZY0ATahLI
nE0ziAE+WWUojjCQdBMoFQhu1oqZdHA7zYIopdYz9wqZAu4pOi48ca4B1DDgHFkaQXYxUOQPuyGO
S4yLlukztivD8cXGVL7voknCTzDb6zwRq/zAkP+LMUcV75ThQwHBYKa9S1c7LXYOCZp1l/S6foGI
brrUr336NNNvQssfN6ra8x8p9yKj6roDK5F+dGU0scN7Pu15IFS2vy/N1F4CVRHrOXWjvuPu/+D1
fniDl7KdH4fCHprDSDhdjcdZT5uwMSDytK15O8e5/eAycyF1x41ysc0TVjOvNysqdJnv58kJT7kR
0nwLR2OabiZrhNTGgIRTfqOKfRjG7ba0kphYEb6repeQJLOxweA+GI02h53Tp+WGBHf7XPtVtHXC
nAGekS0SOzol1lMzu9kGTRLgga5wk/yzkkH+ltMd+ABpenhtTTDhYOFcl3fNnYaNkc8OqjSSdo60
rhBdMmdvtz6ZKOrMD9B3soxFfISautEUjSEDwpOLwsQWa+0GXoPhR5ecLjBVpWsbA1Cy8nwFsLUC
VHWA/4xtJe7EmHQrxJroLEGG9hDrK9DNlk6cZ0SgH5kA0kT8ofSjPrMPfjgGD4stfENUsd50diqP
QYRsCEUkciBgGxSi9cSkp4pb91IKmyYwaUvCuh1VTVO2w4axD2XtvMhuekHZiECnwxJvbayMAKn1
MJhdu+qHnOGRaIR1mbXVXkVe52QEsX8lD0QfxgpxjVvqWePMD7oAyRNJNZSLiGnG8OKGhfXfeurf
U/Zb3jLP/P/PU5BWsGar7KeK6scv/VlRhdhfI48KaJHzL4XRn3OUyPuD0zJFE7aLfxRSTFAsajDT
Xkb0SyX190LK8bHRohNFNIiZyWEA859MULx3VORfCykCIYj2MwmYCDkseb/mNSjLz2WPXuw0e0sF
VZaJP3SQdFDtrxrfBROUiOBieF59zRpdXeYxQnAYCtNaV1Gfby2UM495R0jLVtlTcYdUC/WVb1T5
KkJZNYFWOnVVD3V9IKNo44VTCA08jlwKBrbpHXtBeh7g8tyYZKIFq9oub5pUFfdBvUStmlG6jwPM
ni6tkI7WEe3yJRlvP2epOhaMowli0DFJU21qrB3obgp1WmjD76DXm/V23eMzsnOmk7ySDhCHfW7Y
HTngNeYiPEfjihP3hE3rMw3Y+o0QWoLECid2VmoKuy0/gG12adQig/bvxnjCbWP5lGoQyWvzSAva
PRTKNr4wypbfA5yFdw7GumMdC2rwyY4B2WDXvc9SOof0u9TV5e2kdUoBvSITTLPJ5jb6RtykuYeY
scGQhKxKJ/4lMavk3Daz8YVIXNWtLOR9FwM76lFn8mVg57nmI1tCkYbDh7Tpukd0hZNARTyrzyTD
JC/KKKDK9R5hOr6P7nc1VxFB82EFvLDAWmSbmTqmXlQEa9u2AE5oMofWtjt+9Kn0udNV+bnM2IzI
BOhIas+yL7PZlzeZqe44m3unQnUNFKp5PjcxYyl40EtkUNhiwEN0jQJQ9zZiJjspXqIsklTKSvb8
a8Jo8b465VlbQbxW6Bz5oHDeV60V9zcWeqRDTvbhfmJu8FRXbvqx6DLOsWPVOKhMp7reCt/LrY0R
eyZlFJQN+J08gEep3P62d/E9rHvI8zQ+rAHw+IwmoUy02a7HtiLvCcQFW0E0jUxC7F6tmwnwEpOj
dt43eVrh80QG6Uod3CSALDceHBzk1KG4bTpMDbbhWDQUxEiWQe3qAIxJ3STPcTDbDAP7xP1MeBOT
hKLx/H1ArgD6blMc5mZG0j0EbgLjr2JVF170kMQw7/CngY0QwzrVA0hS75KV0fClCpziaCqSzPAu
0OMbWjjgLqLbM4oun6kC9vIPmHPjF0P4iXGKpS1JeqcB8FWOZtuvUnPsrwMEQpTNurBeu6iMq3WC
9PTB6iv5CZy2vY7oQbwVyiFWb9CdvrZjUIYH14EtiKAhqg+ZjYaNVt3krtB5p9mK+YTz7AwmxwXk
rJ97hHwV5kwe2nWg5vLQJFX4KeeQeFt4oJ7IHSmiJ9Jpa9rDKCYFmUyQrze4GWqU4pV485I0+kD6
1WeIUQ0AW+XcWr2vv3mNorHQooCttnEYVy85UzMLUX7eBXxZlXrtAldh/sZbfQzjutsIYyBoiTiF
6Ca1p27TdOoBuQIGDclYd6tMtDFwFd1tWDbzWtiBv5qHvt1gAcwoUqJ+O4+dPBW1FZw8sw3Ws5Pm
kPdDN98z6mBZQ0kZrI2ogQ1eutnVHgxvX2dmQUxW1MXu1g2U+WrDZN1yPiB/wTZplkWVyABzd015
TLQjL4Ub9+Uqqh30e2EGoT8ORP6xyHIougBFyIubCeeE7ztV4To0xubTQMmtDq4RtgdpRqQke6Zu
71ykol9qL0ADBKFyuNd0e09xEmE8zzFHoAyClrwzwlR+8kc9fpM0YV5pFlq3Dk1Mse3GFkKt4+ll
IB078i7VUUz9Z6MuxqgaH1MbMTW+2oaAcby4YRGNZyyO2Ro0DROQKji5je42JJmWDxHIJnIIMnhU
BctmbZFzPZniCfpPv8e0DtKW7CDOiCpTAXQPTfppB41EmtP8dXaGCVcKOPxN7fRia9YpUK7SDPM7
ZCnl0J/dkuSNbu2qsck+zgaKkoPGUlKYL5SsPu24VDkWzc++121+F0+xsbKj3CdvEUMC8SZAgkRp
XhGcJvcsi9Oec/F8HKB4eRiOr5J0GRqBbQzAM8OZMiq/eiFiLexXVVCNp1QnxXNY+Rwn25HXKsya
6h5FtbinHYKdPxFL/E7hXqIE7zlRCfY2h9fOss2Wh4pGZ5ceetROhgFCXacV4pJHJn+uXxi4E+Ch
rNrSIOQxj8hPBGTj30iLP59zhX3reVUMJHDu4kc3VP6RCMnxKemNUDKeitNvDjmsd5WR9GLfGbK+
0RhSLlHdNI8zz/gx4YN/aTI5H0etvD3m0x6sppw/FTDz6vWMduuQWOgOcmauq8nqehj5cb8tOo/1
qM+s+Wx3IPPA5NVr4hPvZdmrlUfU010MoMFlkS3i6zjHR+IF7VtFkkW9rmY34F3r63uA8dl+uZ9P
qp6smyhnmMVyEYC9UAY9DzzEW9sevYcymtOvcedmi9B85Mwsp4brmJ0+6TnQD3ahRig1UXQcrL59
hooj7gcL9xbvk8+ovK8VZ8IA0UA70sUAuaSRUeQVs8DeieTD6JgiW7W5w3Q1IlMPCZR5yGXp3vWF
iG9njFPHlo0R85A9XpgDfzFrFLFW69g1LFNPvmR9mTJBJ+a6rYmEqJzUYCQxsNTw+KVs0m7peItM
NkDDkRf3cVSPnxqAD5uis/xXPLwhBoiKNy9dFk1sK3ZGkt3ogcMm9qd+rHT0ktnV4kVJMVeeZSuX
DDgoXOl6EGP0mhlx8QjRvZX3PgaJ9uAEkUSf6PuFtxZIF80b2+8y9rHIqkyJXx0cETkFEXe+hhT1
qGSyIWk81Dsn9YMdfaJgnVZEd6/zZHzAp1TnpBCURBH3Syqx1zgegCd/CSvWdmF6WzXOKvFXhU9k
pH9rEdw6dHuiS+menHhkbVWcAuCxRvsGbO6V2nf6WIAt/pIPk/0cdX3whEOhOeFTfJJVoLfCkeIY
SCAqQT8IWCvT1S/nVxbA726WvuWd/xogI/uMMo8KwlW4HVqvfyV5JD/4QVjeS6vcji5tCL4cHG/M
lo5V0cnvzrxoWOhsM/8YpRNmqKaz8qBq3T043gjPomf4KFeNipLkKfR7tcVhNj+kM/UOtrLRE8bq
vy3pf6sljTjrty3py7fxf15rVfx0hPrxS39To1l/hJzD4AqhEP3zwPTnKSqI/gg4LbngxxGJeT81
pd/z9UIP9lBg/axGc80/XMTsXgQcNvTIGvf+o7PUzy1pQj0W6avH/NMkiAwk7s86U6jFcjCZCh+H
0FhcllXi3TnsVZe5HMPNX06X/4tc+pf29/u1cJqZ3AtgszTxfr7W0JocA0KrOr5b7mZI4pecBe5Z
cwdupJyj7e+vt/x7fzklLtdzOXXalGyo9pzwl8+mDMTsiA+4Hl45lJ1mg6Q5n3B5dZPrHKsu9h0G
lqH1BKvBfvr9xX9VrHJxcFFY6sKQtxn1+s8fVhoYL+pWVceZ0eZXUQrce6U1YA+30OxP8Rw9x7b5
rz7y/3KLGamHWKpIdAw5Jf981a7tcjWGgTgqYQHeBW7xFXc6mtUoU0T+mhhCf/8x/+mCvsVDyuV4
ek3HW0z/f9Xl56YxNTh/okOKYOUcEO9LKxbPoggd45MTD/6/Er3/031l4uv4ZGxE2Hsjm07CTxdk
WG7OSTwNh76emIP0ftzad1gQzAGyLBqvNYIs6xIyxz0GHB6ucvCq5wqECZG+fjETHBC0wbXTto3s
isHDsGqatL2xpmh6QRzwL54CNJ38PT89hOSUMH1iiMm3ycv+y99bCewKSAewKmEkc58we3vxuU1K
ii+0beFGyMQaT1adagRPaKmtJ95BfTXwWRxsM4VSlbUgkIVuvLfEaWnyExjJs0TFhwUeBw6o+ZT+
4WDa+KN/YAJsk/sgC4/OXA+VddEMZZAAtD2Hu8bDJATk3VDbfnEdN4aerlbnQ7vJFkf/rDA5fsbF
1miOdPM0kGIBKOmsHHykCJcwvGeIqYh1xXP8MS/TKL5KxdCHxm0uMa4GrTbg9NlzalnfeErRqqys
LMunWwhmg/swVXq8gYCEep6zMHgUin1agstCoPTCG5iGdrpH/THdR7BMkGjHEpN2bjevQJGdoz+w
Sa6ZcGPVFs5wb9LkAmcsSUtagrEwe1rKewuVSVC2KtHOiyGGHrAEZxsS967XkTuZzZn3huXAro6U
LtMr3ETSC8hBRXr77n/oXcUnbZhkrJB9ccGowjlv58Xi1g5H7+09oBshJ/cNcegTAcT6Oocyeh7l
7L29GwneJfbSGT10q3WGoyeaFmtOi2nv+uNZTfMEL0/qZGN/mxVIjWDUc+R3PT4scRVNu2/HATW7
gR8qPUVBnIljIQ2JFIWRZojOwbXTj+mi9Q9JObI2XdFj1hUaZ9uKYsZ9I1CzeSWHgZd/kchHGBOf
G0ICyXCuFg0/1EVj7SZTfVbvbnCnqad7ziJkHA7+Mv7j7W5epykHLZFgoZG7oVd8SVFK7BVISnyz
Y4NpIhtdJJ5hAuXh/f6DUqKg7EMmUQXxKmTXpe1aYjK4vP9MF3OiF9rMWTfm9GDwWR/I4hg2I0kI
u162PMDp8nr4XQGwvG3zOD5b6Cmb9cBQZlPIKYww+AeWItMjxCy56koow5dO+m3jrUJSoqbHhqHJ
kj1VT/GwA/mgVzFHI9roZWaZx9HqApIS6M7hJWgZqBoY3vt83MjE0PG1aXAzrVIgE2gr076Lb+w5
0q9+ZI9fB20QIIWwdWaWy7w1gI2OdxIaVFUN+9ZOqxHTJ/EfBoPZNUFumPE8GJ5u0j41S2rVtLSZ
YhISd6jp1nLJtRqdJeEqzJ2LRzAdzfTxEOOQOXdJPT35Ak1q2sRYVGxDX1yv8FEQEZ/VmvjwsMP6
q05P1h2Kje46ppLwKiA93qcOZRjZdU47OusERcsZD8VwIOibmLfetGsURjWaDtUjimpZN32RBSdU
2/6lMSs03z1auRsLhALf+GS0NbSgJNtXzdx9jbIUaENrYJTY8HRHJzfGQLmJ3KGN0HQEJKRgisas
x6inSxOmL0q+VVaQX3Iklu5BcqwZ+EGHRUehK0toLEIKTy3+xxIhDb+B5u8E1KxKs4NvxGzT8xKV
1hKY5BEX8SxgIzAlTZZoHG8YJoZZafz8zrBoFlQDOLEJAkcxvk011N8cOirQENycuWHmH1Ge8Wa9
wypiMnH2WUB8WtgwT15FEfwq9tH6yYdIDKS42iDFd8m+dGCnnrxyNqOPM9afT0IZxnycU7cPj45Q
2K0wbrZgYpTFecKHR/N5TgaPUMWqOJVRE9+MRpPck1eYHpMwemIGLZ/LTr1pwVSWZ9B6bkXUb/Ke
+0RnkYXeI5z0xKHY/kSmIxNDeiHmbRONwaMNRzHYZMN49JzeGDZQbK01L2ZwhuWBhDICX3MHx2Dq
d7NrPwsEUJt6QmS1GkQ6bjg0SxoaQP0Z8zhxdakCw/1cWg4/37BlqQ9eGtnx5ygcMwSssonr3RwC
ZFvRGO1dcOyFcSPKrOfWCZDaM4buF5SYtN7cKrwLAI1tcj7SPkBaxNjcjtvXegopRpoOTI4zZgag
roGvlewktc04kbNauGWiLips9VE7eXgxJs2+IKBJvQfLff0BkYg91rfCn3loZM+T0iZmuEmmJfOS
R5lOKRBHqLLvnA3p2yzqOefv53eohd+l0Q3iZ+AbZRmxEArCk4n7CTVd9WaZZKZFxSM4OSTk4GjH
wpfYBQu+GtRBv/P0By+BUgP6EG5PUxKyHNZcOWc3oS8ewBVpHC7veyDE94FmI8dJBbcint23WecL
WWBZJ4O0Bw0RvFvM9GiW6X03VuTK983ILLzvTXqwC59GdUb7tXKACkOSpMHC1iqB7JRskG3msVAL
L8O6hQofwErZeQElg+aMsv/xZ1mVh10NWC+lRGwY7F8BnY6zLEFUvNNpuoHiV4RgEqyZ3NsTYZMg
DImThZtxa/kJNAhTRYTl2JK0RNtjhLfNGMOL9TjMXLICPhlcsRSWyKkbHzI2zfw0WVzQINiRIa+T
yfUJpV44opn09GNs1N6rn1qsrBo7C0wcheSsKBmTsmdYydMYzEiFa7P0b1xAIC3rYmA9lrVBPCgR
Xd87JcnD6MdoWvE3U+a8s1jsiW4NqDTFVi6jDuKFWuBAiZogaSjimMi9n7LljkL5BVviLXyVvgnB
eIDs66rHePlGCXnka+oFT1zZ8jUa5L7Eqw69GhmBXtsYGQBO6NLPEI9dz+U+UVs++k5m9I+MXEq/
WWdjmqThFZV25LNXgTNaIH4JuP+dLjIjsWCsUi5DzRw7b4VjcrqWqOS3memiL4lLkW26ceH9+Oj/
hRFRhATkXp4KV8EnEmQ7wkHThIhpSQvYi05lPje3fP3yWoesLAUUIXzoUXYysMWCDke64Gok+omN
TlxPgbEre4ISy1D6mwpB5soMorOrQdhJ4TwkIUu6o5J+Z5mJtVGzhdFkmuSxHnDFJ11pXSuXJWZF
HYKwcFDwNgpKks4XxXc4cR6umjpmXlLTtuoIR9jwBo5M36vvFeMmo9R30eSOR55rKoNemndR15h3
oDHINDLF2m+1gL/iSSirSQw6oF889iSK5hIx3uS6d67ZubcTFPEHvm02ZrJTT+x8Yu+KAlY0iVbr
UPjbJCpvQdK3K4dbdWcCM/rQGH7/qmrbudQDk+k1cAcqyEnuS6xEG3+4d4R1pfSrtrSQze+eH3sn
xwEzmK0EfVmaX1UwusAAGPJ/86TPF+L2vMI7z4NqsxG9SVLQqI2hWRvswIAX+2FZQdIl7fWd5YPG
+R2xbRx9R8vmFrk0D6lIWW1QwvBEzlhPYqxDZdre62LM8ShQd29+f25bjh0/HUsWYh6jU3xuy8T2
13P/PNh5xI7XHBrvveofJqhLxDNP199f55+OP0juCLE2GSub4G2cX86HBOIh1a0JWfthJO3xxD1J
2v8ljgYYXnhROLu8L4e/v+4/nf25bmCaHj5AkOgcFX8+JnImLx1CfZvDlJf+W2cIggDaCa7MCMZK
bWtR6SsgUtZiOSxl7u+vjprw17sLto5jMS84f8SvDj86+bRPLL8+jF7MCWQOlf0EZKE+5wFB16su
WZymOHw5lyylN1CXv1n2/+si/RcuUtuhDfGXb2vz1r39zw+9xOVNfPu//+fybXj7+pN99M9f+buK
1P0DQb3rRCauqMUl+nfZg7UoNv8mGyX3yQycIPBtlxM+RpR/qB1o3vHkhSZPPJn3y9f/H5DBrV+D
M01mO8tlaGFxXLbhF/78LKcdoqJKNc5tELfBsx5dj9rIgqDlzeWifBOSbaCpTz6JFhbpcXLAt0JG
5ghPY08DQN6wXfX2C+GJxaVmsMsEdBocd203csIsqFzNXNQdXroCGFGX6HmVNtqe1tEQYolsurzb
IODkZNOP2rr2TguqcIiHO3g38GdCoxp7svlUMK8kvNhdhnn/EKgc+J4qUFAGzNr2WKybetWk+VQg
g6wX454GIudqjeEoncIxOdA0nHvQeLn5Oe9LeOOlLoqvMjAkEm9vEKtxFNNdDASFsg+ks7lBZaSB
yZAOEhxrrdyZiVk/NXt8c/y/Tus19qkP4bDJ1JP6mEAJzzdC6Mk4hfyBUNliMoxWtRRse/AU64eI
AvA658VwJ6Eh4QMtuw3+sTBZw1ZHhoH//iDYKuQ6d2vQC9lEGca0jfQOw1VT1yA1tz90TdMFM8Dd
2Kw7eYgtjypZxHbiBPvQqwqgHyozZ7jmcKEJ3yiqcLoQ1Cwqa93pwTi6rVVj/GgSmfpr4kDCCj5y
9kPsiwnNbZ0rTpyCse6iCA69jKCqSwFSK4q3lOQqWjV1ogR1UxNCSl4ICOTSGWkOxcTSBrLA2mJL
9trO+X/sndmS3EaWbX+lrN8hA+BwDNesXwKREZHzyBTJF1iSSWKeHDO+vpdHUl1iSDd5dZ/Lyqwk
kUxicjjcz9l7bVuvoUevx9tgjKycW0rSNdiYyYoubZUU0bZ1ulEPHPITIcLIdUc6GADznKzKYrzo
e7x05o21lFkvFI7UDvVZCYfXnjrrYxwloHU+Ee2zVOq1n8AWAgvO17WI7o9v8X8mvF9OeMw+7094
078uvqnu23LSpdA/9keXQvxGcRJkF/MerQXdVPhD6+XJ39AdCN9DvmW+yeP/mAKt3xhemL8oxtqI
5HVtE0FZn/z3fxGrHPDXMQ3qz6Bl/rMpUIjTZURgUkwnPZhqOhgI67SUb7eqKsUg1SEYjVSElRL9
2cImKr9MKHNczqZqx8dYdtFFbabJAGS16u+TBoz9Ps/wj4WKVBX8iHmQhl6EPywaFICsZo6ZjCIn
vYeux34rBzseB20WrjRyb+LcSsQWsVT0NNv4rN1qfClQ0MT8VU9jG8nHPq/Xe6rfT+hoMmzB1As3
tVtERLVZuKoUUc/XA/M1Lr/Mtx46t6Za1fTmx4DEc5cEy9R+qKopv+jU2LMowcHrNvzghDf2DIDA
fFPSRKCEYlkP0YqRueyM4HtnKzLlGhg8VE8JyjmPR6YRFlR58yJGq0cM0gXh6nTI7fWNompHLqCX
fOH5kwdMGcfcTNaozmWuVn/vW3aA4bkcztc8c0JPDPxgJ/H+be2qWbKNC3c2+B3aB0G0FVW2j17Z
k2XfjIS1YSY8lCghDmgy1PloDBzd8qcJWLOx7DrqQuGUIo3Y0BTAEcA62qar2YkV4ooPqN5uYuPT
MAj5iASPqcGFe3DF9p8QewzSBXxNCHrIMwbroyqP6aozaD7C9ZL51mfv/X1NpiCcRRtdEDeUvBpE
ANw06Ab3x/Pr9FkxsnUwGP9/brM/ZgkPYDL0XPQRO1MN1Z565xgC+1t3Ka7EM8QlPZpY7LXQTVP7
KvaR9SSboc/z6QqOdZIcosLK14MLel9gsvVydvergHCW8T3ZVEadX6wOPTXl9Pamz8Zh1xPC+rEx
WHLsrGbxzT1DZaVVXTIW/Ca/yIau23L0NAy6TqbocaR8rMu1eKaNVTwmSIo+sv3urnwcFE/ZioM4
EbZyt1iaxQVSlfgyahGcZQsBGwVVrUsDhltI8CpApryXbCJqLjLDcHUmAcBWe2kiL8pl2+PEDjCA
zQQ9fFpJdd37ThfskW2L75MrpoYcoLIk/lRQXqMUgohjx0aoT27youbvCoCV7tzapWwQOm87pVHh
BoXIlHcPURks1+k65aGodS5Hb0bXJVXGOUTC4u8p41k7BT/yuRj8fF/6xKZR2EmCglyAtPT3uWV2
j2QQf5R9MVyVUAb5VC5ZuIzthOlrWI0VwFxxXcbR2oed5bq71F8Ji/VAsePari5isJs2LXRf0SYq
6jvSfcr7zhDYnJelvJOpY11QM6Jmabf4YGjpHVbP7c9IMVkvEkeXMXKb8ulUSPFhZjO1YaPqz7iP
XV5UlIcbhzV9SK0tZVChsdhV/UjZsu6xXptRtobD1Bn7thHdNU0OhEEEdF9WxFHeUTCzEUwQ9MEG
vKOGjeKFeCWfHf9VEWjLxjSb3scRGeB1ZFnx10VlGWtdRPKAfbZrE+TbyhUu5lMaSOTRZsLFesLP
vKwtWV8o0al9HOK6bB/bwGwyRKFWAlNtBBBp5NX6YSaS6mxlX31Dw0ddrGZTPxuuXPaUBomfF4tB
oJSKG9M4g+jAUgNchrOlvt2diaGSBG4xURCEQgQ5/QJ3uZwiFlHJvHa/B1y/OGeBNWfnoCO0I2ON
1cUQZUloLO4AZmjyc7CMFeWrjUkdL1wTD6CmB989VIWdPLlebOI4Kqge0mCCW4VKl1wUBVXEzGzS
YITb4IkIxnmPUbcKwX681NpXSEXKRszaejdAO4jyzWEHk9aSrPhBZ7IUvKroUZf4q2LtliP8qNhg
g1ha71GMMCt17hB9Os4sbd5H3zFVUr2teUOxv1hIXvVbBBIOrCEKrWc1lTQqDMSw6OZqUri9hS+M
wk2wn2OmZygItsPrMNkPqH44UJ+omeR0FD1k9+XrNf6sETnoZATVDVCb5aZTeb1s63rtz1CzrtfK
J6X1P8ul/xdJB8Y7511Jx+8v5KaSMfez0/DHj/3vHtH9Df0F1QXpI8WQDuuVH6IO7TR8Mx8enYR/
LJUQ0uvmr+6Ru44jBafwY6lEjpRkBwlP0GJpA97qH+VIsU77U+UByQNt/ze2kQXe6C+yAyx57WB0
g3tfskhZw4ogzntUUXp+n9ru85/WkXdv5aJ/VUN5V7Nc6v77v34ushwPhtsSoSCfCpfLPVEbxHJ2
4M/3zn1iLM2nI6p96cfgOU97CrEuGtJPMdqMl2DM1OH/49AI0kwtr+BNO9kTp0ZuzT1azftVI7yr
gORYxMIT/SJvcKn8+jN1l85UFK8BH9FTff/w+q//d/lMX7kHDJGSVuCjxbFOD2+LlC9GVoj7otSy
Gd8YKdzBT4YLnRJqkW7mkmS4949pM0b+elCGCmICZEneaUJY1VTREDeBfU+jwX7CyS7OIR/RksUP
S1dXN1WclMT5zWAN2EipvPWvTJDgvw06UWFLJvwevHg2HzpDIdVbVxoSSC1QakdyNK3L8cimT1cN
haO7hQFqLir6JO9fx89r+bd757LD0I4SOMqn2EIfIuEwExNybw0GY2UgI2EuBmALPuFST0W61Jez
7gS+f9SfS3I/joqXBTGO5n4FJwOG6dnLZqms+0y3nN6AjV6VfDezub0/anIkeSo34FQA4B0Lte8f
/68vJoBBn20ULmLGzem7MgZBhW93Bl+kGYOpfmGWYKAtP7bWzfuHsv5moAgr4M0iU4My76nQKlq8
vjLNwbqHCIDqoUnof7zFTkSClApMt87LaLr67TTp67+xuaECzxiTMaS8fzZ/d+GCPaBgywPd5nTU
2o5RBy0ci/uhb3lJHMj09ZXNwnfcpBob+P7R/u4l8Zj2eC/5H17rk8Kv1QDdNsRo39PRgdW4JDR5
j/qGo9qlVJlDFCfMfnScjPIj85tEH/aBi0a9Arpd60tDU/zjVoLzzE3bv+pzWORHjUySsO7kb814
y6RfAaYO8GsWu/cvgt3xX950vd12TLirGKJPt7tZEUeDvwTWfRRlCIVWj17dcdzMfUkEgSqNEC8n
897CDTy27uKUgMuwW4L20BxVNGi66T6u00pr0KLB/XpUxLx/nn93muz6qes7nCw6MC7jT1BWgw7M
6EaOdU8wOTfkeJvp9TafLE3fp8P4q5Ftnw4mUJiMar65NBQImD49Ytmz/zDzpbufaLFeyr6ULzi4
9f8JGreDjqWgJEaPlJwLyvzmiCuGsuESPKZDTpuFUMH+VZAudHek9ZsGLwHyfiZOPSaOtwjTKR8v
gG10iQGh4fVBnchO3Tm3PS5IR0u/LcW+zv8n/lb/zWeUKzh53i5XwnMWjFzbQQx6MmhXDAoegMv4
Hs8utosGbMg284zsthXF0h8q9ggT1t6RQqwtsR+H6Qiocxfg8s5wG5jCDJcZbJidkfdllr23AwuL
FzlxO2TYlYV7Y4PnKFrxsa4BrQfWmrTCiIHeml6N/Hw62pudwEu6rWmbvBkZMhv4OkcbdEZPy/Gb
6n7QBmm/K/ESlX59M2aEr2/9WrF1aezC+GjBIbm1oG1/NfPO2mLCgswBBAVCywK153WR9eJe9EtS
bdOe7/cF7sMSkozImjtMOei45qOP29GWbulB+N/QPzaaZyxdCHNE5Hm4xdrE3LSAnSAF2GOLeEHG
2KQhPCwqdHvb/0K0DLoxYGd9TsUScysVTgRd5zYdWOM8Qq15ZccDLZdmjAALBQF560jzQ88ZY3Vv
TLB26eb3lSTrEU9MSHOuae48dmcqnDEBRls/Q3IFLI7Pbs4YYcFPQ8fVeRst0ooYUBRAN8/qaTYf
Y2q6wGGZAF8JELGj839GLZoCXM6PLR42CuLSCODwu6hwcDJgUr9C25GTXhFZiYWZfn2z1tOuxGfv
Csj9OOBx38dvVvwmnaHsxCn7uDzov/pV7tabmJ7xHleIAohVxjfKdtROBURztTV5EsR+fMRjlF7Y
o4/hmnXAF3gAdSjTtttj/ox2NiWNz2XQyY+1INmydZvklYEyf4vZxBH/nMTV1hx4PLgK+2rPNlGS
nOmNIQOrJIIHgdM8Q/42DIhBdf/qUFoOZzz3zRPcgzS/HCu/y8FNVkVQPnnUpE1KOaDKa29belR7
ckRN8KBJDKPJDT48Z49OSEITQo0wLNICFjaSJfYeK2g+GsnoCk43zyothlhKf4cGl8XPSlOzznPu
NOix+tKMfRZDzODOS4sjGnJCMTXLhgJC8QGJE09siYhzKZeF5uBIIBHSpxq8c7owKsEVWHxMnQoT
SYjzs/kUqI4n61orDzVFvReapvK3UwAcn2DSTr4QqsKUnTrx/QBGqw/XBVleJCmRxdDSSEnRQTRZ
iaTwKAo+woY7FEXn7oAawcDdBTmyRFGrkHVtWt5QHxKb4K8n5puTY8eBilMHKQ26TZwvZX1Ja8B+
ak2p/5DObOl7yqYID70IopsTlPGWdAh+JSacvdvgcYUbb+qAj9Ujbn3nwwd9UaRZFKjq8C9sVGJl
N1jvmGKOqpc3LaGH5eGHyd9gRj3Okazh/KtI8hH1sMnAC/c7yGj6VgZaJtl1A/96PFuoiugPEb2R
FQW7z94MMqVR4038aw7PWt0eIzPimOCrYeWJjA4rw8WeCKex0IrbdrY8HBNKRJHptCcb9nk/o4c5
6sgWm3tvlQsXxSvJkfJk7F7TmsGQ6X8b1dIQ/goL+NzMRwSjOieEDlz32mhlDDS39lOWl6x+57Rb
Ho4LhTVv0cccO8r2zPr+GPmjtHB9tv3s1REFUZ5HHVmN/vvGTHil3Toy2c8XeX3FMOLZ2fpsqxpN
KyQG8Hi6525mJovwuobqJa28+YTNjq/5ktuodCMKUS9utyJCGWsypM5pn3PmIz9DWlI9QStuDcrj
4XGBM+ilSg7u7fVt83PsL4Nk0moWuTgFZvu8RTTXuGADJrn4V0kpnReCKhEJ8dnhBBt7xtGru3oZ
gcNW9KUwgDZuquMrZEWSkKVxVnoZxJcHjsV07zsT0tWAWC92ED6LO/4ziC0+wJUjmdswRYvzPCnT
vbVYLAxM0oxcnvRN1YFD5HLqSzEa7gMsP7h1RPxxtuOQqgO4a8T6enjC6rJuzDjjy5QTTEVo4shy
1fEz4E7NFBvJoSSeilWaCwRhAwHRF2dIBDiZCD7IBh0k96zXZO95TL2nLPfb4qzXIU9vKrEiIY8n
KSfu6dyUXP9xEsgLAV8fkCchLnmKHGyRArAgb1jj6sOXE6pe6HYsx3oEh1Th6kuQpQir+EqB0hU8
1dTuIHLwIec+TAiuj0Ji9Cjz3Yxd+kX5Pe+rWZTlmZ2uaI5jVHdXSnWcyXEkOnNmdZfH7CZpsUY/
A6zH5OPEbdzdBXMEV8Ov9QPKWmyFO5uy14E8DoDA/ToDaGA72p2tbq+FYz6w0o09xeUj0lv5InRm
rm347AGCjG2IM2svhNDqDGHjQMYym6HqXdKg+eTGDav31pqQZesr5EvEGrnToDdVI8s8bnhX1I2f
VkvwisZsUVOmbloNbGmfBph6T7UX8Fh6vUpbIQihAdHqh+Nnc6FsR9JoYQAI8ROufZUNSHHbNyjy
2uVWaZnf8a6pZpyDbTZZxbpV+nQSl6uARee8NANe9bDSUpoir3it1oXgZI/S/G7oCoukzi5mOkpR
3IRvmoukU1LQ7UYjyQBHl52k2hQywZU5LKlEUS+pb8uHWU2VCqtJa8gMZcoXKIvMLPzp4PkIIC+K
wUGaXRv1WYBgsrgoR5efLobEbh8t054YIjpwL1z1xyXNjnPfbJOxTc4PkzxLERpRmG979isAV+rL
4w14m4v0xn3UAvjjxKpi+g3hcezitOWzRtdZHWYvXb4oPkP3x/HpAIrdZxQC9mPVOvm1N/gMEd8k
9wnx8HiRxIvyfwyIkvrl94ZQ2jEstcjRyMCgFEfDgUst5TgqXNryVGztCF0jyvG91eIEz6SuNoBE
TOvQrSoL15qsmImgaRqh19oUIZTU4spUX5AxlYy+VMkiVM7E7y0shNSW+d66sRwugSFnPcnErUlY
KmLeLI9EkwfbQ6q5IywNXXpWB89CpNYtCZRQa5KVQW0aFnq/fmLSPs6ATo6MYVtjTS5DsNP6803Z
GCq2h+YTYP+ARwFGygJ7Z+yZFOiTY7UnrBoNanWUgmZDz2sm2oXjxg32iDc9fcNW7TnQetRYxlw3
TSNYWhPRWcY2o/dPYCBrIWA2lp/Oh34Yq+TW6mAknBNrYN28aZylj8mRL3/NaDctMlMIKRtYhMRG
HjybeIQRV8/6eoFV3jlEEzwO/lzewhP7isMGwSyaYKi/rbk5qjhJPMy+YwupEQi2kIVcttR0egQv
8MznEXk+X6Qlndawp+QZsEJZ3Gf4DdzntOGB1nJa570xZGKHWRPQbtxS8E8wNZ+nTZNdC4QIVshX
E6ujsOdDZZHIFxZNU11HtaipjBesF1yblDtI54ww1dmQuea5682LVk/+F1kUU4gMkoQ11eBgdrcJ
pT03altnDnhaqllEk/EYZzaPR5UN/w+6lZskJPECVACnjS8mJhwiGgibHVnjlHpJ1yYExBHqzQpv
JsRwaMH+HDfKOVrKy0kEvKpB0pIAaCpOL8Im+5zbNesDJ5o40/n4MYkS5u2VNJf8W31UwuVBg4VE
a8EtAz81/n1G0HFjGNNiaC6KItNxFT1zWu3C57iknqa1vMTjpTqTTrOybo5Jm5bRd69YV+kNiNzR
Dnqeq3ZiQ+HM+LgNZcxstWrr2TEu5DhvBlnO5Eg7XgCBrHgnCr3ebCIiQomzQUkIL4o5GuP/p1yH
h9aY919UyyvU68zANDLyC9S1OzfWM/O6Yj4N2dslB1sm6TdndM3uUjbkobD+Q/En8za4Mt5WGC2y
RIMvc4kaBfOUt5reORu2uT907G9grg1qX/fdsCu06om9CsEPZr5aTygAKdnB40hD6jzcEg+CUrGJ
IqLk9sfEOndc3KeEivV2bXWMhvYgqVWHrr0tmYF8fkdoDN0zIEt1F+clOcXu0ts7jpw8JWqYP8yJ
u14lzpJ+aAh1hwyHYfpMsttZaSDaZMp7bgkXYnEa4w4BJxQrPHYQrYQS88GOpfF1aIR8Baa8fitY
VX6vi7l7RqWC74p1lX2JcN8E4gEeq9CgLFQNMLOGIz+rbYl+P2txnF1IMQMO9vC5xZmb/g50OH50
WeOD1C4JWco1lWvx5XITiCb6kBhe/rVuF/4meQR4pUeY11ppsBdhoRPtrt5EikAT64dV7j+CmF8J
Ymx0e38qZP2NAvCLYtv18pMc5u2HfvR34Buxx6dP47CdwYyi/74/+jsm8kBJy8P1/xDK/NHjEfR4
hK3duh41u6Pq848ej/lPFIC2rxsp/243UOmiuEbdnxIRClrJif1caAMgZuDOSsYrQVjwmMD6Ubbe
DgvS05bqavRSZ2mYsjVUIRk0XyHXqAXpA13oNH6hKH1IDBWnf600noFPs3s1H5kNvcY32JQgCNZj
6berYNF9dDToQfma+TBq/EPQ++kNex4R5kc6RDMCimgsPF2SJfFNrzESkQZKmKNfwqkwq7te4ybI
nYM8QWUrx9w3TRfOkUwxa0gF6z22rGZiUJ3x6+ChSPzyQdn9M66W9RySL6gLDb1wW7k+wNJQDzPp
Yjs66NAlsBqdUachxAtxfTiTcINI2prPnAQw+SbN2+JpwHL44nkl8X9dHeF3W/E44mLp7mgoJb+3
ZT4AzauzZivi0aaWhsPAk23yIGc3OxtNakEQIKv5inxS+8pvuw8I69C/4/b0ENuMAhq2aNanqh9y
4Hvzl3yeFVJzqL0H0xjTqzatgEpVjew+p9WKWqHlGX4oyI658acx2Rl9sl6o0mG/mywi3haj74VZ
lfs+MhIj1TEXGRnT8e2UZ9mO7kW+XRNwaR0Fq4M51dPVnBB9UBlWepNYpetvQMItj5gahl0OvCbs
wYvcIjvuDjh9qmuvNacrp6uWA5FD4iVzBHjEwOofKf0Uc4hyPj+r7KZHVZjAbC4bkEQrYIZda3nG
lm1VdW+wdn+kJtN/IuKp+M4e23yy2akRhjNXt2UnjRsBkD+WEEK4VyBk2rkK7uAylx+FSscdpaxq
W/W2eTZV+bqfTBrphlAz5J+uu7X6pr7KUFSGgRhTMJgMHJZvRhB8FSKDd9QqC5aCQUp9gSwgyc8c
t0rudc4C9K6gRRMWwXwnOnWkmUQfBx/6y0h967JChb+HztrcOMqC9F9hMzDsFe9lF8+72TKI/x6N
ILsC9uccirjxCWh0SfCs4uzObECup3m83uYyaxpKg5Hx1WdTW26iuLOCTTu5xbyhGzFcVqnrMX8l
yUWaK1ZhJMNuWbfIj6lVEtQ8Z/OVG+RQ1p0Oy6fHlxDIUjveKyNeP8EztSWOrGa+bCiTPVE0lLd+
6wDyaeL9OHoQnsyuh96T2Ge5FP2yGcY1LxmTlQfMqUVUQQlEbhEmYUnsJlQmGzZh0Tk7vejcDiw0
XwtVC3JPLWxg0dyy74FJXj4zjTR3S1WshwoF6BkiCOwoRkP8ZYL9bz+MDZwLYERnCtPJLfW9+FYl
jr11W4puRVoQKcC7Pf/eRYnHjsQflkfQHiIOET8YKEys5ICXorwYVogccEoRyoSj0cpxh8TMvAUM
yTqTKI+8vDFyzHqeRbWJT3odAfdu24iZJG3W7VrWr4Szmj7G73K+FqtXLjwamWIOQTf7HI8dsVaZ
xVIuLIx43rJZwOWxZhTsdlhYEKYiiZ3vbcJ0flddVA0QyeG0t7vCrWHJXVt00xCrbkRcDrO9U2MT
E2oRTwsU3LPZHDrzkcwbsOAfwPE3/UOv6WwHBMS87RdrY3cGS20/K+dm62AsmB5VNsf+VyfOo6QK
E68wJ/mhHLOp9c78Rhr5zhiGPntdvKaxgFXyiBQfLqB+/1kHvK0DvtZ0HdTy8I1N0wkcms/k/51+
+KFK+2+v/3rsX/pv3U9LAf15/bEQcNF5sNZ3JUjDn80Almf/JlFGIgHQAhBXN1l/LAQ8dLFIQoQm
UP8ZJ20hihX0vNFM2PgFPFLO/oEvQIifFgX6iPgRAteCYqEzAE9DGQsrUxWR9/Kbb0X9QEG0Yelb
hGYzpiupzUOTv/BKym5XtUu3OAA/Z0nyi0FB8ktcKYfiZA17zqOFKRdsagBc28MUYHe/LmQJFwBS
/CybLzLvwS1tDdctECzFHvrcb96MsIpPNvFpLzC3m+irgIcD/M9NEbptSpbRnIrTSFXesu7H2LiN
C6lycu7B05RXlre0nHJMivVyaZN3nX03uhHdwS+azydaA5gUYKdYw+EA4vEhRf554eRZZTokkP+/
RQBks/bQE2PK/E63Dx3/2rF7nMI1bYr0e2FGRHX/qpH788KNdSOyaDbGZJBh3bA4mZ+Pv2aYF13T
TV8zK9fp1H0tpNAGY9tos52aJwiJW5X0MRUgwzFW4FyTIxaSNpif3QkKJb6LLqfO22Ipvgkk6xD7
F/fopIvLklLQ4WQIuaSR6WH58zkCxDZsIGTGq0u0jGlv4V7FHhOi7/SCMBbVu+7nXJpRf/6n1+3v
2p4/j199XEejRW1pwioQp8dtIAp7tSH813hhzMErMHGQfkycCI7UBtvbkN5W2Md66hFJzXJ38/7h
TwQhHJ4+LEoBNrfSBxKjb8ufmtcYSlLDnBPxSkCv14pQTqYrX3iRwPbS7/GKG3pMNci5vF2Gx7yj
X0bUcJIW3JR/eiYQcUgQBQmPPiw4FcQkONJIgjDVq+NOvHK7xXJXC0ehmobOwfUROe5nNXALgAqy
93A/1+YyKvROaW020y+eykmH3TMlYabQiHxNfLXlqVwDni8dxryKvkbBinN4T6OijPCaRmUXLOxs
FUbB7fvXb53MZBwTTDZvCS+qYDo9lTvEAZHNQdMbXxIQe6VxmOEF8EKgfU+6Gvls5qxOmJZ8d5vN
HNiCGwECLRkey8bNyPQwLFU9BmWCl2bbktZjP8Btrbov75/mSZOesD5kLEgdtI7F4m05mUtI4aYM
1K7zl1kh+yY5ZchNno/J7oMUi1nRwnhs7LzVL00/1fofaRMPv3g+f7lZluUSRUASBhRd4TC1/Txu
/dbu+gUnwZeqkAZzeMbstWIEWMwe1beIJPN+F+O8eikzWTGjqoZ2gDz4RmaM+Qaat+401/aS8FMV
spHxUjsH6L2/f7u0Ae5Pm1aH+8VN8mwEVxCYkErq+/mnF2wWU8XCeRVfQNW4BuDuHufScNeuNHTQ
6rYLbXoS3cuR36uXtkTxys5vMR6nponOu0CRSBeW62oul6QTQGsi4sx0oz4cJAKFB1wJ8VqGtghm
pkTboKhZXZhrQCBCSDdgattfvKansiouhf6Qi6NTKz+Bw5zMGIzMqh1BcH/2ZC0zGTZa5tVS5xrg
F4QWGhimdsRXx9mTfgC/R9I000ljRT6/hdtbuGQyTuLX75BzOovbrDZwyQRsP6lA/GVY5HPeIQmp
m8+N4i1qz0SX+861jYNlAaROcAAxfhEsGTAQM547WmRqaoHz0Zpw0TqtkXFgL5qt+A2Gzr2Byq8X
CLMzlkWwzwepH0/diYAhRBCOHB8aleXr80qWH14wsyj0Ryvl7vOA6ipI+EVBBvj67JfzzLMTIOX5
R7eaVPa3bIpFRwbaoJ9dPscpC4z2eHhwSQYkBr8+esxqFg+cOVUzvTboG1nmL3PnsjfYBaOyxkc2
sWtPuyyPFBjoUoFQN+KIHMvY4eP6CZ5C5DyP5mgxyDzi1LPvY1vRTPjF2DidNbn7HgHvCPyQ76Du
PRkaIlqqGBFC8RmvfAdyZkbdRW9hqrO6OBfUppko3n+9TmcjrRU2bYvvtsUy4y9H7JTZJVMppk9i
JZhQhtPg6OnPJuyHj7c7ttL9HGViZRBO9tB38TWiUo9x+v5p2KdXLjz36Em1pY3AmVXyz285ANSh
NQK3fC6Bb/XYm+pBGt9qkDbMRglRGNaZirw6vRs7P2bGaRJZk6br9/ZYs2X2sBACV4jbyyLy3ceZ
NjRo1w7z9PjQ+4aZhpR/aBIyiACzZAASKBqDzWTHe0GoIuMQwT2ri/Moy3v95o8o6m5tvvdoOkj9
EfO4f/+KT+c1X/CBYrnBVXO1lAlPVG85yR8VWmrvw0gZgUWsVMpmEYtLg3GLTpoCQkJfkmE754Hg
H3F/XNmiNdO2ScIAJjt6BMyth7Tdpive9JS2h54i27UzidQoQD8B2JSLtgHQrdBraguAA2+nZ8E4
/cXo/YtokhUQohe0GlKnrCNP/fkhgu0q1zqr7A9+nwjerb6J9Qn0hoB79OM9RiCycG5RAmalD5kr
9ZTCzpkPjZFgWri0MJPwS3ULGOYFsopHSNpEb6bdtMtUuzc08/hTKTAi/polLkFB54aHgarx1Si6
cOF7weW+/7ROkqPRJmpQIlJtXhUKuaz3fr60nqg6rxjq5QNVPj1TgQ5haAENSeuvvennJPAhe2rX
Z89GHpRTmqgtHsjsloC3z9bStfoYSJMxTNT/OsXtmLxMMPrEuDKbVCmlo3FP/G2jZ7eBaRPydIN5
LuxZkXDAtEd9aYfssSxuRRk73Iqe8BmjDyXEE14JKDsZ//V2f/RUqEvX/7ux/ZuV9sk76rNcYHXl
2RJKCjbP06WuNa2Ou7it8TSWXs3s8La8tWmgjfiyYLTinXn/iPbJ50gfknIaUkE+S6bGMP58201y
Vxy3mb0nBIiMkH7pewYU337uj5M1DrQTun7QiDZuQeyxOhRjVLFkYdLjLk1qLvo7z+3ovu0g6/pM
BryQ44Mqav7UXELTeoA2xYfqx2OL24ka62YufFjrG94i/TjifNYPwshSi38EyGDGB7Mua85Eklm0
Pudur/ep7187jU0u7t/lesYcFWQpmCQstPp/3VGxHOwM5BHLUwKYC5YHFWKBjW7CDXbj2qujlrM2
UW7jbwJc/1myUYBq2guzGMQsNwSPtMalikvDuY4I3qUfOtVz/NVMC/MwRYND3p9X1cWrkxWreiCV
t1QvE0ak6dYZLbyYqBOrAJVcy/qRdt00EcpyQ5Z8NNcbemSldSVMBCLbqlKBFVJvHUglhMzUroSK
VpgWSbucwRvnm3FV00KEqyEzJ9sFtjU4j25BATjGZWZBtwXXOyVWxPotivvzPiHsqQg94Bcr4oyE
odicz/kSEQvVNZm7GwMvFlv4tPP6NLm4HZ8HeE/RVuCTtMKF/WkN8z/uu2AbpDamwVgW8QEBQL9t
a3NaLyOSTMy9NVmJvYuNDqXIWZPXpfNhkWOcG2DlzXl+ooIs+muj6yvjgS+GN7xK5brqw+ohSwFC
UNd0Lu6DeS3yfZRS3dittePjcQzyWkAsBgev468sYhCr18Ru0AtvGSpL+y0YaGvg1y8mwOWHPqpa
6W/ZB8jC3UdYQdwbRIHEF+xHl1pgQTcGvyYeR2J/ha+caxSVI0N6tVTXJPfCNXuX+JXKaRrvfAii
NCmuKjnnGBGzMe6n8QqACFFCuwip0SAfosoW7bmbOUns7xgrNJYRjkAjU2GBlHMKNrHhuG2/hXGy
Zsv5FHdGAsQ6LfnaoB2YHCbYsUkHJJ3G4MrunMExGVE4CZYt6OwaVl1ohhb8M+5tgembf/Rvv2ik
KRK5jRmwq1chjWWn/bIObWCPF5mrmtg+WLNB6DXSSgmFcD9XmVUScuOM+rtIoZ9YrqtYSD4qKB0X
bBJERySBjG+XqZka746mRzYVhAUKw27O6c4E/njrZnCcqbAHgV5Ve/Tdk/wZsWNkrJeOU3TcKQPy
lVVeM2tDebg0RKS8gj4uiYrFXZZNmR+dTRkTAWz3FBsWGmEBQ48ssNEo8DiacUIwxdZsiG/GMNCb
VKE/2rFdcbwyIxPzwxD7bRsqtt7cWa2h4gsSWi6mp2nD+bNkgY4W6DW9k3RcfdhQM8dfmiWTvmOi
gGEYbOou6Y3HqvT0lO9AUqLbE0x9zQBYK9Yb+z5QkLIJODxeatLLldvXEmnIPe2DLuJoRWKxySQk
Sz8eq3ESW/5uFbO+zxXhSNSSjAFrj30waCMlzre2ZUPT7lSastIirgF9NoI0P5GDwRN0hnZ4hjM+
pBX3y0jWGqbW6lgz2d+ePuWUJ42gxWVkcQTBb7VfImPWA8zFcMWTlwt4rC/Id/WtGUeLP8on1m8n
zmGsOg4b/rgepYRov1BwS/g1CQvEfcylg24/dKaAAtCmodPAvfgxeqK1o59D6qqhLy7ql+PNGBg1
Kvyxxg3kKvV/iU7m14JMEOPxx6023v74Hzf57c9RKbDRQdlNyQmQQpyMX/LUbVK1TyuxcNGtvc4c
Kya/PDUf2YDHdbCRbw+qXjF4xWfsvAcVn1dWsEQS6FWCruE2gM2oZT92WfBHbPQfnBVljoh4pNxc
9KKX9iixBmGBn7X9ErzdwbrhDWJee7umxE7Zo4VNXbmTdVgGX+/OzbdH+zY83AhVLCG9TspPkDBe
6Iuf3SVhnMaW0odJnMTlF5e6Nb3kAzY0Z+gvuFKhb+/bQPof9s5suW0kS8NPhA7syy0AkiKpXZYs
6QZhyzZ2IJHYEnj6+WC5pm1XRzl6rqejw4qyJZEAE5nn/Odf1nEhOGfHRW6/xchlz89ZOEWxuvoh
2976+w3VkI7wHy38X9vbaTqjmeK4mngSiEO6gUiM8PKx5ZmGIb0hHz0Glp/zCR7SZ0zjGpZP71Cx
cvHwq1iuPVj29gvNafvCdBXCFZYJ+vY4QOjZ3n8zumk2P45VWqU5GWqYZz5kEAdT66LsSYseztb7
WsmLPhi8w49bHhST5O2o3Cr5JZwALS9eiLzknJ+MbnX1Ryq3wp9i0WlDA0ulTxNenLzclpYJ4gzY
ZgVgAGTDx4R9hNem2+M8cr7yd+UyuoW/LykW1XKygr5S7QU2d5t2qgrsqp7CpEducUSYOfL92dD1
fKFodKrruhv5c6lncDtHn0nxZdxt+hVE/SEBFJhlwasbWdpOT3BXFV1Asqzb2p8RXQISKwsiHRM7
rFhGn3xSjth6p7QmCfojMkW5qhfdRdTs7tOqhed+8QNOLoYqk8WecDP63bfF7nH+uCAlhttxgObM
M9O1fsUN65O5TNYnK/PbeXjssDGb3QtoiNulqyDFwzq2hFphcgZlit57566kGxIbQfQp/2Yosa0a
8Kptib/jp9D6cfcMjdHcrnfA9IEvkgXO9zNEdPivvML7/zWwzRLpPZAFRP4rSzD9woWNXAYWNR6g
PevqHWRZDQentz0cdJmYx5QUCH7H+g69JbTloIadg9kpyelGSeuLyU/ZNtFQAUw45xpLAa50sOcc
ED4t/YGt0nKThTOvX9hpij293nbzxhxnJai4uBGAxRcVXszOWS4VV/kyU54l2mlOeilz+D3FBlIS
Oc2t9MrEcoc7GxhrSXYqwfwi27uzcKo+BrowXBubPxrcVztFBkxSEmc1H/6q2StX5ZIwyA2tnWS7
55gpGyy+9ztZDBg2MVTXc2s6zatTJ95duY4Q5uCdD6AKq+gC95X9lvVF4goWtYcCXdm2jESjsfnT
Xm4oVZVTr1JZQ16exStamawjY1lVbnXtup1Ykr2NS9+gfZuZmKpkx4lmVQ7hHuDfCFMqw5NPIJJz
OXzQU9Q3GCI5i5WpezS3htV9CaZ86syXPvGBJsglHCfmpozY+/Jphcdot6hSXRoOSNibQCj0PJi1
Bg4HQQ0NJZr4S82bQg+erU0ozfuVvH+WHUxFbg8Oe8t2Wd+3m6qatv0vgELNF6r/7eHNe/j+mGB/
R+/JDdz+Dgmqxncs6bJ9Y4KJDN9B577NNvIqETzKKdVicr0OiyF2CDG87akM6u1ffixZakp2ogDz
b/7pHYLftlMtjaRapOUhS5G6fzsy+p5x/9MbAHt7IbTUPM4QEPmhVMOBFfieORFfsAFmt+hWnfVt
68wfrsEtt3de5kwaX3+8kCMDjrSOpaI9vHdsTV4g0CDKWYz2Xfm+YeGauf1mfPU3MFqrug2ExCZc
2oRnpnXXJmHWuaP2MOIVyjVjLFmwlHIz3cq4zFa8hjdV29savz9wmJdwjoSJM24PuTC3MWNMePS2
Jj1MaPAydrK+qetdVlQ8jfv3GwIOvG16pe9uJRa0Ua04ZyaKCP8PwNdvIz2wnC0rQWewGngufh6/
NfTZwAwBvNp8yFpMRzr8f1PF0zC3bLMdHly8CUwVtqcLCsn23v/Q3f3a220v726zGpRpMLx4cH9t
bGEittrce0BV71tjAQa83X8GKtUfdLy/Aeg8TTguYSKIPYDFn+7W1v8EoOOO0fnwU5u/1ghpTeiz
8OHFARMG2ra6AzfbPlS4TnzCrU2MtRP92Bz/+bJ/hRAcGBWgQgZJfC7jcNa5+et7SSYEAQOP3kPA
VM19zR1jq8f73oe7vLaUzn+6z39/QUTrAAdYKJr/Qa9dZhLOV60n9zCIOCjwkgmGzdGfbe7Hk/3P
F2hssN2/m/btCsFuYfaR1YGw3/4dyFRVYafNULn3P3aMedOQZOGCS6fj7JXd+9O+EDC278bZWrCR
G5ttP7ckWwOyMZvz6A/v6NeVzjuilYLwwWg0gPPHdPDXe74EujZ7i9XdV+8P1UxdxzOuxjJhX899
hCzdHuvphSczsDgcKC20bHsjhbDgAkVTR2e/R2EJtSVUbC1LxFbf8e08HzD588Win4zm93kWfO9t
m/3ni/j9Y0Rob+uW7jAxMYj8+B164tztBjKYp+sMt2hu5/q9EBK904x3i+aP9h/03//p9RydD3L7
n/u3PBNPUY2YyBxIqft+7KmUYOtQx3vIaUOCh9L/ClrDlMzwDR9kkY2bR/Vv24E148vTTHlx/X4s
USRvnwaBjDwXTQ/ZOfvDqtj2l5+WKQuC8dMWSQ4fhQTM3/HMeVlVLlcHg0U4xGQnIXPwrFdX8sD8
6RH8+0vx0fmMvXybTh/jo1/XH36F9TKmboqWYZtiTQ7oCOvIxCP4TyPwH1SMny4MrJCXwkzD/D6Y
R2/666vpOnMZL8+QjKzkXvQ701EbG2HUkbK03/q1YYYeYf0IthqEJGbTLYYYKA1Gfea0hohLeG0p
QH4uTRvsQb+tEwejyYuF2sBprxNMIg21RMgEe8qUDsZWupOFiZQTx8RxNQfIoLrbIyeVDlDbpYU/
reXeBu/zvNKlGSE3rKmNTl2VaTbh0k6R4+bw//QCqsYFjYYHQb/SCkKR4x8FCnb727IndHFbClTo
PoeF+30be281ylln654z4j6diNZwKwPmydQoaFvTp09ozJFvoMRyR+/a6qutmNPeaxvBcJSnXRe+
QfJT2Q+1Acm3l3DlYld4FdGZf0EeHccmrknvhcz3CorJ2sz9xRtuO8S9bgJZorcoXYi9BBBoD3VJ
VzGddKYVJKtXqu7pp8Dzq6J6tCh7A+sain5gi2Ph6toGBvQT8g/kJt/7sGBeequLs3KsgV1BYDym
DGGRDZilR9rYprNeh50Fe8i8DbpAePMu7Vzb6T44SzCt7QfmDdtEixpQN91rlAcMET7kArQ5jSEh
QSfYZ7IzjCKqDYrObwutZ++fHFfN5iue2svgXwObJeKuCZBVEGzX9JpOJ8zGoYZIDsjLzV3TEsOH
YFeZKyZxW5wNUfaUZhAB0RIsyXxZBv3QE2OHAj2nmw58yVw0z/T+YOvVMH929bpcEHAThr1RG72m
ls8NyIuGZuJ95PZjL+qYh6fupU/GAg1Hk1Uu6pcfdRbA91YnLg1hFkjmv3eh1fdqsPGqkpZNBjBi
8N+SulujNOrT1uNtmCUJgnOpTcEHNvHWfxBNoFX7OndSJ8zSdH5wkLEVMRKg5JBDWr7IcQA41nIL
0JFpe+9J14xU4GTXXj6QD9vZk/yQsKgv7HQTTvL0ZZ8LKarnVM9bEtg28bpfWcOBZhdICV/Esy/0
17bkcWyIArl051zEnp1lfLq6JvdIFu1d0ebjzVpUg76jKh92/qKjUSp7t34jYvYBIyNxlraWnuup
H3ZODwQN9yW9mNoxiLNg9u88kXXM9UX+Je+7JK4yVDhEQjaxkwTdyV/Ner8kDVNgCNcYr5U+OY12
0Xj7mV959OnHPmPAPB7gPSQoksvqgBlLhc4zKJx9hkrrQRDUhSgDiKYPNatNH2e1+p8qPGNp5cf6
w+yb+U43ETbZekCeaKtp1qUNTLeXQ9987ckIvQM8zOErDVbwxWDUQz9jCOMes+0s34ul0XZGXw/3
/WQDOLAVxP2ixpPVE++Cq9zsw6HHMdt/ziHdL0cYCONbb9qFsWtHMdDm5HW2hJPl+F/9wfGIREg0
eaoD6AixbQzFnZogwjvM6s9OPxiYB/hZ+0kvenGpPFs/966xrdAE7Rc9yDSfFOXsle6V0xH0W4Oy
bGVm7LP7fTHmGZ0cKe/I7Ad4hS+z6Aji1DQVmQQrfiKRpTVhFAjog1uMcYjRiqhCGFNyjAV+f+rk
jkhUQ90Q+fViYCm70FJF02xV1gnjmkqcpOrk3hSjeUZoqYj+dJ6ceXnT0dxc2waPz9SPZKN6qHTD
VNWTFztLa2GNODTXIrPlyyIUNZnOeDslr6CEA1FGHlbBItRGTPyZTLehhdzs0AIUhCbGGHcKOdVd
ny1DGZXDkD520JmfJZJfVAhqRDNkSFGEBe+PiSvM6ZIHT2VYyOBQfBuYfVaREDkR/16LNWTIUz81
LUx1gSrrLmCIcIRN7ON7rCcnO2/sT73vqssCvB81L4ArL5oMmI9qqPLSMb10fa0l4tcog09So6iJ
feqzInSKvrt1Z7fcs9G7bhTkq3cx4PF3C08HbsecyUeT0PfDNCrjUIgJHbGVPM4UcI9rRyoUdoOk
JxddnX5duCF4QXnjuKMMXB4GGTjo9OyOiS3yObxApukIJ10cOupQI0y9PngMmiH4bClhfSiIq/w8
rdP6dWSBEwPcmlc2xIKDzkkRd6obHqgvtdCZm+lSwwzhddXb5mBVRgIzCzj5Olt0m7NMsSPpRY6g
dyC95sJjMBOJvikOpTPKR7hdFu9/Mk+G3lj7wrX6F3C57jZoMmI3lyp4qMlXOaeESOyUx5ZLG1zn
142tDyc52vNt0yfyg/R9+83CcSENMfuYru2l5uEB07oxrGE8K+nNx3xWVgtu4zeHxK3tmPYYhiWw
R3BcNdIEkiSTd6vpZ48+NeRLt/rDBw789IKHzUMRoQ1wmNx8XwWJc8mE27CiAUvo2F8X7GN1uGh7
zFdaVDB+dovAWRAeJSp9L+eiexHDaGOM4azrpQzs8QxRqQQdqNsPKc4sONSmNdJTr/QvDGZ+0YQe
4QYTbgtkXmpftMSEg3a5OPaaBxGZMdS6sTcCafuX6AEmbyCBVpbVgAXoX1kzoCzVtWYvzf8lZwaq
z/iYm9PUHTKzwjL853gZvW6C0++pMn6w1l5YrEPwI1Wm1Zj3nwlM8rjXrj4P8rILJgY9hpLGfGzs
rr4hpFm785qAyE9XyazdZYGQ90QNTfWOke+Sneu8bPNYkw3elBjyGtrBg+q/3i9+I8fssJUeehx0
qkWPyl1r57Q8lfTksooMj8olcuoxma7+c8YIdL3EQIhMiXgeaMSHJyen+5PsI1IMDt6vSD+hFV1M
g0vAsqn0pviwWktiYhaiOj0YTyabnX70bSYCh27zuo4xmXDGh4BsiAIGTloRayy1JK3KSLMD9ZBb
sGZCk7ybu3YxNLQwNJpFpCOb1i/noFANnpfg+Fcekc9zDEFujVuQrVNhDpvfiFeeBqLbyAwmecol
YQQr4EZXdQxOU5cbSwstSX0zDHbhD/HiFm5lArCTaLJrfcab0WgsZr2zDdJHL8mWwY64Rnq8Ruug
ugbhysLgxxuL8qLJbafdpQwKr8ocmDTGb12h/8emOcYEP/OAxAppHMuUCNNQjA7B4ubM9BsvnuFa
I67cI+E1IYbDs0sLKA7M7skQmvwyBZQmlsRr/tC2iYEKGmHLaEaUcJnWRszmoaKRfZK596RrtTjL
dKO/5FXETjrwDS2WJSp/YxPqfHeXEUIfOmlnKBwwarRj2U6YivyuK0Ob3JHMlaZOyM317U/pNL2u
+Nc8ppl4TQPh4J3azfXDDLdji+yWB53DQ2eTcCXjL289VzjKX0srH/dTJoNIdGLd5CkWMe517dQP
sqncWErifEeSsdlfp6F+I3xl3XttxRgvVckVE0ZfjwzVz128ctjYt0GfWYjOpJTEOIH1sB5YMEiT
8/mL0YryTnR4T+x6z0sv+7ZpH8auH9LdqNIpOYIap+Q31So4ko/UYdbcVftys6UmXdrYBUOGsUTi
aFdmqeyzKRhatmnP8JrYWCJZzGT61IzeeFiVaW4GtBzCsR5MXY+wz22v4Q/OUBe3AOygn3VFoCAe
17bbY1UaGDVa9BZC5HjsXS5utwByP6yJzL8kzL27Q8F8LZY8lAShLaW85pTn8M/dsorzgvqCt5Dc
c+rk+5HUVARZInsq8tR4BXlDkFUawQE3oHrvCa+41QpdEiPsZs96Uz8S5EYnReO298ykeGlncyDm
GPflF0tPMJg1rWRz51WFH+WAo6dEmFx0qoNw52qKaHatm4K25DTNRv5WZpb3Wiap8Vwa1nw5MbmN
HdG1RwvI+Anw3SRYPFgV3mGF3l25SWJRtxLCtS1C+83GIkanbK+3U1uZ/eeWiEQSgtycQShgcuse
G6fBH4H4cILdGau0gIXeXBiRVbGPhK6WF85VJXrzc5ZliO/MivcQ4gCV+eQC1F0E/MWayPBjONYu
jgDxgOd5Jam1yvRUi3b4KOjasqgUlqW/cvDOBKhrSAwvtKF040EU2gWxS+bjxhvYGyTaj5tzkrhx
HFV8HidfcDzQee7bMYEN1SaOdcnoTp6xITMI1EopaS5VP4rPpTkoTOaAGfHumyr1NgwLzwoPJX3a
iD+C/YUoQv6Ridy0a4rJOgFSk0A054qshI02+hWRK3YLtZcNBA7Rv4Ua5cgQV0mnOTutI5kw0tfJ
eRr6qnrx8PogZ8zq40rXOv16nBFpMl3zA1hB1HChO8xZdZgpqk7sfg3pQF2GEXKnAkpPWBxae21l
s4E9ADHxpErXuiN2UkwoDGCksIiiLYCmsMtpn04uo5S6jMh4HDCY2drYKUqWDsfyyLFIMn9uMOMt
b8zWmPuYriIp2dICt8XdTBpjWi0HJPVFY9+4o5X4YWl0ufWpgjaqNWjdfFUkewZmpdKvyqx12yCi
20bIT8heVve4jxHs5ixxxvzKx8IGNre9xM2EpLE8L35iYvLWjzRg4raaQIesUEHzRpsrR9Hlz2la
2m0azzwqjFFQ41iNDCfVte6wT6nVGtIaR63+1ne9mhxSGcu8bnakYhjlQ6KbzF4OAqIUgX1yscnH
uy1GgS/SE/aNfU7M3jgyA8AcR3L5X8mk8nTuY180SxyITDnPDnBb9vAO1mpiGzgMVbBBo6aRKHEO
AqQ6jFzZx8EveA5X70tqJ7pyD/CqV563zuiD/GUUc6ZlYeMDdGl0tkkxuxwRbMfD05gBKPiXAwWl
uibpU1/saEz7sSsPK9MtPi2OvKItPlv+2Ex17FTDuDRna+Ty8CBpYVn0ZI72iDIfrMERubtzIarm
1kkfx25p4SHlAzUOvUPa7YXwSQiAptfGJSykKxMyF6W7CNgxF1zUsJe0D/mAAHERoLATSCoOb1Qj
1Wzv0kbZebUTM4ybAOygaf3LldLP3yXY9yVMwaYkEGNo2F1g77xltezDFqL6JPyxetRg1wyh2SI+
C+2RZ2cH26T+ojd4xjOl0TNZ7lq3D7J4kvBUVLiaHcPHlaCs7yz7U5Cn060DO/YCHDi/bPUE4bbp
jleFgef5Tlg1ZK0Jj31LaNVDEajZw1bKXj0MEsWCAx2ZBBi6DfgpDMoXc4M4Zyq/iFVPSrZWG/sM
l3N0jAdrXbCx02ZFgaBVOypQOsSkEI5zkK494FeBp/tnbU3UQnxdOnfGvY823YnnvGnepM4Am2T7
idagWTHRxasDqeiOckL2F2OGU82XVFMb4kJFbTbRWmbpHp3WlGj7ejR8yDlmFzRRotttu7MXvb8w
cIZ4qabKNnoMZMy0jQAUc4cO1Vv669p39TE2dWccnqE+QJsIpYBlF8Hp6CYKJMOEVwS4dZ3Sedeh
3VGHXykGbipEZe7tvNKtTlqK40oP8RpxBdw6Umi6yFzGPvYbJ2AkhbT7gG6BD8ZTqRZacOsuyMcj
WGIEMPu8QlhgbSTBHbr+lutccdA3yGhd+LBjMlx8NKxwK75qkJcAD3EcudTYhvtXmss5u/OKWm5V
l2XmF1Qw7kkSF5B/Zou0loM12cV9O1vJFTTJ9EsqDe68j80LdDV8xQjqWXMVilyfH33ljLcz9vtc
AjI2psNe3bKbejVihdIJ7g3gQyLainY+GoAWeTzDjfk4WzY6Qqfs7YvGLgroidJ56JK03Q9moz+7
sjfCwIOHmMlqhaHfr0uI5Gi5RlNp5rE59hOiLtIyemKpp2A6pq6EndY3K3TQNJmRUs9BtVEj6IYR
EHuLuWcayJyVfJK8j9NpE9lT+SSgMIMgzwO5bo8wPG2W/soaxXiZmgY+MbqTCm8PEULgmOINsI6H
hquEDeC92jIjGaemAL/ptK3i7X1SdkJq6oWQ1TIJoKOUXY5p14TZI7DQNN+uNQhAuLpCuLtygmAX
W3qd79ZO8TOpA50O2kgt4skS3+Y+a8gu7VU0D87y4rFbTGc1kOOEGdjk3/eOHAit1RynoyHIQYFq
s72yqsQ8+1lVetCEkoXcPSMJzpqWYc5Y5eVJafgXwNUrIjhg5idUMWPDnMELlih3+kJGhNPlSzzO
qLxDTDCHBLd/coPYf6VVnQvDXJz94M7Ok5ZkQl2DXJVY1RPZSNoSLkUveQDjIawhYly3MEz0nYdJ
HE1BYKJq6BKdPNTaKLIPpYMlVsS5SVVHfR5nluz87b65N7M1A0NbGJERw11bzx0sizScxurF6uv2
WWIyGeLADvYIoxKiVDqx5Cv5kmqznlJbKY18gNW4kiPyHuwE59cmHbWjLHioY5mX3g3G1u1pcDq0
HtIrMcYBHdES3X8CMc49lkHqfha4V+6Urff3kyQMoOxJeI6KyZ+3ak2voc40QDxe3/sXvZU1ONME
GoVTjWPyoXHMqbpHLZvHEnArlix1O+osZ9xRvhjnZmkzuIGz8Zwli3oOsPQKRT/qSCedkujzKvkG
rViP8RcZHn3K/YNhJ8bnFgb6s86PoPFX3Dgo/4Sa2P6VYsh/wI2Kp84fP0FQHm7FiFlEiDecbvAc
rHiuaXhYScOuD5wHkpRQv7diLAfOoGja5dyZkuyP2oh9RaNCvmWzhiozSHPwK/uhyCy7jmxQ/aMQ
jcEoDKZlaVlvywj6L3elAA+SnzmgynoirBk9i/dMR9vW4l7afWs7N0NB3K8iG8XfuEmyQ/8MSYAo
jrpj1sDAsb0hy2vTCM64QTFYsFpdDdlRHzPs9I4QuZfhMcnV7Lw5OMWXF0Xr14MdJbbUMdDyJ8ee
JZtXCZuFmRbzJrwpcpdYiaEzVspGX1/ySJau1NVxXBQoZojvlLO37Wb2X7EfG9hUOoErErmjnpPp
TkydB0+BoDE3TSG02HCsoCNTxsOqWtBC89BAY7cdqKCZaL/qnYYXa8xAE6LerhczodtMLPO0hC0k
0mQjkbMGCUo+pEW66t3dZPkDLUxuKVfKpxZPu6mIGcRitrJHMpQrwo6Lth/buJ9d3zV2urDGvvs8
lutkLLhPpiJform1KcnCVWTsDBcJMskiwFJ+2a7EdlM9qA5ZqrCk+0jS5IpDRJ74W7IxXHjPVWds
pmiYzwXxnTgDKx1b7Gn/z1Pc36RvDP8QUAdoZRlyQtOD+PDrcK4h7iUpcBh+I3cDdtX71BsHGofx
k8RcFrbn7E9Yv+m1LU28mMgcgKlCUDKn8GA1ynssvg+6/vl9/Trt5W15zOmRqwbMX2GB/250njsL
cXlp7n0pW7Fpm+p34kddBkTgHLSWcdkfxq+/zuS3V0TGzd3YtMOMfH934gE09AcdvcTX+v0Vp3dW
jeU0ktE8kdw2NiXDpCsNyUdeMKx8/yj+383hT65OhudDkPlf2cvfXJ2u2mb41Pxq6vT+M3+FdmzO
Taa1EUpA0g3WzL9NnQz3XzrhHDqM++3jNaG3/OXqtCV3oMtmxrjxjnBd+Hdyh/0vVMDQkJhZk2bg
/nfJHfaWAfLzaB+NLFGPFv+3EKRTbfw2bxfwaMwkWbIbT0AijipmwECHcLwjp3PL5cJrS6vZ4zSd
FXmYW+IqNStsJfM0+wLtbsUDMK1JPQKS69QxYw5AMw9T6W2VZrCrm9y3Q7sWyyUKLVl9zFe7u2zR
Y34pMIkl/ogIhhGePtYMca1Nk3XIcVF79NAqmcceyHY6KSuX85UUpOOCVCiUU2a1QI91yys4oHZk
jAw3aPEudUKRcwprYhONolmZEyzydRpNiWtvVh1t0mYXdAK+8RW4Z2T/BU3cB9S6JqqgxsmAmbL8
qpqoO8dq5HCXI+FibV2IUOaNups67WAWoxm3ZvBxbhTwuFYNdVSn7faulrX4qJxeECZtiZjD4jLj
LJEX2xzGAOgtMcyIx7YqqDc9SzpDaDTEIJptJfto1RJM7UI+ee6yvo7GbU77cEIa299yJhTueUYg
/sYdWc6QkgqmDlSE6xE6bK/ZZ0+indkamFDYswtZGu+erNqZypyv2sKucru68CqcLvVm765+PRnR
zLB0sC6KXGVtp6K+FNPonddRoc9ZI6NH8qt2M4gVxsVhkEplTkejBiKbzugLitwdQmUgFy+JlEeA
IWLaYPsFxpZx3zNgvK060J0vQeOJ4ltQGP23hYZ/tq7NpndqTK/qxNi7Q+4x7qWY9p7FDGyGa3KA
/CQlHcltRkp1D41tFi1I1o7oAhoLYL68g8uJy35O+lySlfNNv6Dm1PO8YFmqso0Xcm4hgRrGyS9K
MGTinPYryNihbPHGzIW6H9yRtoKm2Ixzht5NVHVDevL9wQOasbjbeNr7yYVOIvuwQykGBqZ0uV+D
tf/UmqJ6MykPrH3AKNkh1xuLhsFPgE/SoZAWXIjAOPXWgODCSqtTUeeFcWE34yuQz4QVN4XNLa5P
uRO2tkhfU8mQNC3sel8rRztMlt3EHi93VbmWOBD9pO6adjAOyPr84gYfdy+s8RAn/NTUy7NpQEMF
6u8ndOzgLRNwzjXqv8LEobWymfUV6wkYSQ/XQscpcMw+8R5hHqPI2sN5v3azfizj0XYvwYxwwlBl
8prJLNiTAwc6Qy75jgiR5jQanngs+hVTZM+521Y2oZ4Y5nu61ezczrhaCyD4LBekYFuCNG7UpTiW
WUL/1hqYLbVOmT5Teaxnyrj5siU/7aKvXLzCczc9FMW0qaJ6Iqg7gYHlXPYH4crgIbUxgXeRC27W
9E+QdG4ai0R3T0vcS+oZ51LknXZREBzw0enaLZ0N+d0lrHzzpXYWpcJxWVucPSrdundNm3QB7J+/
aZ6fYdTK3dhvttXHcajeICQFkcwTjJM1SOPIKCbXfhDWrLLI9Kb2zfaX9AOatBSIvpTO56HGIbch
OY/fIbRj5VdmZIFthN04VUeMPdpTqWgX/KIA358QfFmoCy4QUIFNCsK/sJNSxR46kcFCH4f8bATZ
+IGcrjKquD8fSAi/Y1m39765XCJ502h/k+BC8zJEfL7VeScwCnRKqAH8LwpTstug8vMLLO2bL16u
B+CXqE9CUeu6C1Zu04ToxjFxi/uhlv5xsTaFGav7wdBagZ/XvJgXASgizeP66OuFES/KAe1HgpRf
0wixsxN28dpWKeIJcL1YzQaRugoLkxeH7jm2DLHet4oIQNuT88cSxi4YedFemZWgd5489aapZtoB
Ww3f0hJ7YqIA1x0Z8v1BgZA/m81a36xGHtxMyl9vl8Zp95sr760ppTgn9GoPniHXMupRACMphZm1
6yEofvLFKGNbje19AXY4IOvNrCiDnxpCUUi/AQTrF83UeC+WOaxavLK0ILHPVZSRfOuGfprhLI6v
+dGfJVnu/uRemd2aRjyR1t5ODfMxhS109mcnO7Xok247g1HD0OkTdzbIlq/5IocH5ICgLR1hjXGv
L1UXZjAvIgzPiPYwJvMI2WcZI7DIr3WdWztDofWxHDpwYhCLSLM6ebk27XxXEcQ5krJyRUy4k4fe
kme4qblaeZXpRhfD5S9eq37Cf76vxJUn/OUBkUevQs3NgnsGfcPF5A/q2KokJxs0sedoynL9BmOx
8mMdtN3HlAnmbTNWCVESSX4e8WQjCs5fHw1pL7sMh8LDIqcFVcjQhbrb9Flsc7VtpAZTH45YtjGQ
SRnTIp3VMUPD4S/WcqcB6bTbHakaOv57yC6xP0jaUzNr9oDX37ycMWQA7c6lYe781ra4j8P8bCvP
QfSUuQdarCmLii5ZT0ZuuG8mv5+ZT9Lkt+nA+MMt9ODjsjq4HdorB72PGJ7YqLTP925eupceBsIf
Em8CN9CQXzLlTpiMxf6sLuFlyH0v7PGH7Pj/i+M/FMeOE/xjbRx9wsGK2UL+S3n8/lN/VceG/S/D
8jEa3Wx/HBLO/l0dE2ln6/CR6Xy/+01QuP5VHZv/0imyGfPa2Jqhsf93dWzhj2bxC0kv8qEwQ2T+
b9zOfutAwarxzzJRiMA/JzPMtLdW8Ccy/IByVnSYwF83WDvvphn4KmwtdIpR6c3Tnas5y6lQEzHZ
ul4OL0SGTo+lzb4d9kHTffyps7h9Z6X+HHy3JSX/WqpvtGb6CBpQnbbY3Ur5n96N3VDZcEJM1xhr
YvdcrthMj17LFE5NA1vJNNvjizcJbMKJrd2M8wsJfoOqkbrGD7zmSzAM+g2/IwONrirjEfa2bxwW
10m+EtBtqD908OZvZN7t/m2ydJof5CO6b/5GJrdz5omofoZrZMNpGruInx+JC/et/eAtrYN/ELEz
ce4xuCL+FDxzKXXrUAOeGcxxSW/JVN9jBa4R8tIPecsIo958+j1JNbFL2yK7LUfoIEwleioRPXjq
s+6MUNpRO8zg3KtcZqQx//Pn8PePAQBAJ4zGc1kb1veL/ulj8BaNqYOo+mvcgYKnNvXxUrVLk6Uh
GrLVZkXZIhKjev7nl/0VdnAgfXvwvj08TlmL/LG9rZ9elgl1aos+ba6/B/ogAx1JspAIa5Ps6Z9f
aSM9/0SK/v5KAS4Km6gCIwH/t3UmGmREHYSYaziW/8PemezIjaRb+lUatWeBk3Fo9O2Fkz7GPEva
EAqFgvNoJI3k0/fHzKxCyqVW4Nb6LgqQKhVBd9Jow/+f8x3yalRNSkfUezMRKU2y1VscioGlzx75
zZZQ5UeD5twTwbeE6iLg19kO59Lzy6NCT6l1ILNy21zAkxrEV0J/+Qx4k+WWqn3NPoZHv1dFq1DQ
5bX7nbYftnJ/ti8nh8ZdwCYeSU6GLPYJqYdphYk3z98bbWxCXUMrFAh0c91BWM4yfFCsMX5+UDgO
mDbQysO/oGzz44PSnUFUAlrrFSfT8mtKtRt+r5b3lb2xZpA9J5Wk+StOVASSS4tjj0oc0RDG6L73
LvD0YE5il7ppNn5PO8t9G0WTuKffP2KMHOcPGVQGgwhsLywf3s4VJ/G34eTAddcxbVpXmY25x/fC
nmSD/Qox8Hf9SC4uJV79bixnQYx2krh0m6u9NLtmX9gN+KSiLe8bkI3Txi1U/KKysj7OkmpoI9rm
CXGbF0bY0IKhztbCQW/Rz4gyWV2rRpN0PyiUx7HhZxvadJTwoMuWwFr74t7M4tsYUdu04RDeXvdR
+9ibpWaFzshx2SBkl7nBHpZloysvuywS4X2OdCQXCSGllws1S9K/9YTSM2M+PWpeR0dDzd4SGkqw
9cumb41EQDjggaPds+aWRbIdjiAAzcc2AW65j1zwxkRN5dGrD7VizQxstS9Difi1QTNxxOTZHI3W
L97SseEIQ2szf0j9aHI3IwXfUxd1QzBzHyjBm/4NIh8g0aprd4YxGeO2wA+Eyk7h8A9GM4kIWLeA
vjf+DWkysR5yvu0PLDWmCnAqszvt3eLTVOrJhdn5zQMIXrEf/EwzccGVy1fP4TgsdfJzdmPuxTuN
SvhX9DDqHd9CIwJcBjpBI7E5xrupB0xrKaUIsh8Hb9fV7FWL3ioPFf8UZ5fd1dxoZK9ksWWcqN1I
cQAgwGjZkBISBVavVSVd1nwbrx6gO2UZdpjKDol7xkjqd5x7fXbzlgtzmK5fEeFcantC1pFQoVB7
S6i3mMtnqbRp7fj5HVN5/c2cy6y3OgQIw9Do133eYwSgo9wuezwPfYR4PEU/nJlF/aCDPDtms0Wm
08AziFBR6T5dzwRBIsToiPWwL3LVboGExXrQkZIT3STk/yAHzmdXJRxrCr+/dGRvMaJUVBtSBQNr
4c7Rkiy64QhuOXHQepSSSCCHcbarirTzN1TK6ZNuJyRFgRb5VPtI7MF4iUMkwpad+OD6dqpwyWCR
EbuCnajWGApvEcyYlUmGEKlua9DNKOeYwk6qYWis49R71wZw6nqo12aPYt4bvGuBbC86VZbbu+C3
q0m2y3yQOrMbCrM4cfGkypEYVqLAqnQ3F045H3QpyyYQJl27wJ3EXOw7iBRawGM1X7SmXIwQDQdB
JfxP127QNGlImPuqesnK0i+PVuf3xTbH7Xi/DD3BERn9b+MiUYl0KxRxZtLvIw4R1QOLsXWiHWHm
u6HhE2zrvoiXrWdMC10E8uDVVekhet9qvCoddgpjOHUgbYswjqx4CMm+5nGmLiHmmwpgKekIOTBT
RE89gjDYPEl7NPTUPlBnzynH5BAOSapPo3AZopxWluoaH3iHyuzAwnEJfxsjmXahE2W3M5oI2a+b
+G6zNSAO1sckNcjHy0nRgwXGv9sYPj1Hhk+ME21SKUoNREbal44m24xNnPfIvDYWQIXpxhttzXqc
C2UO107jz3VY0Yy6EkPFkhTTcOAHfJQv1g6SilGRRFRUyamFLjHtpBILx/o+7h9tehhfxRStgTgG
gxdXOeaULcHwpI6gKlizsiwoVgH9nG0KSeRzoRQ7iyzOxgd6Leq16RILOZMisccDjYqw0ov4PaKo
KS1UHYllCMYs+06uMSF/Jm0oB1xN0EPgmDh0l1l6oI5non91ERrcpJrrP1d6uw7OLFsD+AqZyNtp
tnsv0FtiXjgTVnywGqG0ccEKRhAOIvW1G6vyLiQTeqqPvSQl7zbrkMLfm17lE6xrZ2q46qd+3Xyu
mVMi15xpW6uSS5MvTtrdZJb9gprbXb/8+tEV8xOfi27wtS0qvsXQYjvfJCTDkaiSj7w6TRHn6V0F
aAWl48CuIOa/MaeaPZk3rWHPNCithrPrMVHdNFyVWkIFMdWHFm0fplfCTcYW8wt/R4nKN2ICQdm0
7pP7qnxG6+SfsDem1FbQgDAukIx+VdUaMDN12Xxv9RM5JjHb3OyibjDdPXisFntZ6cZ1uya3gc5z
OPPbSWqeai/2hwvYiDSa586lRrfgqtw3Jrd11dvO3/IiF7fTINFiwOgf8xfllLE8oHEs32ExrHNI
2pLfxTmAXJYUC4ncNfAnXzQ9olaomhjNh800N3cquU+xKl0gJMtEKMzOxCReCJvlKDH9ZzJsxnhb
mBWvCYVmyz/aVW1QhGBCnk+ewZDaIk9njGQCVdQOndS4ZZFR7YXRDaYTRH7Rj6y01rgmAFF8IDjE
f9Rmtumnxe874w0vyiwhMBPEiNTd5FdNpbE6GBRWvmPDY1EBYUMOzKNx7K+m2UUBNMp247nyYJd0
Ig+LWp1JiEjlsm9IrquvKmeyL6H/U1FI2qocL2KgPUngCVkmj+xE5Ju+AtqpK6VyJGpPKrQdavRa
VoG5fShQ5aafjHqxPJK92IHNT02PAJpfhmp/m4BMik9a1KjXJCY7AVCKdPJjihXybpJatOy7ga7r
Nl0GBmlq9pl1O+UEO16XTrOqa5tRd65sI8E2NLO7kVTLG56a8qp0lQG6JXOHlAVlHmvqwrFARb9f
4F3xUe0pdsM5QjkURA1a1hf0DsZjlnSMNVY6/5mxXsrbyq9A8g5m41OwJRUV1NjwGRaQ8oxNno/u
E5ncRDopDIk2/ogCYlkbSSKl5pgRvW1Si6fJwYFeRGr1hAG6XZNYt0jJC+cImAuRWDpNWnyVdxoR
RaWkRE9+Zjn0V0UR8fk74Bs7mXh5gldN148zqV7kXDp4DuEhJu7VH7vS/6mkfFBJoe+yetv//23G
Heeb9O2HOspfP/NXIcXT/8mvoE9GrcQ2xR9ntr+yYzz3nxxSHYo1nElwd7ucV/4qpFgGbUZ6ZL7F
B4CLZnF+x7PaJ//1D6ovgralj82YA7zp+OK/U0g5O2zQx4dNb9kGtAz+CEbhx8NGzOBZvKYeDiaW
hZ5YQ5/tEiY//9IeQNtsUKNXl7kDEyr0EzRUf7tXvyicnB3IWAqplngg63WkKRSa1k/3t6MOYmDy
a5ap36uBpGJ3Lh0YRGYRzjhnD//BpXxP6Bye8ZOd+4nprIyGUYp+bxsdvlXTgHMkk2bLKbf9D74V
t9K3HA7Mzk/oAPpCOapJu8cdO5GEyKsedj0Os35yP8I/ryfWvxUE/riBcBV1nNkMCrCdP95AqktD
XghuoE/0IEUbk1V4cN6nkeDIKsoCt7boekRRHlAwqD8w85/VkP66OO7zdRSzpXZ+vHg/Jajfm75H
WWFTR8+mZFuhYP3vWfi5ijAZly5WLQdNh3t2FRl7lhzbaMB5ZzugRGhT0lWeWnfcZk3JAfX34+Ss
hvTH5VYLvwl4h2FyrugQFPatxOiHfTzTSE3y7jv9/ncvrmnDFOWFg5j1g7LEz7cRJIjp04SFP0+K
2Fkpjk5ppjwc1PsMWUEAyKngYfn19vffa71NP44UrsKZFrmPDuLeWl/Fv71qhKRidWzzYW+lIyhc
TbsEmHgzGyZ+X70UH3ynX93Fv1/t7KFRLcXsCc907+Gq2ESYGuOxpAKRrZEPvt9vujx//f0XPKPW
ij+e3ErOR/xDfYc6z4/fcE4wbiOwxoqcOPaNXdvFc4x59Igi3ztgMKeX2t674+wRMWjLN6fXvRMm
hcMQdzXOSX/cEvGiNp1ym2/TZGnHmRyJjRn17cPqBceBgXwhb5cPJibjF88f5ZCrG45Y6QrnI86T
sWPWPa9RqhDcbWxN5e5mmsS4xVG8Uoxw7mLBJ++cu7clm8n+oiMkvkXv3Fy7VMKDuIn9G/ai8Qfv
gvjlR2N+Xt9w6JHnBVXSXqkUoJun+pSgXk1ESNkW64/n9FtYi/KJdi4mNeXgd6yLpTpBWuguOXKP
eVhO/YhOvGJPJbFgoLLc0IWMwqgiJhN9xXwRD2Z3bTqLdlxyBfAbGXCIVA9SKabU54HD33OPDYr0
pxTeoq25O7i2KYbnztsO9XTq8w6mtlYQ9xkJH9grhGk7f2ITJq9zm4z72VryXWcRSKW0/qb23eXQ
pi4mbxut5xQV0aWOeeBF69pxT9KWtjKs3vPZuu/R8aFZjvMDgRv9Db+52v1+tP78giAfYmPAW88a
7J6nXUwyFoNQ60OXCRFHQ0K5WD8a6fQ4LFGzHQZc/f/BFTlZIKERCKvPs0d8PP4Yl/J+30UR8m17
WxjxN7+yLzuLOgkngE+/v97Pa7snCPB1Mf6v5J7zDoOM/ZG4gaHfZzNGPHO01TFGh771zO4jqvPP
w9RDIuWYQOV8nTrJ+t//NrfFgyBBiabEHkSouKi11jjWigjI33+hX14FxRfbFGoG3MMfrwJ8SCt7
gGd7DdFph2vL1w7UKbzb31/mvLXFPMa38Qxq7VQbXVa/H6+TU/MwKGdQqpuMOqQElu2ciYx2RwKr
tSMJS9Vi4OuuRT3Te+FIua/tPP1oWlrLzD8uGDT9kJ+JlfNkGOdc87atcRWPLliLqXC3inrejqJO
v7NVn3qBZS/20ajwVnZ6/b2olXtPLpDak/U2XpHSYJ0oHn4IJv/lZ6LN4NGI8tmzni0rSE40hOqW
3CMBr456J7a+PnCAr/r2OpIN+W24nz8XVDUQDmnzzbDqaYkwAYjkVTW1reI76L7xOvemcFnUl4FS
bdCmffMwgz3dNH0qDgLFwamaMUnrSMh+/2zNX34Bn+gQ/BP0Vv/Q/P1tpIIT8MvZU9zUZL6PO7fZ
DcqOnxJmsaBp3SyMpKEHpev0rFhdeaJG9tVL3UcIbv5xaKIowP0yrjIA/65e3PrRs5fvi4jgj3so
gyg9zOjZMo21oi8AvWKY+P03OOdi/TE6ObD8+xucjU7V42eK65m4ZrKUT2umKtL7qSLVTg/7tGOS
H3C9Zpl+tOp5DGjrlx+8h9avb6Kno5CEzfUTiIhcYlvR/JCrq7THL1d44pVt1a2L1gGnu/5WF+P0
4hJ28Y02XD+McQCdIkFRk+BciuXO1GUddg5VGGz+qiQseWiChAvuJ4GBxc5i4/tcGQZTpfvgWvlW
ADAPHc1/wQTWHYxR6JeaMIrDUtdf3VF/cGYuhAOaUhg19o+gWT9v3XAh6QQFsENAkHoOWxOQkjC+
MSG0WfFSRVjdsyLUFmyv9SKsD/aJv5i2HbbcnDwhxLNXPDtRSOgyVceks2/i6t2nh8mqPWYbm/Lx
B1daf9PZBMOV1g60TStaP9/Y4xAa0BcKRlIXP+K2jV8AmIOTIV7bQTaaU8nRHc07ke7wETXrF6uv
A6oG8QDagZ+pWX2cIgXKQPYM7vyZBurt5LYrGvy9cPtXjrxO+MFbs74VP31XQa6Vgc4fdN/ZW4Pz
UU5pypDlGF7dDxb7njmywrlKxoDkgO8UDh/rtJjCeG7Y3NheGowy7kKd3crvP8ovB5NAnIxAHrXC
+bKcDv0ooBLIvfLqPtQb19nYdH5AkNZxIJLs/feX+8WiiYyZ5DvAdXTKz2dsB9LSGp3IQ567aR8T
fRMs0Iw/OCP+sbc/v78GlQxGErf3J610Jo24Bhok95yRoS2PE17ICtuEE3naUdHEC2IK1Vg/2mKr
SCDH+mMUtIu0iwW17gdz5M+HcrrznAo5lCN3Eefvq5oHscC348OMAI5oGVOp65areZzjIC5xHzey
rPaJ25vIFQf9g9fqvMu9ztDMiw43m307Cp6zsdYDAzCtSu/2APST18bt0GnibOxvZGoIGq5ODUIG
lIEOLWD2kaSMTluIUM8a4FFl6yZ5oGCZX42JhVfb7PvBCOBHybffj4xfTDTQxgF28uqzzzn3kCSa
l86ictq9M0XdbrCpbNuoqLfs5dMPbskvLkVt2HZ9BBSoj85rP6h8ZdNS6t/3S1S+E6jn3i1VgkpZ
c/T/4GuxB4VI6qwltZ9mtaZqlr7x7HYvzLS7g6Dj7OqZEHRo7FQR/11ovP1zdP9ddfSLSYwrURZh
i4iY4fzcaC5RnNUDV0otPQ6jvmoeyhiEGasbHfipRN5fw4f6/UV/eSs5XxNcQ3QNKqIfN6dItkEB
JaLd06UZg1KQOZ9mpRl2OlbI31/qDwfG+azJTkP3/TVA22LG+vFiHhb2IV4MhohN1NrOmWeoV2li
q4XQiIjQX7ylZM6yJy+w441K23FyHKbtQv+uvCs9wcuVWtQYj4S0Fs9mM9K1wXLvwaQqYDJskDAk
X4mg1K5yMLNyFydFnG0kRH0853wlKyBylt61Pwpl7BTyH3SSWuLvEZW6yGNxjWbEiiTGozOY9HAL
exLmjqCDydlaGOHNTz5QifK7A1iQhjbkCSe5mBLgTKtzsUueZIEE+1jgNgbKlBolyF69MU7lQvF/
j/x7lNeirAbvysa7Ht05khbmjr9rij4TdCVU1LafA+SlDxdfeW4l3HAAfgHoW7TFwwhUJjp1lVYf
iF1BlDbHHdpvcGXPJX5hnN0DapYjnOIYo8gAL3w35+kcb/GFVN1lNnKchC7jo8fdS6n8PKQfNE+Y
YOmuX5QabQnqDmVjhk0p1s1VSrDQV5cmzrxxCeUOFg8o+APpxZq7pw+WzbcKDegDDJmOdGat9d17
EljI0h3mMR6ObGKnXeuhU97ZuDbBkjXxsgTQxfx9haK63hbRWv6DL0jCcCuF94QPcQ1/LmsrkOB2
DGCnjTiU3nBHnXc3INF5gfhRfCo0T7/vwelvojKbDtqcFVur9W+GYiYRVe6mxK3u4a1tRtI0tij4
0r1p5wo0al7u4mE8WeOsArORX7McfLcYzCgcssna0WB+sy1NbUcabXyGzt07AFK2vp06e9vHh8OO
eQFP5ccX0m6mV7enM4REI9tU7vh1aR1xGC1UHOM0k2NYPK+acEdz2lvhl90WY0h6m4NzDQY9NS68
skiukIkU4LlQ78g0ep4WS+yFZqBIR+lGVzc6Rr6dB1OWD2wqpBuQ3YlKT7rLHXbIY9vb/SZdsJ2m
S34DloI+u92hiJ/AP+o5PK0ewHwGVQQtZQ5O00rA0aTebeTZ97Rup62hvGS3LN0SzFo/hJEJsWdh
63oPz6j5UnlSv6wS1wuRKDuI0Pvu3dHaKtB6RF4eBeu9W9fi2BV0uVwY90fSGvAUzbChKVKcTNSO
2OiMXS7mTyVN4k9VGh1cYT+kw/yJRn21VTp+7G6IPpWwUDrewNI7YpKpdmRII0QQ2mOOfegkIwvy
ZVx7Wx3xOc+hRSuT+TjROTfckxAx3rZxh/l6mFgXLXkJv8TdFBPaglkD4deq5uBZfUpkfIkOp/TG
d1ti0wafCDYlzMe0X2Z0VC2xhhzNTb1DAVCnPoCwmsSGjcngeSlN3ZpCt+UcwWLKJJHFg/qM3SK/
JqQopTwSVRsvN476QMIUEvka8//iXfCHejvxQmwjYYpZXnqzipX8DCXFpT07m4jHiYBH+PVZw/Ki
ZzGaGI0udrN3NbP+NrlL3hysvDCHsPQ6KCBzjXb3UtOcPtvkrocSu5hHoZ0oz+qSIm2LCKHjTm36
vCrC1Yz0mFDVvzWLzHyMyipPjzhwuq1A/XNtKNPb1emoMBa3FOOSVOqwLyP2k9R3m6276MVFwyL7
rSfpzdkWM+iFTInUupyI7Huwxzx69ynuDwG7ADqaTTTq4TJ70xN9pvK9azoH71YpjS/IMTowAY24
8SuzWT3pKkQOMe97diyP3mxnn0fJ75m1Ai1Db7anZc1SS6fKPqJllC9U4WiDZETArwI6RkJi+e0n
QnPab21j57t80tpPbgs+AbxdT0IfAoldSg/4RdTIRVBZKRU6kSixiS2Sl6MwNUFD3M7D2HFEkLHh
OiKLyIGvTeaWU6nf7XLOTeUBIA//vgfA8dxGahXiiNQg6ClWUQqwCt5HUNIaPDbwP9cxqKlTTATU
g14mxaZ2afLvIF032jPyDb6iu+qML2Jz4aM6+fg8mtOgrsi/iW9Sr/VCEmCXq7qH/2YnNr/VatK9
rafOw9ibYtmwE2lPDnH0N3TFmy+U7swthTNxE3e8qsBPSwxZw5TvSJjCWo7eOb4pimYktkUk4oaX
qOWl4ulShG9PeelDHk+S5rUb4w7gSGc8ypT7nWb5DBWlmvceQSbY9ewZaIHZ3jWiWwOkOWGCMVqa
MczbLN1zZ9ODmEp+rYZM1+js9tQYmX+5jLJ57eem+zQm3NcFu8u32oihBC3kVdLoh+B1Ah01I7rr
5ZuvpLixl5aU+7H245spXcmWiDfK+Q0lk+3BuTChVZBdo8ARXhosy02IZQ5TGvBXkvmqJKuYoYZI
bgiYMh4bYxY3oKKjp8ZJcGSJof7ixE4e9kA6wHOhkDQ2o8cmUgyWuY2JujnNwB7DGNnYRVfy5fEO
T0+ErTIvxlF6sBp+utG1+GbwW2fZJB5JSJtK9+hYWG1xxFWH0qD3KeKEaa6iU1L2/APCY7wN/Nai
D7OlqYfNwntOGauSL/NM0RqPt3xzY1sEOEaLo9H16ygfEpgyDfKmB0ih47Nd9wOM1poPWQg9vyf2
ovlqZYnzoPlLCwm3UskNwRuVsZF21X0q2mW69Rw5POvNlN+n6+M2u8i7FJkBiN3GS2Xk2rwj9XrV
PGmY+Gzgfo9elsy3Ormd7/qCEUub0A1tKNpH9wid7CMelOrSsRS/sV7ye7bs05Ov05FZFIKu09JR
Et9qoE3fXfJygbkMSVRvqLdIaK6OprCyaDWqNyyYpYYC3Ynu7YQj16bBSz8fy3GE0JcMjKRFazum
XsdmpDFnJTdFntUGfOClvtXgd0FEmguetU5yGNBLq/aqALrve+1pnJlGvcQyVKr2Xasz49mOEWKM
SmJSHTNUuLx67R2zxfJem1lDjJRZzXnQZWL4jhBkETwzl7HfNNwWh5Vc7nWcpt2GBE/jccGqe+/3
OrOZ64zfp8Zr74gPo/Dfms11P87NZ/hQ7Z3Re/ENeHfCF/3BQ87pIbCUySok8Xi/oRD2L22aVvpd
p3mSOb7OS3Gs0cq9s6N2rzgTR7tmiDomMRIsqZv2FulrkeV9WaTXX0dlE+9H4NQHG/blsWXZvLQ6
Ox82wo3TW8eWzQ7VuXzqmhFt15K893HN/yWbpgmjsbFehR8DXWhQqoEYhSNnQSoUo+XsDe7Xho6m
HeZ9x3uIlHW+J5VrumUTAk3FzqJns4htjM31Axicq9FlSkTLgv+zh4CnENKS4OCdQEaQKVY2HZfN
nRtdoURDZcm8YS201/VUu5oc+GXVLKIHJzLroz+lQ8ykWy44eWk2tobQj5B4T+M8A5zj3bzSY9Vd
VrFbneKkAvRsWmwBfdp/lFC/+gKRI6F6031ej9Yb8KBTm+oGUxqejMWS7bZyjAbHlX0xTZn9wn57
dfBN9SsJXvSZ6h6EsGYe26h26ZYlbEjHrJ5fPDJo7/UqUTtikw5OXbShrzQ0SWlbH2DyfKX+V34G
Vgh5ya25SaYG9DhzOOEE7jzb+K/yXB5zTQfvGGkYRkq72UkUdxdlNIAKKszyjj+4FOUj7XFoNYep
zo/vB0j3m0FE7u2AMGtDYXqGfxTZXxFbOs/IbYtDmrrPU6aXe8qlCftAtnLQT2bIqKlKrlKPwk1t
mMfIWozXRI/UDrCdvienj3zBdLBCNfIyyibpoXRRKozn2blgc2G/ZLaAoDLVO14nJuAap+omdlp/
D5TBf4c+Z75MjU2YfekvqBZK+xGAWBZM7GF3grmLryaLZ0O47t088pTEiItn57Iv3MC4xmsC4//7
QqvJDJq4T6/bjGGQVkRGgVWpgBA3zZzgdM9kMDUgcWggbPwF+svgOmzo7Rh67zzlp1hVhz4HZ74R
tnY5LJOFitX72iMF3vEqQvVYMjZqAgMLEYLXpS2iJ8RwbDPscZczBWabxuvTe0/vlhAMoHch53RF
USXbRBT5BtaluCkbQWZHonyDpkWxHOe5Hq8cobHslJ6W88I51amJJzCemZXUG/Szq6ayqziWQpLn
NaKHNl6BmMk+labt7Ikmr1hyJsza7UKyN9kf2nTrg7e7xCKacapzR9CDA+nMJ1+l+r1w7VOXudMh
wvE8ksx0VfCUL2SFmlzadUFzVPWgu2V/Sd2X+EWZHUjy8z/59Ew553zt6moVS4uF6BEYkjg5Em+D
dND4hDy1O9am+2oszveoq9sv7FgL/JAYEDIptSdCyrSdNQ7xtneH8o4MUi8swAHR9Pb7hZRJpPVs
h6YDitgxPUHdVnY4urp0D26O7Z1Jw6lvNFzoaJNnt76hfFMT0uVlMXlCZDstjFGRkfaUVXdm65V3
TkodGbwhEyjxe/1bIU39tZJZ8ga8CFCfCdPgpkUFcBJdVj/MtumpTx07Hp4bwXg7pH2gFUfNsY5F
47Gi+AQ/sVpSO1sKA1VkTEHyWEep+cj+mJNpXib2Kc4n+VbmuKTkICkiyHko33O7oqoglz76osvM
eCWhgZW+tlHhynaKvpg5aMWAQGMNnugSyTdNNFq5MRdSMrdLLqqHop2YGGQyqXrnxqQI72xfUdEY
poThkRBSNW3qCh1+4gwosX2Yml+EIfgZv5mKjvQ8H9KaXekMo8qClxiOkk+JthS5VFih0nI5xExc
NEvtSl6ki+g5N+rVaCSBalQa79i88psX6IX10VaUH8PEJqpoDymHLUBPhxTj21T6l1mi45Z3upJN
axE5PCWNGCYHDsAQfRm7EZJOPABX2iAIL9/NARbhZmgt3GUKptKXP2+mGLUYmBftyTRY5Jqv5hqk
P2MKduq9RdZiQAyCzANqQdx6/A7Vg0A/Vu2LNKPcg7IAiy6ExfzQGFSBbsxWTAa27kVcYAquH4RC
UcEjpN8aqKjl++WuoB7SNXqeXUhUDOO+nBF+XPljP76PDrXRzWDi+rlyNAPq1Tya+2pApV/i1rrL
Xb8FYt14+iOCUzmTGgwU4MYe+NIHc9T5jOzK+dRpFfHwnHmqNPp/JBXhJkl5d6n9J3NIXYa7OMLx
6ZkkTPmWcnohZUmxI57lKL+nGECKvT90CMMHH4gBcu0Unmqh8/5sFI9zOVTU/04Kpx0ZTHXPjk4k
dpMddaejiAISusiYXFKgY7xTHLhZhFm/gnJYiX4VvER8PwuewJtkhDPZrlvIwq1MMG1oA58MIOvb
tqj1Ez3p7qDKwborY2+6RMuUPkPSVU/KtMc/y+r/o0H9SINKPwNN2L9Lwz+hbi6+w3X7ls//+F/8
Ie3n49t//cP484f+JUI1/kkN9c+MLHSWFHX/JUH1/4nIAAmKuZZYmQyo5/5Lgur/c/VAGfqKwcFP
qdPm+EuCajn/xArq84YhWKMjyU/93//zbfrf8ff6r7q1PPv73+vY5wIoJKBonxA9+BYaVARnZwI4
2KVJ51HNPo2AWBJIDYZ7p3hhd5aqEMggtDiN+msGVfLYtLatNrDC/PuxHvtD55bj3mopEet9qusf
NHJo0P3Yt+Oj8eWEjhwQBAWo7LNu6CTFLHL6LUeXQmJ94/u5fuMB1uQzaJHIN8ZQP6SGrdnblNDk
Prb8jdaMMoDCPERvXlUZdxKFRQvfcXZL9wUcRXxN1p7qIc1K43NJJYqKSgHYfbeMdDvDgj2PflNS
2pRaaDu95h3WPMbQ1vOqT0Jine2cAqzt5t1TQtH0UDNhZyrwRdHee2yV5tB2YZpuNJIUwVAMAL7N
OdvifX1sPY7Nw5b8DOuWOW8gH5n9kepaIiv9gs34ZgBK/1rCxb0nf6TOKIZ28A/SpAYl4AH5M3Y0
l5Li1Ft1QYmE4xOVQgCpd5RQw5z6FHYXKpJRrGFwWrpTG2fGfhgs+S0FU0o2qphCJ5MXtOtOZL7K
R7dKOfH707x3SXe4ALYPV4iQHKzHOF3p5mfOdUvHhr16soONjH4wGYz6HkTxZ92Caqilsq7DJS+S
T9CSGqCQ6KqutLjW7pYh9yc4ujMGgHScLmN3eaDIVtx0gDU3NLQrVlPlGPHOyzX7tZNlxkqZyM3E
qYV6K2VJ555M+OZ+JBOWVcYrbwWk2rVny6blyqoKaT1lcQeoz9DSm2VpYY5G5g6tjHqcdX3aVIlV
HSenEfuiKKtd4/Z014zOGQJpUeYlxcg4TBaCLxfeIJG6OtVXvWFtXXoVGG3s3HHX2wvPydfklEI/
xUQWn3yM8ScCewraPpVefGp6Qz7Wbp29tyuMKMgHrXnAIbFcW5U5XWIOga4LlnFnI2bcEkGKf8Bk
+0f5DwQTBhUHN9Bo7ygqYJBv8BJ/zRn2QBu7KegZaZtFxuped0d1jbN2vBBKDtvCTv293UIz6rWl
2pgKcAZKHOs+AWKyG/TFJOuVfN+w6EoX9x2QzjlYWtv5JPglgTYV2ga06UA9URlfzThL4MLjBTZB
RF+17KOAF07dwW7sUQV9ljmfpTkvhDaSDHw0RyfrQvRkcwKi3qXUNNammaFXl9LbkEnlwo33WaM2
WLbncI2QXdjLcioSk1z3OQCiOCd2xgW4d9LnJ+7jcXQXhFWlAQI/pkhFpwY6hYV0FrvMmG0zOSY7
yO/g4TF42d9KZSuH1EgF8glszOV6oOH2LW1+JQR0Z6v2o8D00vXtor5kk/dkR+N+JOK+CE1qPGQc
6KnYuzlYcA7JT36illcXQTzYK2kffYdFOnVmH3MrIJhrZkL1eUxmr+Ok4cz6poyXygjztMv9gOOL
mgF8de6XijbGEApqH9mmRmc2Xltlg/nLWP4fe+fVHDeSZu1fhI6EBy4X5YtVRSsa3SAoUoQHMmES
5td/T6nN9HyzuxN7PzeKjpYolggg8ZpznkMcZYVkL49M6JLVaW6uO+hwJvGjoaSi1uMQYTcOMemW
PsWj8s0S67YrnfHewwsG7BTBwgQxsytvHR4M4I4BG7Cx0Y2xhfPKnEW2i3fxOA5uqjQss2iISxxc
fa0e6BJ7JtqlZZ9jQrhOhuob2AC2Eswu8+aJKBGjXJsDVBDR8Pse9yjyMnyCR7247Xm00hT41lh8
w4tWPwVub64SKut1JUckOrLh8HW7ovjIE6ywkE+yuiC5p/Wwc86l8SrZBI4rwgHCB8seg2xDbEjC
RWHQ3G4dUYU/24WpJtTM8S0BurrSs6kfzF6rPakd68XwDFYNQ5PuwXrjt+pV6tykoc63ECdazL/N
kkcxaOZ707Wsl0ZX2YMPNsXcd+Qz3bHAlTiiKLtLqEVp972ZwddHjllzOrTXdVRM2f6eqlBRraFS
O/dM4JsowRwNrdgOaGSKuU9vjak3ijVtMN8OAo9m/jSHD6HBWEH5XvcdnRLfIgnFcnI4m7cYcilp
C6BhanTVhrNhOgDKiF8pb01+4abjnOchhwBKTgRxLeDGF5hGoahgLOeu8k9mwpwH3I1FASwQJB9h
RGfxARjncNMHnvfrsu2NgGQO0QLsHmz+kdr0N13qfeS2wAoVOHJVqMl+zsyejDDp+3ekcmKXsqsP
S3UhN6Jb2LcgbU+02xw5bnlK5iD+mDomOvSLEX3ytErMCjyoYFQmpZNfZrfxd05jSL6A5ILbmgfd
QdYVjBdWdGJlWWDhmCVatMD8gsjW+J6PhbpvmVTdOK5yyuvUon5j160/tF12NwXaz3VbNdPuWpf8
KA1c0NylLtHk+FI4OnJfBxsstCkhDFrjVA/s9sYOMC/CVEp9e4VRzndYaRqzsx6rNrS383V5uZ6W
QTx7ed/XG+Wp4ofTIzGGUnS11CdOwkYx72DdRj3wOqjHqT++k/dQ4rorMg20Xov2jeFoQchQy+VK
3w0n17cGe4iHWRCgPsUuvC5iXjc2a0i8o+RJnLtsxMjANt+6jQs2IpRYzXfo5v22p+laN73gesUi
Z9TDTLT+bgPS5e/M9KeFY2AjvBgbnU+zeg5UZ546jjOeog4KcLJoEk+ouywZlbCFuUF8q3inFXrr
yDhe45wDn07bIo9A2wxo4mNgXFEL9PkrCEdjzboLWMGYiv4CjGC+R3WQPU6lFjAFOhRhpKxZtEhd
95CE1/mEG7jn1G3SNTkelnXKcAG46xASSQc1LyOhyq2cZAMsWq8BzPofYz6pHxBqpWZ2aYRHFILj
tcB0QQ9WeRNuZnPpHST/LUjaHBt6FCKMOfWVWByY2OUAq81YfOycYNBOgGfJkho5R/JVyyjCJe47
b18s8GoG7FencnYDL/17ntqF0Sf3QLwJm9I76rzlTeAwp1V7EjmcCT5XnMa8WhmcRmSqB49ofZ11
o3xs307O6CxoCw7aNAQ0FzRemZ/bdC4m3CF+dcnrYHoG4qgeiKjwv6s4yHeNxwonAqVufNBzGseg
8VW9U107QUVOKgaGqbnwykDeM+yySpp3FqDI6hhIkF7J4MuvsBZORg+ZiAMqR7Lf6kYbEXs1oLvT
oFK7v/EgjTTef9q639uwf9PW2cwjaMT+57bu6ef03v29p/vjK/7o6UL7NxfmEDroq38AOTHSuz+6
OkxEV2chXFP0hhgFr23Ln13dtXXDaffLaIIEMkRV9EdXZ7m/BRj9Ec8J7HgEi/4fu7pfOre/ifIY
yLnMy0L/2jkxtPjVXP1N7Cx6w9CqaQSp11b7og30trQnH7+Q1Lh+1SY1KCmmqmEJNAbnrpP6ld2K
epQNQdei7Y7DzCpHEbhz/gWrRjLpxRR6wIVIfjfeB//6xDJcUnsnoCyMXNdKMOf6RJHfO05WWLRB
NVnlB0ifcANChzAyNDd4zaGbFEuD7bvopTwHshU+Rha22YAJC6Y9qKdwzeXUxADq2KvIsW3VtzKo
ETszU6pK85iGkwfkxorDfuMz7uq2KdMReeydJCNcCUMJimL89PMcbjKg1+bRb2br2QEwoYpoaczG
XfVOPAW7wPIhWQ5Z44qYd3zm50/xbLCmiMh10oRmNm7zntdx8Jl4Of7kxeowym8AAUG5W7H3ycTj
tLS5XPd8hG5HMLR1E5Ds2K0Gj31xnBPzAjuQ4nirBUcZGc35HKyDJt/DSGXXVGd9BYLf7vc5+Qro
KwL3DW2AA8wwSZE/ZI8Je2Au1pCflVU3+9wan0lxtHd5P1JOVmGyp/1D80DGXPpCDBPO9VlnBz+Y
zsikIFUMw0uXVKAdyg5kPSPLqNYhBVHiffRTfJVzjG8EDncri514MdnA84tnDI6IAEIzhwHq/Egy
eCp2XAyPSzB04CkM1hX8SA0bZ4TrSyz/fupvAyaAGOEe9JI9e6X11ZRZf7N0zRhhmr4sqSKAaujf
mqo7clTX+6K/RlRmNu9ncv+6WXo3UgpzCz/0jgC2Bp5n8czONlsTutYQJqV/elntnStvie/GsPEi
GC+gJtgbc17G62Ieip2jHZMeU99aORlZWgN4TwjLxHev0xPBC+056Edrg6xFHPwmy7b1xM4Qojf9
TKeCHxmOWHhb5DgEqZqOE4DCjVSu8ZDgLY3qPPkZ23Fz6xrADftseqwZVO6ErFgmZzLb14XnsQsQ
LICaGSp37Q7bPnARRHik/rS8PbZJ5Toofo2QjmT8CQW0OvQp8SYxZ0dUMJ1leTFlPxob46h2ca0n
CZIRisJu3TQMGLq6n1cuZTH7JI2Z3uiw1VvTk+li9YIG+2yU8WFZapCUyC8jtzdeXGRjkU2Q7DFV
brgypJN92YPbfh8Wf5WbPYxQxhtRpxUSKyA2wPxZEN14Xs8TP5D/sMZ3YnzRsBKtpzHRQGoFOJes
21yjxCEBz9hbhRgeqNxH/7F0CnmHBh3ysSKL6iKRzdKVZcSuALbtVib02idIPf2qF+aS7CB6Wsca
P2AFN4Bd/pobq1iieOw/hlLZKxFrfUf1aK605rbA4VSaEU3q/ImMRIhN4jvzEVxovbf6cR7DHbSc
bCK+wLvmZfFpCxq0sf8ylRpxRJJFi7NnGNIv4hlCnrUxvAqUhJLjhXFZ99YBwdfWlVuxbBGTiJu0
DqsdxS1uBWVYO0HoI5St8eDPOcE5KW6EfBotdCWJsXFZtES2XJJISGVv4nBBM4YEgXXJ8kq1ET6D
ZJwuZW6880i9ICnBlsdCi/lAT5acci5MeYs1FVh+UxsEeXUBsWSWRDpI9kITMdTIzni5kNxVw2Kv
F7My71QVf1NkZKFwYXx4kk7ZHM0Q9pBv65MeMvnAdN94xBLov1uVm62TIlSrpQpbIoXYxDbROFlQ
n5t6gpwzCwK25gZJcE/MBxbJCxiUZsPfU28bQ8y79vrUFk7s3YPEBfPCfJ/QqDKFl6LvytSBETF3
+9EUKfSEHsWGCpYAMpBX3zM5eKuHxt07ugo/Wqu7J5g2HSMCMIjJCfpXjywDGCXC2Fi2Pjgl8XbF
gC0m6k3Zf8WNQ4yt0Rs3qL3TbaAHc10LFp+ymVCPocXaxhRixIjMl2wMitvFwBg1Z2C16nnw12Cr
qS1JTSUvwxo2PfLQXRqSKkO+crAKc7KapYmE+ypvC+z+HA6cWguUsgg/BXdiP9WHviCrwBtb99oj
PgwBA5ciaMgCcojD5N8W7tU0sZpR4YHEpOv+doISghbhY5aN3gjD7on9M4w1e3W1BhPGqjEMrO4p
zHKQsUExr2mPwnXXq0No0P/BovjCeP2NVI1ms4TjsBWdzFbjDJfacK4wkHpKt3gXp6NRqE9dLOey
j4cbc2JMuNB8rkrLr2+v6NCTNXFhazHn2zHrxWHB7LU3MBRC76BtJ6khWwUJLa8BHo4w17yMyDHk
vFMeUX1MI2uch8RW9d+tpihuXKxRkTnTucY2YxA55+aJe6DbdRlb87EovgavDLeTXL4nZEKQehNy
luUoBs5ApmIr0oiYefEnPyiNx5Uo+/YuBr++QlHaXUYn0LzcaXM8kbyxYvySofrp9Fm5xXw/odx0
XipyJ1dV0annMuCvWlqHKc0w9V+kkZI00uXFGhkMMgw6kDtWPvl9aDXyALNmOWmsc9vRLwCZxaCm
NE8Xp5R+CeaGF0ZvP2aZR2ZYApA9nwLOdS8rf1g1O+zKmpvD4FTeNtc+AauhUW87dDEny7TGTT8v
zkrb84+OlJFI44eJxpDPADycxi5UwXMnrAV1adfwA11w+EcY6BBwjIXk4+u+yN947Iv+3I918KT8
q30AvuAj0suDh4pjZZRhcj9ANLtzIVu/+bn36CJXAPCWXByr6fb2ECT2akpzuXG7mB90in77G50+
PaTLgIlU7o2zxKROK6i0XGk9zoSQkz+TeRrqfdJYn2491e565jpHljSbW03TtheIvPf+5Abfx6IT
b4OYPnIZ97eLsI18Q1uu97ns7Vu38vTGhC2HYEhILMluOq9CJks0va7LHSGqB0WixMOI3k+sODUN
SgwLkJ7rdOVX18I0vT6oCdcUjiWEQ7/1dlKaLo9M7fXNvu3CBXYRzI71nNiPWA7R6fXiBGQgf+28
kIVzguJqTJni5w0mcthWn6XXuY+1l1kfZpIb1WpxSD9kmD2w4wDrSCZaASR5DSps+hAArNeIvrpH
EqrUIebwxJxhsAKsvbuFOSUyk95fa14H057sUAjj2tP+Z5z4oM+szr8Nezd7cWXrQD7MXIYbY7lB
iUmaUiMXUnQIY0U4aTcPLYODjEhO0V0m9h4kncbAQP1eDsl6aQMCvDSt/20dZBC2zDbfxv7Yb3F3
WBvJ59r1rWfscoafFfrkMnvhNCteeMUNryWkkcci74G35352EO5IxRsr76hqTa5Bhpac4ZM3Ytq3
sny+0QbCy3BJ22NowJaLUtRTcHPK8GipVq9Swm6LaHJqufZ0IjaL6Nr7HpTIiwiW4dOV5B0GXRPe
MFfob52EhOTGdtuC56/J+zV7YzQaLutSqqvlOWxBhiP8cLvxKTE5YUnNdogaX0Jp448q5aw3Wc7z
cBMGDmS4gGiVbyMhC95rUhjZstYBQOcoQIzPg9hOfTS33pRsnMJhGGoX6Rt0MM+gWBkescmz5SYO
yjiX9ZS9xRXmclR1xOEi+y8PJOuJdY6kgbA3pzCCqKvG6kXEU3yv+aP7qeJ4bavwEUAiMVW1Gn7U
FeZWI/UxCvdLckO8nEcxr1Uf9ZWunkwwcZEtfGs3BlVxIoFGbeeKZVKToJ2XxlIyuGohw49mPd6X
jov6ysUpE+VIRzY6N4dTVUPjdEgz3A9EmN1ZkkigBwbJbXM7JenEECaZBKkUyE08i2Khkmk4M4gf
BgvJ/CflZhYgySrAbTmPTY+EsuMYm5vAJ9gtD9MqZG89a4JVif5doTkxN+Uiic2F0cI5OgUl0gYc
C/s+9dyX60x9WC+YFvx9W/As/gi9IF4LI4+TU6Y1Cdzcwm2+sYIE4a41aEaPhg+SNO3b5qR7Q+4H
sgAeJtXTC5jERyBfxzLWz8ZRja08tNyT66G3s5PM3WwVW4P/VbWN8/F76F4LOzTfoVh96oowzt6w
T6OJQY1x7nkegUsti8sEKwh+NoFM9t5QUYKbPTNVlbXA8nP8AQz2F2cTYrjcdla3vAsK65uRWE/U
xeWl8aXYYWkbjr/C/KTM5Gs6OQzLRtM9LjJDuoT4a+2mpk2SXloB7bzqT35l+wlodbuJ6e6qRdVy
cchUhgBvOt86qshNP03hisVBvkl411Gcq3kzWfgxhtI/GODv10TZ6wdMkuG2LYT17jqTs6+KVkZx
wclUNkDu/axJd1lik+rauMHJzirvGtaVjj/K0NDwdZxbe0pDQgrb2+ucGa0W6YHSsua9MtG9FQNx
5zhSkKyAQRo33DdkLIaTu1FzQX/DTSlAymQpdr0qZaTHazyejOJ7R00PQsSv9kaGgxJYBizO0ath
w5V9tzKEMWPghb4HXL2K6tA3bn+lEhIkuUfZXJ6nAk2pm9Q2w3xs1wjT0/SnlJ5zjuMs46BVRHs3
Bs9ud/XHsP6cS5YBSwtBrC16zUtnnO/TXoQXPTG+zevM2xde5oLmwJIrWEceEQveBUzvIyaTU7Ma
0BTCacwB2TP+p7BTwaVAm7qaKlFszDJ2CHgN7bckNK9D0g71RZWl1Rvpbm/KJjgJRfzOYftKvoHU
nwgNu32QCeRjFSpok8YTE5+LMWFi/L2aC5vpg594a28p39m6pxvN1YqsenpFm3KD7n0NRvizzsvX
LidpCoeAaDbQJosmmmx7A97bikqoqcc860D8dhPss0SgkUGfI1ZGPbGsaK+8vsSZCI3x8pq7BS6B
CTZwZbVOdiqTpLhj/kCE/QD8P9hoKfSl66m3c6EJgLmOf6agk4dQYclE+bvsE+KQf441LVre53pf
YXmC26Gs+7z3mQhInATp1B9RfuYRW1n/yFwLJ8csD4H0CLC2jOJooQe4/5UKmWTqB/0apdhcE4Hn
LHl1ILhEFzhBu/lF91fdrx7PNhTBZ0qpp8xQpFe0vX+Teva4QmtF4dikh3hcVMfS2WhJXx2+h6Y6
j2AiozS3nmuDIw+XlAP/rw1WI2ial3Qyq4jAAIBZItAra4jdJ6J8wOgvhUVWXHrKjPqtl+D15i59
bD3zC+oR9R+bY1iwIDzTxnpjM4IPQdfOJzs5fMBJa6+Rgz1PyHq/pCQjdZvUYFgiph4U35MciCbz
qodg7knNa1i7r7EhIrUSmMiiSWvCE8J5fFAm4mem9XHM2Kkfx63bOXNG8V+Z9DiTuyvAfj3UHFjQ
emyXaW+ukTtGQZv2Bk9CtfFE0R6JGY1GotDYBSbxmksl/TOEQ3mrseqBZi2MBuVakZmRZy1lvdFB
aXabQaTyYrG8PvAf/FZRB19WYj04OUEgRZClxxDl1XF2ebky2v6ICzmoXQENcDMRDMN6AeSlW05H
pGTkpguTKXhORgwLJWRZ11mgrJPVHIL+8E0P+oxLhl6M63WH+cFZQdbkSCBRXo/EzQ17X6vvSbAc
J254cpOkOBSJcSbmkFqnZFOWk+Mh2ZRi/Psz6VO6jP9UCB0QtZ/CuTJZRNapU5vo+zDvPkUFK3Yg
0m8TTvW9ciTWvGr2ibVnne7/lQPqo1y/RSL1gnaku0E2hw2hxWmXlDbGYCGTTdawN5xymrPWHbpD
3SeCyQXJ1qJwP/+RFQpnNVulzfy9SEhWs/rZ3rKuz6K8t3/ErjYfxwBXijfNY7vKrxGiLiLxR84+
K8K4Qj6kUOBfFcMoYRIiGRvOmZhIgzlLllmoiItiH3o17sMSHuLCKnxtZSMre581HCBikRZHxfvR
xOa2xTgo3zuT4G0XbXq1Loxl+YC+Hk8rcy6M98ar2ltflITC8MJrI9tHhRoUAIP8ghYJlkzOYicD
aoLqeYNafP5BncWjlUhg3bkZ3LLuj89Lnw4fRuZ9JayGyR5Pje6oGEPfL5MTr9zMxyDwjzhTAqac
5dJOQcPmxv8rzjTsSYJaFrCXv2eaegVJq9LKMKbgjJPbTFpohhFRX4jTcfXv6aZZrJ/mxP1GheD+
HnCaqLnf8xzMG5yoJDOGwfOIViNioWg9JqKUKzZwt4HZxe8VYr9VjoZkhc+V2NOSJt24GS2KmtOv
7FPVa7anCGGn7a8A1JYkp+Ho1Jw/Eawqme/+JQu1qDwzqmluKO/GRrpXt2r73EpH3SgVwNZMGzzR
ETztcDfLPF7NnAtvHjkw9mXMXPFEiDp7ukANy8uAiTbiMY7/NT3V5+5RKyFHOH2qzk4L4v92zQsr
jLDbJlRMM5JhaK8QvjCeUAlxyrz9LVaVqKp+j7YRyaEx/ZWtmhilXjmBPT26g+wZPolCevDARcCV
MMLn0uqSTxdpa7LGOpNMa2Zq88PMXqwAcv9X0Cq6IWIWECWhH/6ntFVWBPcz1g3EK544ysLr164c
QNRkGCumRFsveU4FvnYdDuyldU10uA10cVjSWAJ/5bFyljV35WLol98zWVPFXKZawuDc4nx8KaQh
LqIa550lQe7SvHb2PUtKn238f5PWihFOP1qWzTB0sgae0qbmWI0qN6gtasYUm+W/hLYCfk7yCxN+
krj/JbS1lRX5RX2bEPVTdHdL0jl55M3S2tiMoZ7YQCbHHKXYqi5x0/wKdI3NjkJt8foA2QSprmlI
OHSU5Jl6GTwyfcaroTNpHF5m3FJrmp1sI5Iu30ljhNvFaPSmhaZ+TbPqNxIs60madd1R2Zvi1CzN
+K3P637ilM2qdWqMDh5t51eStnEvCyUv7jwG+yo1iQfSCwKSTsCJltDRI6Md+3NwjYhlekvEfTPK
J0F9d0JJPm6HnuqfcabPlMZIH+Y01yRnwPCd2GVAQOuq89CHH4Y2zQ2HU7z3UrcH+EBybKh5NOzc
SjeZQqydmsFdPXnTAYiMPnqGz7LWi0tidOg6BirGFfPm9ojLZjgb10BZ7PA/WLmaGw0XdpsH83sC
BnuFPZjOgBSvNDLjillZOz8bmR1v/ZbMankNnDWI9dulWnYrjfrgj9TZpqhRIoRg71N7MtceCYRR
7zbUsmJhv18684pWYdmj6scg5pvdcBf4DXNgMyzL9d/CaOeUl00OZwlzAX7Uk+EriLOsb5ix/pFK
axbBwk6bbLBi4f+L+L6zp/l27GvmwLp4Djvr1U44rF2j3mSOvVwp/O9h3eLiTFh4jGOarH+F19a+
0Wwts3D2I85AXBMPcENpFRyYhSFiL9xpy61NenpU5upFdiq/85JhHxvWnsKq3+nF0d//yrm1yV3c
ioUKmbjav4XdVmGu7sdB3Q/NNUtQNAGvdvPaCKalcQsUakaYb6UHVQvr5GjjEyrccCYKvGXBPzlA
cxdY007ovPYj8QhJNZ20RO/Sln9kvvxHjfxv1taQCEgd+Z+31v/VFohS/nlx/fvX/KlFDn8jJRMo
TAhEgvcya+Y/99ah8xvvG6AgpHP8yhxipf2PvTUuBGTKxHJaUP59Vud/qpHt3wQqNveqSKZIuG67
/z/18f+mRgYc98+aX9PkbwO6iy4awhif9Iq0+dvaWsEGcqQ1OAe3DILV4Br60ta93i1xOh1BVwPE
5q0yrzAFz59u0/knt3BUAjyeKXxDEFs0dNJ4J2xAnAvXCS+kAdlPHmEbCUsTr15zTPuXlOn0w8yE
5Qmtb0nZzbK0SjzzeyPjYFPmPitPy2OESz6wJvBhP5GXQVxHTopN1A1y+RASzFkWQ4+kMy6sx7Yj
ETysS+aBvl3uEN1GGJnrM1KZbEUaA8nHeZUeTd2Bc88q3BQVvpa1ZST+EU0oSpS4nG5p7kso38HV
a5AAfvK9ybqfjCG8+FkhzuacifNszwbVdWOrreWb5c5srOTVxEt2geV9Z1Krn2MLk6PAEGh6VBS1
cpC3stiyv1hhXLM9ZvbWpq6tVVu1/V04mw7dPtR9qGnIqNoyG3ZuKeTnOPJN7BZhGpOTErNFU3xT
Tg7NfSod3krVlO+xbAKOdMYKXNJsrnp8OS9NkMUEg6fjfd9kywetz/wKGte+T4pg3ttz3jKXy6d7
1PLZSlCQbVXsDjdi8tA/23jpNObALcAQvfNNoitNbGaRgy9+r+tf0TbO8GmEdkR1OK9AfdxYdUJQ
iTFthozJRYGKDjVlfK4KWZF0QgghLIU1EdrLi6NbtVNKu184vZuoy8kX7D1n3HkijA9WlVZ35uIv
1jY0MG2hXo6ZSC/5cCOdOX9O2CG9+cqrNtSH8hhLb3yUelRPYexk50V44sw7ddLo3ezsJe6d7pQP
onx0iLTcVQjembThbcZvXaIDLUrbvl+QtZ0TbDDb2ffZ1BiSCoYtsqkjwHpX1ynLO2/MxB1LE//Y
JL0Xr/LFKT8GvHeX2PPK/TwN9o3Xy3JXSS97GwI/e1UyNS90tC4olnLZT6ApLuDc7RtrdBmbg2S9
7Z2me8oXO2QU0pWHyhhwwscje6jaDS6WktZbjdr5rBIHALxZyj01G00ci5ZyS1Cqe1vK8cZKR4fb
UbV7mH2bIU3693QIWBLh6zM3loz9d2XT+6ipOgDY0iDGri5ZlFhbP5BMQ7C2PNtO8TGPtsQMnjjW
mx/UT5g/l+euk5jZSRy9b1KP4R7UY+PoGh2znpDMhQsbIpfQVoAd73BP8jskfXipHdsOPwjmTne1
5ouSJSu/MbKpWMcYRKRquBp5wkUcbTs7eENJFe6U1aNvd/0P8Ie6BcJgPvVNfUis0Tuih93V9Pur
xfPZZmdlXtwz0Ssf3Ljce5TfRy9e6oNTVGSLywGXEoclqWchCgxQOds5s9Xa7yjMYqY3D5Kq6+cC
t2FlF8iuF7RlUS7d4tUXxvTNryXFmlU1Ky6ozy4/LZjY4Hi9M9qJFBWP9qLVQb4Kw63b59Uuhndy
JgmeBXN5r+NYvxoxxWPh2eZ9LhJ7X5t45FflyAyoFrr9sPuZT+KI9SgmwDDmSAhGaQ4G6H87eO39
WRHdIxbkwyNpZJt6mZNbBBwFXvL+CueYXVKP9ORdc9HRNCfxTOG2dOiTmwGbdBjqb8kCFyKCZy7R
nyeKY67LADcM1QIgdFLnuY7FxjSN1xzj3dVbT7nGdgHyrqfEKmxrvGpG9lIEoziUohObRuQqssit
/VF66cLOJQ3v3QprSNfBLoiWxOjvs6sy1/eZL9aAYrzcn65Q5+BOdFeRgaxscdFBI1ZBXC0sNIPS
21SoxJ9RHYrLQu7vSxswPWOZ/R2LqrfnjQhjBd35pUscIk31mJ+6nF0gg+rwVA1Oe9cjlj3nYlTP
RpyVl64AowC+L9maYcMcg/AzFm/KfinI+NizHiCoNw6aLRZb6yf9wXAe3VC+wx64vlyGxXlNqzL7
hq9Xl5GXFeHWzsNkhx6YvfKcsPEz4/TOvAKSRjDTyHfUhKmCH32NJXQNoUluuskKboJrbv16KnG/
2z7+FLtgrxoaKG65ssOyY1U27DB/9IciXOS3coh3mSnzTTHHbCRRU26k1oIQ2l4s+WowyOhyk2nr
qUZfTJ1YmCCS4jvKsmI9ktUdwXMT54xH/KZje7eHzI5RsFBt+IYSJltX9Shey7iN95xMDPV6az2D
5r9bQIB+SOjMR9kHxrZK/I4k4ro8YAKOt56TdPclHcu3ZAzirSmUeEx1Jvh2fsw4bDbQk6R+e2ln
ha10mT/EMnD8D22/dBG7jARW62iuFzuwI6szbpDGYLyI6jbDaME8xq3YC9SQfTjRMnFPxDxmIFJp
k6fBpRDBW6NK1rp22N8rljX7JuWRjibpswuFRDKS/RMH6itsZXEAbkXc3TQa6GIr+AB1daeJOtr3
7vDmtm4CDqxTKUuqcfhR9N6bm6XvIh6+/HJ5C5rpgUECWlGcDHw/VR3a2p83rcqe8GPII0Fn/hMh
pdYztPL6AyPX9NLGfKEGycCtnoHmKnAu868YjlJ1SoO/9ya1eGdKLVhO0YIwxyUtpemdjddk6Wmy
0FkPI9PhO9Wr2WNXGn8NGUr3falHLpwxp5bcGmSerOJGoPSi6tlVqWzOmVRG8yY5QKm9Qr02p7jY
qmJOELQa5GB0Y26tKfIKjEYzCclt5r/h5FLfhQ807S6e0vLGT12zfbpyPOJdiX9oqVE1jwtG6qR3
80/AOziWXRWzkiBRFkZPY2RFc1BXyUn9S3wSNgCHvO6FxTXytSkp12LmSvaJ8zIZ1rj3MumjSeqH
C39y2oalTzlZpsesdU5DyG4KjhXb1SLhLWP42thTi3yrFww1KayGI28Q4zEFD3Ca/JJNeG3OF50m
6tJyNY8YhKI+zcZ3pwjnYxuyXewcY9jB5GWXP1zLLXuxBkT1iNOz7FDEmFu9ea1Rfu+DEmF2oYJs
1+F+W82xg4CGoMZcGclhcRJyl+MYcBgAkyPz5JNnliXZOKY8pTFjlDnx1ffB9spVwIIah57OmNl3
4YaMtHjTZmXD1saRrOzg5+MKpv91ucz7QUhMwkAKdggdxRfGGspo7EbIBemHbfPTC2oveOnEUPvd
x+BcYwa/xcqh4liRuJNV5e+Iuf80cf+uiXN80/7furjD53va/F17DD3x+hV/9HCmST6JQxvmmARu
ep5DS/in9tj0f7NQKiP9Zel6bdP+6OCckEgTEQqslEAS4GgjSv6jg3PM38IQliCdneuSeCjs/0sH
R6bsP3dwtG70b3ys6z3jmBRh/9zBFWasBtePvQumZ+OQUPKoG06zGTRTANHHT5i/VYUNrl6EXvm4
ZNINfxBB8TMFqPvIwMx2V2ZDz+aZ00vhG9mNa/ss9QkKQiIluUev0oQuZOluL3P/AHsiIV4qGUf1
TdQqRm6ps9Kuboow63Zac6Jf/P/H3nks142kW/dV7gNcVCDhMT3e8Rx6ipwgKFGETZiEx9PfBakq
QqLqV/3V4x50V0d0STgOic/svTaZKhWld+ZtsHDkexmM0AU535dyFEw4ZWat5i53AwYQBVzitzdp
SYITQ/Y+OGVmWZ7qlgy60emqg+Gr/o04sxdLNt6b5df6c9ZjhNFZE78omepLC90LRJv61VSJ4P16
Ebw511DRcRqjYYfH0NrwRWnnHCMrjBwXgRNqchUslW+EHZuBshWyYz2UsVdk6J9ctCgynsiFnZNh
yhWoeqbbcaTfjnDJb5u2ytmf60+ZHfsPg82QacgH9NWG/zSgWVp3OqMbs5M3VqIh126VcVZSqn3r
EWuuJzFVT0fKN2v4+MrXsle/qRjggNPE2eWkx0qm/jYrtO5znbrBfgxsc5PmIvtKtaLWU+KJr6Yw
iG30alXsfCP+ivRArUFeDJ9s4fGgDOMkRFxGNHUlM+8FYxCmMZfRObuBJxnLp0rj0nlVAs+M+g4s
sGavTZTFbIJjYknLufBmudDxYEeXKxZm7FOwM3XCPck+az//Ih+qrnY2wFKojxD5pjvEfVWMqsrl
cVh0Lk+OrjO3OoCccVWioGrZgonw1kpFej2O9XQJ+khfRhM7pcikZkWBONhcxSzWYJasrZVksBUJ
3YzveqfOTjakxlM0OuYVxH/0H1HQXzOtV5uczfOXhqYiX/AgROiXIt7zISkyFestsZUUZSc1gaQa
7Lw+NYhZ2P46ffgWwSZaZiXQGnJQ8nDBY9c9itJnfB83rk4gHD4SR6EnXajc0PNlhVJrEXpwopgt
Yo0G42CAP0urEZyPG6+MMOo2XWRgTNUkWp9CGv6xQ8aSsHCYU79xCaiNj9eSvMD+RHNbHqil6odQ
obRfdOyQ3ot2Ktael/k7xhDOSdnamzPZiImjKEHLzxRkYSqNzpxAeclA2Sw37pxIjkUZNaFyj+Wc
VE4OJQ5OGPWfOx5pGyMWzhcMOdNhGiTp5k5H0HmvYD8p0fSfCKI1r7U0cJkrUP21tFMhe79+PBa9
Rmy6Nyeos+7pyxXZcNF6hAF6jaAbbWRFhqHjgEUntRW0IS3GbQYLaetlffsISq0A1pgDZ02CVFu4
fhgftRImj407UzLW5i05zOBBm5CeCw6+h3imCH1Hxo/spKHdQVM6PXQD4fD0/mIT4WFfIbnhK8FS
cBXNIfKOQyB94Kl7TEHOrW+2O5Wb06VvdfR5g3vAHxfjY8+MYR8HsgdA5BTXyCC1tehFPSzojMc7
+uzySs6J9oZBvBzCBlTRTgrlo1f93hvjKNjnuu/eDUllLP2iXppI6q6kq631vOhvQqtSpzFBRcHh
qZ9r1E3Lws6jJTHCJodC5a9CkxZrqsQbRkfnzPIq39N9GHtZt7hrRS2XYHwMxHFBuFWEkKyCuLzX
3HIEZ2qYzd3kR+NXqZflctLccYds17qhg0QJzxy+W5EZEi1FbKdbpI3lKg44yFE9Nsc4aoeHPNOt
DZLTcOl4nXOlDzkqrYKDyCcGYBXAw3o2Cz3ajSBQZ8syhlSL5gujnu088xCcdpbva18FldNi6CNz
SWhM+54E2HUtOy5ua/pmyFhy0RSV/hpOMlyjf8H+i3OQcJxaU8sSCO2zMYXNScnsFvlIi7WEHs9U
irESDs/rKZ83M4M3XesCuxaSqLRaNNiS1xarQqY6BSnF5uCtyPbtVq0bWV8pe7t17w4I17Grp5yZ
jPdSzG/KsbVTpFkVUhK7fyphrS4tUU63hOf4KzSADsObiHvDdNiQ2h6MtzgdrnIEEBxYFLogHK2X
NOuQOblVfBZBnjMeKcRrj5t2RX/+ELQc6UY/Gju7c0pJlRtAoIsFG1bCxvbSz24nXeypHnRSZk3h
rFN95AvODdvHh9Hd9GUaPmmDjRW5lTWqwDy6TrJ6zBdaFfaPeuhgQDXZzmPTRYvEz9HfcW7Cn0J2
WbuaeTtN7XUbxqC/MjCUUA/Spc1v7z4ZDTnzLhfcEvTTvoBEN4XR3ve02xSjNShUVXgL0wzCJQRa
bxczzNyEHuGrOOHkUveCEwyCdAu7oN3jmvTQzUIs60voadxQqJ8lyLuwwWBkDNmscQnkKbQVx3cf
9K9sbMqtRjzhcepq94tg3AZ3oNTOdq1YzUgbZ4v1oI8WCTZ+UJ0Yf7p7hb9+67Vuu65st3sgY7E9
2I58Taak2UcofWh94jnCaEx37ZS5DqbFsD7ERtCurTi0bskmL66nmU+JJsnuSGe4gc5mPMPS60+w
ovCwmiLonkQca7ts6uyTLOPkYMT2pjATVr8QKYDePg7s85DeyGwNDyFYuGGX3fteWG7bxqsu0K8E
LVQJi7QKvnppyBEYRtHWq7H5EFSb7Woygk4RBI8js6bwU+fjGHHrrlghQq2AXdjTu11l95HM86WR
Ju5dGvASGpE2S14fLKrEvOo4VdcMFl8C2p2FLCxYlmVxynptBAM3nMZAWA9ZleaHCuTj2tJUt40V
2RjxkAYvqh2HrTXE6mXQcgcHR+uvWa11e7dP2g2i3Be0PUwfdSk2YT/nQWKmzVqctq09rtRoIqBn
43fwfQDHaZgdh+boFqTf0FzL7ozdIZyDJEB86W72kGhOfkdRlR7zyuNRbwvwsnGfesmlKBqx9d2w
PONX3khn9nkOOiZ3E2xSPtjaNkosucG4EJ5c2MHorZJ2FwZJzMylT5zrymatFWFL2AxeS/Jjkth4
YPsXTPjJEnCozW61F9Ol7DG2pbYSh4LV2Mb2+uG19XD4L8gtpkhBiEkLylojZ3NcWSu7mIYveRqV
Lw7xHTpl7qsM/WDFC3mXraw2icx9ktBzTe3HWvdgNqTaLpwUYcD0ayA0BGPyq3Iw2NIjf4UvKqsI
e0D4xqbaAD819TzSHNyqtq9D2EuTC3XvEhsxE12YTRs9KHmC9gEJppwDSx7CJSHxnr4LTE1/x7lo
L5oxY8DdMGMsnCZcg9hWC0oPwraz9MYGfGsuan0cwIkg6a5yA/ARX/XLPBfbGUMQrF2kYDT6Y50e
FIyuZYiKZFX1GSKjCmvQpyrSlb8RrTtDkvUbl1m4gTSBVbzoG/GFAUx2wSrIgdAZ2RL/jLEJcoRO
4g4hcJuQctUhd/gStxJB1ELmmS/v3QHZvXUIbC9Oj83g+cV9P+Lfc+GEDZqGsyOnUl4kKMImrM/Y
FjuUjXNsrB+nhJJGYb7SUNk3DN3G4WsJx/Wt93mF1Aj2J/5M8aLhKdqMRlfugzFgTyTQJa/02osP
bedVV1XJv42Mtng2ufPMdFQbrgj8HG7Fqg2hOMcuHAWQCEP+pgJdXBXx4O0dIH/cwTRzZ7d17ieI
r4tK2c4bwug6QBY/lUcCuPq1javiVsnKXCRofQ6aLOWN3qNrAK05stDHBLizssabTwMmEVVhsD+m
hDH6WjKBjdOdozJr7Wa2cdTzGlCdziIaoQqpUVmEUsMZpYmMiuuhFSlIH+uspxoi2QAIu0SQVAsN
R6aeEeTLJ3fbA3VfxlkzPvd2cEFfyMeqZ/5wNwBFXHUJSpBl004stMoQj0ZT1ytlZkzm0HA4LWiy
0rt4PIXh4Azk0Cf1rJ2ry1weBpkk9yGK02ds7w49EyPaMZ/CO2lPNW4gPmxkq8lW8xu6L5ulzlkL
GGoh+Ri6tdOiNWOsW90FgdSbFerMhBGrb6MQULOW0kebCtToUUVKfBLAQT/lRfgYSFc/WQYgNjgc
urYzjRK+a+4zJW07/ej6srwDlFvnK0A4uXsFF866yaPqFawJAMJyQqq90CKd3HMA2jFKpxCYkg6e
7ZJmY/aUIDJ68JI+wJDKdHU5tsLY0go1D6lq+7cOzDQKXguMuQxLtKxhvklUwk04qHxaKKexxwWt
B7XOvENdERfXf56o+qj4NZulXjGM15U7R9bmkEFuVQiaU68mJMUAVY117WksawDh7PvUivfRNCUn
okpYi5q+ewYdSAM7oNJ2dO1z5hXTQxRaAQYo4fDmTCxNa91ORyb2s3wV/5++nBJ3umhjMa2ytgy2
jdFlt7AWvJU58btSExx0UemkGBkoOUoq32Uc+8UuTwIBaRNGEf3nXMgKW51sk+I6zvUZoDfBGBir
HsNxHSey+lQ0COsvIk1qEzmxQzNWCZ4CrKRI6F22kVPrPVRJZ3rTxlzvrwWbPfQpRErGmB/GpyYf
yuF+6rWE56vW0PA2161em66xblvXcFG5mWroj3wkyoO6HVaRszSR2rHo+V9pdXVkNdpwnsJhC2ah
uoc1NDz+MP75m7AJ8SGtBwSWrbOqsF2qMqY7IL9+2oqX1dAnmSn6c6jV9krz0ccJ6A8uKzXN81ZB
+GJIc9slxsFM7Y1mqQ3SdGTdwVXZTuu6aNa81a0/JTCf4+3vXxxDpR9zIr6/Nscg4sPBvgY86OfX
JkWHHiQw+jO6tLNbUisGu7g7//uLCCAt+EnRILgfPwA7aQaaXghIsUEoI/9xtGyTu8Xm22X+O5L8
h5GkYdIl/vCN/EK5O3/t/2f3Kss6itXXH0eTf/7JP0eTro6GRHjw73TH4Ify51jSNf6wbYSVnu7B
Pf6uOvlrMGn/wQxTEMPsMi4kGpVh5l+DSeMP8pX5103TBdNm/LvB5Pwz/IGHYHmuy19EJA++fw6h
jzE0loYlaIYZ7NLchkIyOaTrOOE/3Kgf7oXvF/GRpNnMJPnHh8yUBmhHSQjstGtTA5GEWyMzc2eA
e2o16x8+/785E36B4/F+LD6W2aPu6vY3/sMPQplCBkOVsLzYDQQhsJOmrEHdiA+zoOmDv9vspFDa
Fl+7xXifPe7vL//LxwncAlqFj05H8KV9vCGNbPLs3jGqXZL39wZwPS+uV7+/xHyo/fSNzZewZzii
zvdmfIzmVUobIWKKameL/n6wzUdMQ9g5DGwa+lR9/f3FUPX/ejnLAK1gOZwyHDL8EH9UHplhZTkD
M7qdheoFiqwEMl34mjykdiAPWWc9WEFfwYwKK/Syc8yLpMH1J8X2EB3NqgZEy5AXBxvuBC/dtz01
wbIrOjzWWHB5ntW1D8TYqARsbvhcC5X4xt5IpPnZmMMbO+DnueVBG53tOo8jnRvudR/GVqrl5jmq
8MSZUWquWqrrxzEJ1Cl2CI+BFOeqaEWagbx37Cx8iqHzLnypzJsgJF7Axltyy+DhG1AQ0GvYhOe2
g0oaSlqLwoPlTGpptenaadqjBb1iK9ttTElYk5vdFrH1xZm8G7xbkh7Hk4dSH17CjuLFl4mz1mxq
DmkmYJfLCb/ArEhXgNEQ0/Zfaf2qPWPeSzk6UAV9CBKWIdt1X/TOmZjflKU0GTlGaD667LYPSRQ3
sxe1XGAk+2oC07of8jpejYIh/uRX4T1anWzZetSYfheu3IKQLHA+3Q6JR7BO9CG6yokABFqPedIb
+6Md6k66ZqwILiGkh/D3jZe0ZJwgzr6vYEnR3aAgwdTmnkroHPoxJyZNAIRQynmwqECeorRTl7wQ
/D3gBoz7QqTdMVNxu9NNKqtYqQZScGWD+pCI+QtmjWsjr1JCgnx+IhIxJiCWkfyNHBUrc8oN+wmd
QIAU8UtXgSiIYqN9hhdRUffpozhBPQrvY7yR6zwuSHCGDr+KKmC7sLWEv580FZyANaqbcmLUCN3+
FPij+VxNXnPPfiDdMU0XV2IwnZ3kIblgEUwaD4XONpfmM2tBasUUSjtUQ3PYWXXs3+hOSMFsluoK
LUVx3UKyNOp2vAqhr1VLv8z0jQJP+Vw4dggy3SnxmQx2vCUXvD3GQZ8ugilyrmO33pBLTnEVNK5Y
UMi+JG0a7fljT0MXHoDrVquh7G/KMX0gGQzhcZdoW0vm3bFB0LyII0b8QKr7G1QsYmuYsb4TeonG
STYMeZC2HkdsdqQThnZxkSPPDX7RLFPmCaV+YwbV+FprqDwybppTh733iOHR2JqDT/GaaTZhmfCN
N2lQuatKZ2NAgI1ZcL+Q97ws6E83QRmNYDC94BnzNRgOL/RR/wf9cUAbQMPY9oQyadG27gDGyBQR
gWFh+7Fgvy8lG/EFu9ke52AkTmj9vU2QOP4jY80Eh3oMltmNYD6YT76YRkIrGv02HkZ9Z3Tmi8v3
qnlZeJcWOpI8l0/ajKcDOi0SD7D/LSZLa1YBMMcVQAtG5lNypdVVeZNUSKjzanqL2QR42HVTiKFB
2O0DGM5roek3NOibZigA2mtMxwofXMuU8teG5Bs8KKG5IEXqniljpYpNaxTma91R2RdR6SApYUgb
mve2XfrLXKQq3xOeVF8DszNfObe9fSx79ioCG8DAqmEdRYAHqbnL6RxkaQPLMijHh0J4QOUKe9qL
gQSh0rCfVdHXC4P5Hxi3oGDvERggrwFAejhxeAAsZKej2AhDmMwZ3MFzTdZQ1hkPqYyYz5Oqvgw9
dbBwzWAo0ej88eySyJJ+DQY/WeIdW7utYb22ulV+Tlqzu5RWjd0VJLxHOz86l3hMhhNg3GzvSEPB
nohTwJZT/4kEAGxm8YwJ133ImMvM4QaCaDQk736iZU+ir/T7wJ2sG/SBzsrMMMwTUg8VFcCACQQj
atbOvLBCkjm8EYOiXdIKRkJd58tUucm8ich3ox+DGagUOdoCp+cysTg9Mq9CQjq5FqvHmPUDyvsO
Kq2n7ZByOcuqcr+wMA6ZRfh872gnEwBqnnuf1YMA9x/jlTQQsrvdGENksYw1ul8MmHFRHIuhJWW3
se2LA018F2lh+OLZaxnG4xYzJh8/TeyD4ORaGWCIN3xI2b3phaQQ6gKVqtYgdrWIq3F6KZ8a7KIv
A5EfZ0c501Odm6sijWmRk1KpcwurY8NQil/e6CY7K4Xmnjn8yHh4vmPhAgtSqXTjhEG95/nY77vE
5MyohsJ1jo2Qo8GoPqvb73XFf4v8fyryddv6re7g6rWuX79Ebf21aX5inxnf/+SfRb7j/4E+hjof
mTiVue5TG/5V6M9YNAcdgeEh3f5ezf9V6Bt/eB6gNI8/plvfsWh/FfoC0YJHejj2SQJY6B3+jQLh
lxqcK9DNmDYLII9X96EG901KjbTEZA4m4T0qOLw1jzBs4JP9dwHLTyztH9nZf3clQ0eKobsA38TH
EjzLrdyaBsGVDFwsLMFeyrwYFtAF2+Xvq9O/uxLX8E2dXGDL8ub//4diP2y0YEJlVu6aPm3J5NEv
dcew14Ge8K8v5JkezyubywElmMv+Hy7UoXWiSJtK3LHpe5ql74EWvyf88z+5DE5E4fKN//IdNWg4
68gmhiXQen/texVTP8IeII/F/8FHx2/VpzWbe0nxMek0LHU2dBHvqAukOg04cglbM7yTyv8pbfdv
+hUPuJ8PFZC1GSS/nz87t5OeBle43EU95ZDTYpcLh0ehjY+IKb3vh9j/87f3YSLEDSQ8xyTB1aUz
Qr8zv5gfvihN4Fly6fV2flV7iIul2iVeRaSFFr/qHlv42FImUJ6g+fc/Rc+xiH2YFQ+ofD7cXo4q
WiOL8nJXVnFxRwyCySpBgzeW8L9+/yuZP7APDaDnMDfgVADuwl3983tEHdqOWHHLndaiLpdtOa7B
swd3v7/K39xbP13lQ9+HchorU4u4XQOAcDTU8NjJPj+AUv+PProf3s+Hj66naCm6nCtFWUvSxJC8
TnNU3v/H7aX/+qZgoRC2O6e3WgAnP/w8CrgmnmQSsCs7gw2f3mnwXcqGDBVLjms/0DFV+EoAS7ft
nU6CzYr5or82Kys/dBUUIdz37kC/E7ZLVeT9FzeKCQBJAhMaMHS+1k3fv4VgkRDbXZWEji5UOYEV
MfyiYrnNvwKjV671FCJayxMDcENF6IzyDTRdpETZQYI/XnbjqpeDvaOOotgcc3/bJ/yeU2bN4Zzc
QjBJmjMz7vAg7JsmytckWObrBpLVXaMl1oEdWf+FNHN/K+DSHVCWcJXEKo69V3fJMnLZBK1HKyPC
IGVHHde8Ho1Q9FfmJ4jku6bcICwpL6T6FatmdiRhEggCFmktu4pFZTY+EXmq3FRAYDClI3DXVKkR
lMO7myQHl0zcBuQQbhqs+tAiwjhfOw6PgNyd805QzBL14wuT3qcjCEdNxVHokP48ySjW8wluwqtk
PCHTsY9DKBJc8UX26PRpDEHWLJ9xmxhYSfiLEECJ8pllNwpuJ+gosSMXlRpI3ZF7fXAsRgfMfrPH
GuP50dNqeaNpcfMS8NEco6QqL06bvOuC77RNHONJevE7qtvgrnGmYt/PR2NU18VxzMB6bVSmk/TD
4C5j/x87w20yxNaeE71ZQnaItx1++QVlAGIrGBb5AR4JOmuLxf85NEv/kjhk2NPBi7MoSJDFZkHv
ZWBk9TAK8LPPUNUfiLryThFAxzXaZd5mG1G1W0CiJB3HPVA13lKI6AhF/sAjtmLfEZCTLlcZCTwE
DrFKyLYxQqgSuFJX+is0WN2nKCg1f21gtvIA6aYxHm5QKCcNM9KTp+U2Q4WU3BuYfQfe47jGaEOV
r3tI4xJBrwbZ+B7tGb8fW+nzPMOyuxSze0RwTDtI/6SG0gSyZ/AVNNi/bCSNJQMeDR4RcjravZo2
alVa+qQtmZT462n0vW1jlh176Kwvo8eG9Lhu23p58ur3YJb9nPsIBjILqxiyIc1lMNz2jLw/kfSa
bu2ybdjQagqvVAIaYppVd+hQYJv3qNhw2nwGl1S/GRP3FuJ5IEdZb9cPHfSo5zCx7KM7Zpyhw8zC
UK1mHhyAw5A5+lhbipRvAq93+lKFBrrMIMzJgq0N2pTkHQ6VfwqEYx54IWIjQsy2Gr64fhVJ6n4Q
griuwszfJhrfUGvy6GtNvt7IUx6AHD+4SzrVpquoHKKveenbMx2TOFQnckCki/ZTWY/d1pQFW2Qf
tiDLZy8/9LAp6wANfqU1+rLG5ob76WvTKncV1fA2K2PHsPVzG43xQeYOqxq8WEcehe5N1HJTkjw3
sDrKuquuUQSiAZrdWFCyYZi56ZOH5Oao+8NGTi7O9Wkom6WEZIaVNybX12wyftScisN1BH1qlbeJ
fzEpKjeVxl2fzsORriuDhUmm8npSnG6yx6Mo5ucu7DZvRdTia1xrLDBZIb9mQ+3dmIR0nYuwF/cJ
6R6HoeUXlXKgvrT0cDDvcOt1OW/friduI+mRjtzkbf8FkRJtU4hMZRlZqXcjHFZ2lg5bxuagVIrz
w4k0MtWRWCwMpUYQohVh0zbwt5ugSNVJ9C0n2bdKq/Vxv2U6/KZkTDjEjLYgwZtLq6JQkGa9Zmlg
pPxCZ4oVDPViiLqVXzCJQwjLL2ZJPm7EYpcvQZYXHPvU1YVRHDMBeG3VVxEsHClQt7t8OnHg9yvp
kIHy7dTto/i5SZGK6j2nFU6sjJZyEuc0IDcusYdw0+Er54yjklhoLOLOCeGGmOonhqgKItwcOEhq
wbDsJqd4wMPhXyY3yMk4dtXS0uqeuSAb+kWmK7ULeRrcd2UYLD0nzw/B1MqbuuXs0UJOj97npk/B
iK463D+4bDDGhMiGz8Dn9M++IAyl00iGYkJy8VDh7YAYdISYFf4W2K521aj4YsYmVqskqS/jEDVX
QTI9xbrZP0FuBO47IkSyJoFd1Y8Z40Vg3UvGdtdZin9QyVVsIqsErABhMH7gfn5UnY48woN9FIWy
golqlhdrrA0Q5SNGFsf6rNkFYmCXhx6oRGuvxVH2WBGARcQ4J44uPXGPQrAssKn1sDm+HbLfMiSJ
zBF47cx+kToDpgjPQvU5zrlYkhm/2ubMog0RMZXGRsCEmlwZDrOEJg99tJEwxRahnu5zBh4+wkQX
yu23iTfDS6bfWQl/asH4fJ6Kf5uQs8xFJ4XWq69MeQCPpzNJZ8x8MOdmHmXz3NgH39v8sTcGOfHw
yRTnH2JLsk2NPu5XhIBFDAbjDtcsFHsTILshEXYcrK4FvBo4rQnsn1pcIVRE+uC+12NCGJ6Hu+9r
acNZEHHo7gcP+cgSSKaqqW5sfV3VA+f66LmgnpeNaprr3EGTrhKQcwTDeGGybspIWdiGWtFJzp76
xUt1VFDFkN31iTkQaiiYls7FtUVysjt2hxxL4AqGzWfLa3clY8KFNgLptYirR+jN/cXB0d2QS6Jd
CTOHbta4ZAxoljFuuU8Nc0EwI/hFOP47o2qb9VAFr2lkp2sXhN/awIm/AikvPsnGGM4tz2joxqHS
V8SHtURFZOZ05nYNv4SZK9pFKmrytl1AY0mmaft4QJ9KZp3kfLMcjm+AfC2RRS4j/N7yM3tV8oZ3
actEZ+mBZfiHBbGY69qf6nh8B/T++A9YU82mgJ/reHhsodXWerareIBChCNDsQlbwAueok5oKC3P
o4nAHWgRdUXqK8ZUiuzJxmQsBXjhnxq1XzY98+uZ940uEwqa3Y+NWmgQbcERulNSPLJMOaqUM7V3
49c8a28DqBWb37cYv3SGbJNYiHIl4heYc8zN3A/NWm11tgx7hthdRRGWB6CqRc7jOM+j4qiR3Lr/
/fXEL+X/fEEXU75HfLX5iwcjVxQ4lpNmHChVrxHVzDkf1zkJ8ImSr41G+EJaR9SDKNKuvz12+oJM
qm1k9MiZBRL0IM3s12Kquu1Q81z//esz/+712QLDCfB8tr8fm/JyiAvoHC3zR0lSHuQW+Y6fnXuq
b/BPI0eCzL4mUpIbKYJMfZ5Te+Ba8YoBnhhLprIgfYockz4O6dGg80SCBLgtgwd8tIzYP+UKtFHq
YItquiomABcSGAo+TmVzoHFdW64M7kxLt15Nx5rICOK/tmhg3Bs0jDyAg3HIHvU4RnU9PxVzZNZQ
WYCIRf/wWYi5i/1wdwibinJ2KOC/mZ05P/44wrYPEp5eWAXByy/wNheLZiAVGzHipyp2tR1bmW4B
nsnY2Mq3l6FqDr//On7ps4EFsWBF8cdXws/0wytgDN47ZSzinU+/vbWJ78Lt3v/TMfDLxIKrMKgw
HNO1DBcE2M/vs43bDvRzEe8ci+IZPIm2zNHaLCsDMDwy4sJcjIjCzhGewk+/f4PGr58xJQrJMR6h
6sSefGyHR8gpnQICy66rD4NdZhX+SQsCoi5bSmPg9PZ48TXbf8yt8RFLH6nT6LPhP3QERuIDj7B9
huz5WPhimWFrU1JOktoDfjYkbrPIayJNyc/bawGEn+8Tl//Oq/9hXi3YL/xWlLIv+tcftSh//oE/
x9S+/oew+Z0xiPsGLPlzRO2TzmFxu2Hi5DDGZczv8K8R9bfptfBci2n0PMDjRvlrRK3/wRCKuxPh
CJa3+U/9C8wJyJ+fb/r5VGYY7wBTgajickT/fDOwzGy63I3J167kcNSSGgYdQQe3g2mnbyxDqYig
R7iMBuZ1K7bs9GyaUj0TxFZDAnVr7VqELlvHCDrutWU2wWM6GYF1rOJh+BI12K1ALJgkogY57dgM
VAw3rQj8dQB64nG0m/6mVaWJMHCUGUH3iZe9dd1onzpGHI/RUCRsG6HRoSdEpkEPVKC3bcx+Dyc9
3qNjz9ZJZFb0nrlvUxBK03lDF5R9zXV3T1zFdE78oXtq4sq6TQOtnVa058E7NFB5CbXuKkXXTaWZ
x8nzFJjVq8W28gmFDtGngBnfNRMWBBQkm15ODe51ictJrobRrK8TnOhXE5gnBAjKImpdatpNkScI
xhnBhudOM+BjWyVK/LD2QIr1hWmdjChJyRghCMRHMICmfCrDfJc5Qb22uyB6BioZDkvTk962dll7
IG5wsrtRRNGltds9pTe707jPwi1Ztt7BJohvqxeMAVaTlM6djIBMbAloy1wACZGB+xYQyrSIsMnh
L+S8eYPeiWmP/DgXi1nWEawA+HhpBGl1aAk7IeBOQJwyCqiPZA37RwVVamETR5SzgCy9M2WCH2/I
tW9vO1dWu3CMih1p5PXnSAt4RPk4dIulNTmkD2YwKYTrafNCmw8HdFUDWCTPLgJ9tb7wwim5gMCd
97+YGj5lFEELGI+NdxRQ66JFNI0QV0BY+wfUW0FDMnifrLManixeFDB9Q1yN7LlLjAP9gDdNj2ty
C5CyRAsnglEMOeq95m9BI9FMVbzSPFZ+REdnJFD1U9YTEDc1X3KFxGMHDTN7ZHme7Dszr9aTPyYm
3afTvZbC965h7EO6KnMbJIup4B6alQk40EdOPMSiv0xNHSaPlZ4GA/RRzWOfilVLaxrYMV18249u
dI3nbRTZG9+uARQtkirms4VfjfD8BPeLZu2sO1QE57DGEyVFgYbVajqUy72Dz0oYD6HHNYIa7Hg2
3Vk1eOk+Rxa1bAQgnV2QC7zyTF3JBkmYICJqOoyNBVwYfQC3t6mWY4HZKEz7hZsLtQCSVaxrEkOW
VSOCTRKxsNfcxljHg98u1AwFy1JxNBofGTij8cVQWLdII3dgPGwYgMAWYSzr5FXm484ZKj73GQeD
X48MzBVkO36BVl7pZ5rG0VnVdWtiaQowYiRTczCkkiC1QWMii+hPLZ01zbtMt5XdtmCM5VQdnRo4
JbYHSZwHiy76fMfeApvFcOvXN+S4VGQbJ+8MKx6ExjGQeembB6R5lTD8JLc+qe81NgVn0OPuss5h
H9CHiDtlpZxaHqL8hV9b/kJ3koFik7Iq6UNv2RnIgrsWfK2VP/rMMpnOcGNrhblLmvAWBEy0lgW0
zKDCppLEOgTdoc68nZoc/EOpM3/aRX+vm2a00rvRJ97FmoADO1R3RmLcOmVbrzieSH6zlA2fxQKq
Slk2Z8DV7ZVNxuy6GtAEjIjJn8zMsj65EpYGopkM9EMUHdy2ce9dF15R2YPh55CqOVPcgrMDtXyg
fQGOD+8ySkGy6QRZIjOGejBRwn5N0bTvismydq3mJ6desHJYhzVkjcCAYt/kIGr6mpIDNX51llCp
tq6S3jFVxis0EjrEMO42A/wS5rLV/7F3JstxI9m2/SKUoXF00+gjyGBPSuQERlIi+tbRuOPr3wIz
61oms670an4nVZZVKUUEGvfj5+y9dr/FGmiivuai3BJFnm+BhFYFvp+Cq207GS9qYISQcFLNJhI4
C5ob5odaA9GpLlM3kdc029GWm66xBVYB36G3za0ZAE6FXDjsOhmU39s6CG6SPm4QUHH7v2fYpG13
wDWVq+raGgfkWUVsPjAYg9ivRf/sW7G499uFwdomJBEh894VeE3P49wHx8wUHESR5+AADuyCRTdJ
h3vwd9g5E+m8OpJH2nHaCUZFW53p1UnwW651DeolX6u+HXirJn0PZxDVT2lY6VU/hv0l/KbxEpoX
jPvEzdZjJlFyiIAls4ivrVBmh5RhJpbSwQ9W+Rj45Fc68cbJenvJJ0nmE8hQQufzrERlXESPCWYZ
AJGNK190aqcwP4wxvbRJUj1IOwJLPFvqreyHnGiQZn5wRgfGdpT5tETIPCKPr5WPOObsSyAX0+U8
1SO+Es/MeN7a5M6lKXOP2dvegVBsNnpqUah5REx+a9pGgm/26D6iKaQ0XlZ7dnT1mgA3enAS4UtS
KCy1xaCGEM4mLjfjqTxBzbztBy2z6xhjX99/Bwofgr6lvrdy8ztxJkV1wHzapd+Ea0cVyTu1N7AT
5SamqLlOsNlUGO22g4V7VdNyKbeI/eYfQT962yjX1boDvu6vEtAEhPp1oKLiRA/7ySwfJqXafUoM
Fd1gwim5lcWGcPbi1mk07M/KPw0xpN2WDPT/q4//vzLsbGQUv6yPz6+dLl6rH3+tkf/8Q//Wa7uQ
JJYjON1+kyzev+AA/ZCsOnTFDADRZaDE/Z8y2Qn/tWi5l8Go52LgRZf97zLZ8T9FHhYFsi98dMn/
FUvia9uENg3wZwwGKARCorG+9Gkqc6BbkeTzAeCxSxLUKKrLWMX6sbTUuI5j4Je/Pid+PQjzgT66
bdMlvI9kka8a8b4IE9yenj4olXW30NJGfOTT7wwTX2p/rurSfaL0X/CG4CS+jLV7V5qMWOFAaKw6
e/qf7W1ek6qR+qLZwlwFKg9cCD1vZtxJXMSPv/6Rbrj02/7aceCcD+0DPgfAOb7N1xH+MOgAZ77f
H4jHLNQO5/S8K/zEPIyCNAFovt2JHbCTe03gpbVqyDrjnNCkRrqWSF7vaxSzGMrQ157J06G5Elui
WAXzlGN/y/l3i1rTSnQKg8aKakBm0RiWmmKJOKEP1rn8zmF6tZkxVR8SAeE5IoDgVLIufmfmo/fM
F5n7NbFFCslyimkBmaPcN1tlPaDEaa46YsAebDWqm94ZohMwhuY1KMF/rwmF1R8JpeeOSfv4VAyE
U0vyZxhhMXDoojSgGwyyFJaOWb8kULOfaW7zBydF10i2ahHLedFdSI3db0bZmPWRS0VvKbZAdKAG
FcLZs27zM01fkiE3p/aDrun5+wrcltvO1WUtQqqFIqZ5T7e8u62LkWp19Kd+nfXsPhL9y3l2VHqI
ABhvnCjtTvlgt7ey7KPTPPhq72FUP7b9zNdx+vEpM8vxqc1m7567Y29nyUQGxzZSaIq/d11PvA+U
u+sUPsRj0kf1M1RY7gzmevPgTSHv0NRFJ6evQnhCRnpgZ9YfE5KKR7Pjj1BMym8eO/1lpJgttHFv
PQzFLL+RMFhdqpp+SVkGXBEQsZDdRDkxmfdw7+FeLYCONcywoHPY2xom2F3jMVEYLLx5mV137yLi
H+OczgwVBF77AymHIMvE0L4ryeuMbEbvvXQojnXAzdV+MxF6mhXJRjpVV21NWBvHhkCPVT9jo/aF
ofaoxfM7pmnIBwmRucIjsQTCxuNP3OzQrPse+XVhmiwaVv3CrGh8iiDxnsN25K9yEg28MgqQZvKL
w8mAo5gvL7vRutdglCBjh/wWT2RAtsMEFX+e8yiOSTX+tCCt76kHxHUsuBPRGBIVUzElBAsiqNqb
getKoffqFzTr0KZndPuVgfC3TqLozjOj9p1O3HyupkQ/2hMd76rmZSg6FONGXvU/GCAzyRHMQJK4
IHvO4NpiIjcPGSqV7ecjCjl7/Kk7fv2caxuyCqlc9PZrvWdj1h/E1zbPRexHp0Lmz5MhgRrQM72O
gw9zCM2RwB9mtysZlfYxke6Laev2ux1FA/E/PJsrwhzS/efUQQgwN5E//qQZ0VwRx8JDqeyRTClu
lAdTn9g3QVe2dAQ5R5N7PdA+fahS2TwProcnlmy17ezn8w54RP3ilK6+yBzDvVeBDpqVkQVQBKup
fo0DH11sCtuUU32Ybz5/XLDkMMhaGndKN1UPnz6bz1Og5bdGGvmdxsYNDC7m+licok6qyMq1N5kp
s2G6P2tFguLexW/+3lB3cZtKar+1ToL2O1gF+namBnpKk6a96j07Dmxmd6GVe8/kUk79e9oN4jm1
qjKPD7AoK3FI+xlSM/SjaThjQYzc0xQ7g7jDzKtXrVD60SICYk1RRW/DclW3aZHe73gOgaVQZoZw
zGA04LSorkiIA8fFE3YSYFt7U3JON4s7wx2uBNbdHQHU7u3cuaydvnLAjsX3kRtdlUbrQEThJUKx
khxLO3+UrgCdXcAbGIR+SwP8FczIfuSJjTuwit/1IBIMnUzEKmtoLrHKT9vCJRJTRnH/w0oJM41T
iZm+jXbFhFddzXm4sXTnrwvfjTdxQ1dWzEKfjbAZ9RpuzcnLAlLmOP6nRYv9tAGXcMRdg17XQMSM
rdNdlWlOgHpZFB9xQ92/cqgB94NElxyK6k7T/drapRFeZEncnKWXTfBzeGHbrLQuUgzU2wG6wXHW
3EjbGs2jCb3nUJLiuiZZLNhCgaHcXg5dWFkychv8Zm0bxDSCyAgPQ2zdOyXnXY9i+RI1gFNsba79
u2ymyVu7bWjMsOS5h6sYKcmBZEV/51nTS1VjqxkYu64RlQzHeArJ8ihCj1YMSvmNjuS7U0/DPnZj
9jw28AC4DtscLZ+eNBqvvWPoYa2sPpe7eBwSYqRznDdhoJBZQ/SlYlcXFQB8EnPy/BlUfQ3yXHl6
H6YjuUK+BxKVPmSCels4dFCd9pbqLNiJga7UsWF9NTeaRYQ4xbyxJTL6qD6LQjYX0wyTpLZNPEWq
kViFEt4qSXAoOpGKdFtojpZ7IitFPc6TQ4p2VkJxl9VhKjYEr5EViYb7FaeHe7R1OT80oB3itSXD
Ayay8FiSrHGT5lDKx4hZLqhL8PJ2UfK4E3JS0NzZSphltz4hQRQHmkFk3E0ASJpg1xpjuTXCYl5N
WHk3InSy777HcC8w9bQTkQYoEI7Grk0IGxvi8rbAswDgypyOaeooZEXjuImNmFwCpOj7IuWJx9ae
HINREfMN7+5cAwyCLDIZdyX2/iurnfWJZhsgTeGGidhy8Ch/4t26IgnOvwxVb3vEwU7kpWB4d0lR
SfJzI2fr2CSl367TxOsuClqTzwMJ46SfuKAc8MoTUZ/oOA8ITM3Mnw0gZ9j1fuXh9CdbB5IO+bkE
xHT7wSrcZ5gGabohiiW7FIT0vOOT8sA4MxAkGdSiNeg+h6NpHsgEhAkAtlgyOWZ2t4OPOL7VGX63
vpiWuqBpb5Xqi43XjkCxAgRYFwauMsSsSOs5kWFyP3bO2F2iB63FGvmOLOh8uulBVUEkaZXgBNM2
xKkZ8eab3SAPW3e4cJZ7Y8JBpkTKMod9qLDmQ+bK6hJ5k8vi3PQ/wDkDpuQoiyzMRLcfk8gc6I+q
KEiL0EZ01+T+8g7klAl+ZDbRJnYRyn1qBtukca9n2CZ3Rt00/FyUD7uBrPRgE+PGIwAMnD/4EdW8
kaMzN9vE5SZZM7uzHqgK/yi+2hSkdWZp+aMBzo3AhuYFdXIZgYRTC1uOMtS7V+CkJJq9tq229ijy
DUMzgnx8r7osuhlakClRpNQTi3GXMW0sG7sFruFKNvewrI27ClDFU2o78TX5vDm4f6+5iufPbxG2
3x3DoyyN2nZZlOdSf/QZNUka+pQnJClZNyyD1Q+n8epxY8TeyK49slTSzMMnRONroyU044R22RMo
Gu6d1RpBtTbLTu/j0tMX5pjx+0lh3MQxe3lNsfXckNuMEnIpfwnbfvZ7UupsyU9wYmE9BKXSH4Fu
UoyeEazeLA3RPUyICUjXxIlfN05xzEmrv/31IcL6T2cIy8P+TlAMivHPmf9fRtodQ7s6hrp7iA27
PUUhiyHlMPDdNmu722KpaGaH4ezIjXmRGk1UNQHn2wy9+7sDzVd3PEeYP74JYx6LrxN+nSzW+M2a
rO0PIqXyxxU1uNe+RzM17qfopAUFYRJyZYnxURCia+jd0nUOc1+/gCfkwQS5epLOqC+qqWm/D4MQ
12Nqq8eJinv3mwu3THa+Hr4CvAJYWoEuhl+/bACCAdqoIw+kVQApkJV3rxteNCKAkmtAN/mGrYgH
zBp54nNSSzYm+9QJFSz5wg11s48i6vzrL/WP+SgOWxexP0JrGAPiHwffeGh5RtJYHsqS7jpoaYK0
JYodulbkyXWkq25Ymuetpi+3sPWooDL036QeL6+pGPM74AmLvsfD+hy59Q+yIv3bwIubLSjBGZk/
MSKrtneNza+/ufsfHkTfwVhuOhyqF534l+E1jUinARLcHWiCo+shVjnbtmWod7VGN9yk1bQJE8f/
GG09HlIgJDvDsl+DrPk2VTHUaZdyyXCneDM0ZX0eMU49j01TndMZgK1pls6LLfJEnQlCwqPYJUlw
jDwr3yCfnMEa8UKXLCWHOEzdaxxwzbZTJfVqgUqUAnLGSOroCwErlqDPYSL1kRXGFoNxN8add2+4
vv4og9h0SYgTMJVIg+VIIzzq3qle8ihZwBIAvBykA1C8Is75l2YSHCqmBCUr8Wetrqq5va2KdllT
QsRCIqegD0vcqcJMvXvh5M0Wa2NzlTtWAJK+pQa1aDnEJLU+xTO556Bq7eKlc4bcO/XF7I+XbUTE
47cpJTjBUMDLt26cQ0ccSJ8kRcqhvcxUw7V7QwqsYgMQd0L/LMBGDjhkn/S7+JhT0mxoSvM/RBT0
hEQykPPWUepZ5CO5VNwXId3gH34Bt47dmJq+M5NsQagk/OIY1tGW9FlOJIWilEdPbSKsosjnOG0e
OH2zxAZCfjOhua/tinGMdA3mLGXYzGfVcXALEox/Ggvqrkv7dM8Mkvcpn3gi554DRVJ5wxNJwi9+
x/lx8fI8BxOeO2BTICw+r12YTxB85pmLz6Zj3HWZ7RwtNo5bsqrTfZQnLHqB2xfH3g3qV0Xo0atg
2ES9X9BY5rXNd04fdDecRINLDR9nhdCKYMyikt+IJ5MQOi3naCpWo35pP6DGQz1b9uPEMK8gS0CD
LdyRkA4VWmacWip/kU+k/m3pdMOTaUFvsSu7foVilu5NwQmrsTg9b+DCsAP0cJe+2RkNJbL+mqve
T5nvRYLVpI8qYCxBz8koEoIsTqyZvCMLABh5mcX/Cf27fQeaw1VZkOmS0+EKAN18qBL2xLZp6coh
1mOiGi5baFKyXLqa7nRR2u13Jm8B4lPaLJJA0svYaroT1nSgbzEXrmMD3QPkdpEGVuMTjnyO9xP6
k2DpAKEMaK5K8nMgTnJMBiE6fwAciOdtGswNVHHw2spv3vqh57htunT4KyFX5QSbxRL8pZWxFM7L
t1YipInFWJAHoyZI/FI7E1y95VWFoADxKs8nGGhsU26rhp3qcLUv3Fc0xWNKZ2Q5vKbK5ABPBGh7
i5CcO0MECY/tshdDL0RtS69HX+ROwKNK0Utfx/G4VEtToi58fTHHHoC0ke7a52NoK1owPN6teVAD
6DQR0/FwpG5vPzs+DBYLfgrSZM+ic9KWnIKhW6XoVjBhFIEXXA6R564/2wMGXfW3XrScbGk4cumX
Rt6cBnqXw81aA4D66IJZn2det2qtoHRHq0nRCwtiuldmo/K7thEKsSLCG84plGQD1o+bdiAVMql6
bnGMOvOoZn4RQyibJg5xjqARkDLbkYctIc5Nd90MBpi9jEewonE3bSs4+oSCle61nXvuPQWPSXSK
N8pvfdbREZxF3n4n1I5GGWKE9j3O6LhIs9ePlcFrHtldcTSW5gpCCpY1TvTR6bNTQyY5E2xKjW5d
zSl/U2nT7GlnljjH4uM/+zefm6TK6d1WdYJW1jR+mkQaUC77BrevKCmWWmkyoP18NMHC7RpBawib
f3SHbry6bGrg9i0Ww8ugl1CGSNk74FenpzYstfLEqPt6FJy01rHZs7gbtvxRF2H9glAIXbbZhpeT
zzpbT6D5V4nbdu9m5XBDcoLst59JAcDfaFVkvNPL89x2yzIso1peFLKgIxmmPjUvZn1CpPpWX6RM
XR6SpetNXbLsAhzQXqyAR0LMg/wxtFH9mlhRfO2Dat9Z3fL8wHI6cNShGenxc6Kl+/VZ3gYhHdI4
BwxR4ibfzYJt0iNI+uFzbyABqzsNQZxc+yz59J1ooqKHFtd+bLhsFVMYXLYhZQhxsfbD1MGqCyEh
rb2aSlhwHF4nXmY9NCCQiTXgRmL6LI66MKtLVLXVpQud8Vgu9yChPHzGeI7BBmMMxflEmDWUq/FJ
T5TJRJMFl2Zd2A9GWbHYso59r2XQPGMWjE70L7z1Z0twBPt+DMgaOcUV5NBMUX5KVpOGAajMQUgq
npBaUZz0HHY+B6s92R+Hti54KbQ51i+FbdCgnugZO2nEUaGncHY8bA42zWVIjsvD87nMKp+rQecI
2Wgt4m+c6jVBCXa5nCcIaz2pzlE3HU2bx8anaofpT8tixFZN/CLLWzLyHuWhw67ljQ1nPIdnzTCj
OwUB9oV5aJkeK+G2J/SiNBGXpZK8LvT3MH2v5wBSZ0HcLV0vYxE0o7FZkYtHdxo4lbWuel+ffTRw
DwA6h59+Fal9z1cnAyjnxU1DDiENEcJv+AUpOVo5F0f4hhximjS5xlT1Mo4uV20G43nE+cGrMuZc
gx4vEAGsU/udqiQTaA10xKZs1iF1y+CmV5MBtBHANuVEXUdUkBpn1zhww3WQz+fcpqX++Y+fL6Yu
M7YYwxq6dxdy6F3DpnKsZuxpyjb0DnZbuq/JVNw6KVVl7C9R4aPLk42qZ3ZXs5vO58abOZGRULJT
WFUHMdfelvExv29pFPuyeRE2J9NpqQK0Irhi0zBj39NI4BdPR7/IpsMQiOe5i5PNvExiehoq28H1
+TB0/8Gpj0j8/CxX/0/K9zspn2fZnCD/9+Cyi3/Glv3xR/4t5hP/chmaYR0H0CNC22Ko9qegzzLt
f+FPt5kV4vdeTOf/M6kUjNb+FPA5HpR7BjTg5zjkYM+1/hsBH2yzvx/jEPBhxubkazECxYH7FU7U
Rn1QZLHyLkpaKXQoWTxZQa2JOf56kEbTt7CA5gggd07ITHRVkzvvrjvXNDqS7XuW8vuibk3wQpIQ
0k5tjVmR1XgIIobv68EZ2cr9lhj2qzzhvObvym4sxXTVm3lKU1HbPkImIQ0InLteFqV3OYpWvufx
dNuL1I/Wlm1QESSevyuAJOudbOPlDdD3RjDP1iVBrmmzbmHwmgTrQC+f97bVSfOyUjSu1pk0oW+Q
D5/KQ9FyEryBVJ/fd20UPstidkAZow9aIs5pWVx4VZdEJNSE3w3U1DUfob15q8LCJl2Q8XO1cnRV
bp06DRYGhvfc+v4Exq6eXoBIIo5xe39XD0wIgcWisqUUgBNdO4lBTVgbzT6fSxYqaMovnmRIaEvH
riFdpeF7HQbvhdJXgUlkK7TyUh/5j+g8Yjq9Tl3oMVhkrW2fLSlXDsGlq9GhGzJk7BOwdrS56SfW
2BUrS8iwcahRb4jI06vJcscDSejlzWAN8kklJfFgnQabMvv6luhGfULD03YrZkHKWEVoS/D1ZukP
ngf3NmOcBGG7to1rgLrBXrleB4FXWZfoOquHZPZRCwZDfYMayF8TZZ4g3Qt6+8w01P5m1AXx515r
O9dsMcMG/E4NiNwn+TO15osC1uO4SQcB2sWuOL4uwo2JJIGdMwEEI5qN2HMdtfOLoctmBwfB2AOF
nNma7fndLG2fqY/V3M+mjq4Go60vazAx5ErOhr5Ww+yNFmDbUdAiRSX353/D/RBjcjbchXu5JkzL
X9x5I7387pTRpMIyXRJFVdQbv4/aLNzZnXGHoB7a5WqkbTrNWzOJLPP9/1bUqk97/bsVFQQHC93/
vqJe1kMqcay8/lX9Yf3xp/5cVIPgX6yENlGQiB0WTTPGnX+rpMUiDEEJAcWOZtVnf+9PlbTj/Mu0
ofFhGWDqHtoLOPDPRdbmL4S0AH2DWdaiJ/mvFlnnixwDspwjkEmg4nZJQEFS+3eRdKq7aahTqzu6
VeQHmywzrDsTKtY5GFNs220WgDFufPNNGn704CchUOSyik5Gl1IcdnQHfPxQl7XpVfscf8faJqeq
XAVBbjwETSlpUFN5bGuzD9dWkinOkMbwM+tswE2crZ6EjcauwSUNoZglBSYTGNzK9kdaOfQ+0A10
074nDf5Qt2iAh2pQv8FeftlluAI042zB7gZuwWZy9PcrkC0DjJp21FF1lrpBrAyJSg/h2u775Xfx
vf/yiNz80Yb8BdHk8/PY15CmsJuCdvnSTLM5eak4z5sjTmMc5XHxtsgvybnkGvz6k754sJZPom+H
BnnJDl1sJ3//ZTP6NRAgtLkmlHQbO8sgMGvA2wSSpPejXYg9ZtDo7tcf+sV29PmhYuETeDxM9AyX
//8vTevMpHFeVpxRBm8J3TOGLluhpPDdzaBckj3++09j9EpZYqEl8v9h7AmDKa3KjF6DObn5uerK
eQfFFMkyaIGHX3/WVxfR8tNCn7c18B2APJb4cucUOPSE6Jn02CaqQOubROjv2haHa9BZnD/Jnbke
uoH9R+bQ8gp84dhyOYr8+nv88wq7qJsgg5j+wgf5arQpLOnrcnCyYztAu9goqeUGvlP0EHpNbf7m
w/75DMGcwjsFbAhTBhXg329n12J87DsvOzbWPN/WQSc3vcEb3CQNyDktU3S7fhXmwW8+9z/9SB/X
WogSKPSRzv39c/M4m9LYa7LFETtyMuFuTs4wTasqha32X11QAdkFWXeIO4zba5lfNXAiNSZrTEiS
TC0KuFbRjlo1ZqcvYuIyH3/9WV/W28/PwpXHpcSsKdyvDq2s7D2jM3iGZj2Tm1ej/joVuJytza8/
5x8COH6TSxVO1vDn42r//foNXiE7r1YpEQ6MxDewjflRQpPDHo3Iy5I0JctedWTHErzSZNHWLOPk
NyOPL8/O8lsxD7DQLaMj1HBfnp0RS1jauj3fYZQUxtbY2uSEGvE5cjSe5ThwN9Tl+jfr+ecl/Nv0
h03WF/xwWBjsoV8ZQSNTwXqOfADbAQjALvPKk+cIjbKmSvad0xDmjjtTVeDuVeyvo2nQ43HyKvUD
bw0tpAYbzCmPqugQL2eHiOwYvO2Z8bvx3peNZ7k8LsLABR8TMl/7erzJXSeaaAIYIC59700jIenW
I7RTblHhTR6FcdbgdMkM398a9ZSfQfGD6HaqKDoOeS0uwp44XcW85QrCp0RbMSZ1hgQq9H/nK/zn
Uxsg1mT8Y7lUJP84iZlh1dN2mlKiTUydr/Ol2bMmgOl3wN0vbz2XBPY0t8wHSMR/ft0bU8PmopBj
iiutnm9x9dPCrfLapVsn3PtfvyFfl/PPD2OwarM74uINgy+Ppw6kK4XKWM7rjuTiIBo3qNOHNdHU
OWYBcnIbNekLa1D+M60xAAG12+9/9yXc5U38++MaOBxzF+M2Nzr46gwtIN3YvBnRwR/o8tE0sVlM
+1A5zTGmyXjLcc98c5MInH06APDQTYJzNU1zQl290sRauUzAQxSnN2j07YHpEGTAdUusGaE5eTmf
i0TiPoNYfzcXTvQxqqF4CnSBPLLo8B2HLUMyrAQ5nhWYNmNnsuAi/7fvXCZV93SfzQMiMOsywbk5
bIhgM0gnmuZbHUfOsCqqBHBiZ/avRaTNt9mgjONwrumoqipi8Ga4zakqWwwVmKOjwywtIaGiJgOh
LH631Ah1LtATtkAkYZlY79VQOo8T7jTwzotMdU3LT3wUYy9oXpI3lWwlVt1z7PBm046PN4zZUjgl
LN61jEmdxvhsk79E2bgmBJdANOYn8UDWiCf2kzAphuAGyR8B3ErG+a3/jIO7C+7wvPC88fbHsEvB
dxLk2nTGbWBL1k5TDv7zDI9/o0BDnP3lz0q35mtolxiWFkEAviOOgQ9h7egz+wzkiFZP15+XN/Km
nglSYt42THdzokpgVx4j5JvOyTbL5JzHIUNSAkuYofufq9Vg0f3sZ1aowFIGoqmcJ7I2mc+tP/Uj
Q4qyBAkCUOh1Z5rJA6kv4tvQmTjL7disbpycZiMmE/6eKUmTs9c38UYS7/nWmSF5cVHXQb0I50Uy
RMfHvQd17TwyKOrslWFzbUvHTt8KJqA0umvxmrmtwYDKlbBSorScb92JtOJ1n3fqBrW1gvPJ6RXp
qJW+APJkaSLA78nSpii2zvIcllMdnYIBE9IiEOwR7SiLAsYqa0a4Y8GzhB54PoMQRnEScfTSq16O
823pGiZZB8zxNkOCvGOd8QMYRGWosdbQSgkwwGj/mkwMLGsV8PSSV09/mDj7+jAQgnXlubXx4GEA
4z7GiOxio8hOeVBsw5k8Y5pCxMIbRbvrM986xGSkMrhAL8CcsbuN6eIczaCrLqaYfhAOwBS+gkRi
5FTzaWhN74BoInqIe39b47d/bb0qP8PeyddR5PrX8G/24JFoBC2dYjPNnOcg4LUjMwt3o8Y0mA/I
DQ01r23OfGuLTs8uVDUjh64i6IOraj8hXLtO40qfMivcJQnuPPyVNRlRDi4oY6CbCgiZKRY/C+xq
tyaIpQB8vCQbShGtelc8d750znGZXncKpSCtEyLgQTSg6LWdndumjx4M5C3yGfuiQPQMqYqBU19N
wCJKc53P1mJZND0aJWJGkJPcyUS/hY39ylRKbjOjdDZEg8HenkebYVDwHZgyobIj0gGawyCEo6Gx
XxCxnma0LqvRxobuMbIHovAwjtFFXfnx95722TYRWp2SomQBFkuNVNr6yksd50zmcHtrpYU8GSMi
jnn2LnO/XUSuAkKYDEnYau1Y/sSoCF0RJBbhITC82hVZzNnJqsUCejZi/3JwC75QXYCdXI3anh/d
WTiI9BeBZz8S3tdbVntNoSSSzeSxXuS+WTwi5YofB9uc7nXtUj/UsiHithmZ/KHNcrZRSSdQ5H3w
IyvT7qiIBz4mEMP5UKrocxebd8xXpzt/0prA+2FAzKcyzHV1QzZf2rTljez9GQQcIVEQpujRruy8
JrFSU4vkgWIvrDy59kw/ZSmqpoXhwI7gx6EPEYWjD+2qHJmdrnbhbIr9MI2iQYFml9dM/Z7IQSYw
b1qm7mCss3WMhAjhNAOsbOdmNra+hkFOleXujTkoufP8IWaSGE8XzqA2PQK1U0a4Xr+ySVJ7cTIF
kc6tbJmuR9bJYxV2yQlPGWIGGzLcYR7BCa4yageOCIVBzHTnb0vdEfWCvc1k+v48iCr46IXCmelV
lv1gl67/TU1zOO9hgpE/PUxYZOuBeoyI00Mzz+GVMlrvtiMsbQ1SGnp73/oHTtDhIVSW3cONGbqf
DdaabTNl+tT2ztkvhXkOo46AOxFal2gVoQPHi1IW/fhtEbXMWfBfOBz+s0TQpuisByMluM5ClYpl
wg/vlYu7mk0Yjy8SWfGuZlPe+r1B16Ct5CZAMrqBJbmNcG8yqYpidz/5xGd42Lq2iBvEY65lfRP3
Eu5UZGXHKGvtM1cw3TgoRNsxsvYjtCn6ndXZo32wjsrQviERG5Jw6zuXYRwv/hDSWyO3tTZlMNVA
puZmh4EgeB16fhILTcsQbEqdddDXpJ3nJDExC6sYTVaTBYSbYd5TZaJ0HsygvjZncqJowtfeCql3
Vm11btRilWag0Yq88p/d3KOJU7fxBd7AACpctEwYjVCjVGfGj1N9oBGO0QB4cjjKNcp69nQRTkyN
69G94sROW5meKgcAqz4Vlu55u/rmPGVlcdN4bn8dSKUOTiuTkMFZADtt7o6wyYzVSLDjRd2q6Mxk
NNgzrSzf8qr1idJrwvabwLW+87ws/wjdkpCjxm/qozFU9JKyontaRlMMCtW2a2tY9qE7IzaW0Ty+
mo3IJhYBSWwuNoKczdWEj5FUxN5k83BBClu6Nutsyx1Pt3lpv08osmkENxHyZEaK2yqOl/nfUL/5
VjWeZpUZmyBkD2wTh9R3F2+wCPL+xjJH+ZZ1OWv2H8nOUdjl5DyP4jP1uf8jAxqOQkDknKhU8pEY
GihVKgsEDqKvOCb1xkfrJdVZuY19lU7u8GjE0fgmujR4jgGNVauqIksWPBdREWx7cAZ8sKRVWR0M
T+iTDVkq3pbe+A1dMv7rvCTcMhgLa5W1GWmnWHzWVFHxlba1zwQSXZqDXBMrfoEg2BQ95PoqM88g
7ArM0hN7Rm1rjUBiGOBXsjglw8rKWnWwosUO35XNsMGOULOcacKiAiezyUh1bdz9oWIbsegO8VwW
gMNjORsPaRGaO2SO3Dc2BaawTX9CJzK8N5yNOGEkINeJVP1ouyB9iZgNQ8emxDknfmMTVmt36uCZ
TvSkXdt5NezG+LC9YbrENhU/uNWckXLMX6uECh+tKh2XQWr3EjWQ74rRDIlBSB8pjKNtH3kIGPP2
znOe4niGmjCzvKJ85aEqn8h3N1dmYNz5IwC4zK/mNXOrHb18QpYqPKUYrsuVojghZxjGklUheQ44
Y2P1FPU6VOlbXthJtTY4J6+GBDKl9iCREaK+G7zpZz87wBtp+65bRJ+7HHzGOi+9ky1LcprT0VqV
7rCDkR+vsfMaGz/icTYzZV1otwRibkFa4C9OmKjusZnkK0joxR7qmbpvPcJBbXQG56waIa6YDkYW
cn69cbRPKY1dzC6JIrFdF4fQpD2A4wvqQNMN+ybpzbe8x3jNGZ9dh0LoJIZabGWYtgQv9Pj6oehc
5pba5wQhQqBPFBgw5THvUdeTZ1qrRCjv4Hbk42GuwpTVNiRVBbhfKAVvlCVRCRcZ45MeXvb/Y+9M
liM30mz9KtfuHjLH6MDiLjrmCDI4j7mBkcxMzJM75qe/HyhlV6aqq6q1l8lMpiEZQQYBxz+c8x2F
uKU2qnlvegmmhib4oiaj2KkJ6mBbMzuYI3FMB33b2cZb4jm7KgRiidnmqiz0CdPG61DM110WnrDc
PtYqPHPkMjDCKHzhqfl72kRPZhDcSavc11TT6zIlhVkkC6WfIaVsich2hV6zrWYdBP33sVqil0Vl
vY+BSWFlRBzysXXMPYVJyxK7tKsvxliCZIy8j6IPavBpTLUBDNERAI3snmd7/iA85uiR/7VrZI77
YAqm6FmwzSFRTPkZYP0a/RnmlqRK7L05b2EpvWC70wgp4ku3eRR+3z00fhOwe0/upR3FGM2CbK2a
vnsxLOVvRyLM4F4NuCo6ZRwUUbXc5pM4uXYiXzztlPukaDziU+NBHZPGYzw6pEs7IYN4RAZgUkIn
KnOwW0OMbHvXULu4GO8gDQVfoTZMxsmocwY6qCq0L/ZWbw32ResXxC2vECSMN7mlltezmix9Ay7i
DQwuFlhPhN092Mkhq9WKqaaTkoiWkumIzAekRUY9dJB2J40rVGYkKRMrsZAJA4amnh5oOQkYX6vO
IiciykJwlR43IO/KisEFaaEoRWikNjD9aIsiLvsOOH6YM2dadhrAN8LXLqJBCA1kQmVluRdpMo9X
Dc+4J1DO2G0IsV1bCSFo7dR44io13KTftsFE29FJjqVBpzaBDEt3QiJ4/y2drQHuKgkiwkS1ZkYq
O8XZEL5GhcGQOyJm/s7ULrkErqITieZevBO367nnNsarsrKDFq1K7Nb6uSG5YOPnhif2tWmrI7U9
L02kJnzCigZ9407RvJMmSjExeO0XD8nfJlGUfwjJ6htXzesMMsYRMRhEVx75RyvTPEi1jQsxdhkK
sEY+k6vKjGDZ1Hy+X187xnaqPIXE1mZnQ9DtXkinePn8I6QzW3ekuXj3lQQoK113PlgoW99wTdKD
jcpiSgDl8HqYKXsMmk12PTP66iDjw2Sz7JIt3ja7z0Ex8d+sUUa0sl3G3DgvoPetkiSGFo/4+VTE
Q3by0IjuPVS0z1XS8gMkKa/IOTLfagYvN26SQ+TrBL/1MhN8z8Oojhi2xpsMpOFuJuzvMGcdStR6
whU2Cn4u8k/Ch9ql7Wt6yMBrd0qbPaUavX3X5VJt+mzJUklmpiIMLzkMOpPuRCAaqKDINccsFEXB
9S9m4zKosBky/EP1maVMFP35IlCKWAUzD1pGMogU4lUZzdWuzYaBMAkQjVeuObgXVYqHS88uw6tw
zk6f1x0WRVTBCMso/9v8KVf5fBuTyUKbREAm318Mv8coma6BknHm27xbPpO8Y8tm8q/8rsarSvZ8
bAwp1w6I1TOS3HJfLaM43ZXzWU4huJZ8AGYIiReVM1dA6wheO+iXF8xT7z6yAmMbxPDS2Xkzz5cI
dsdSipdC8CVZ6aijLJf/W7V8WqY3csFiCpjOQEq5dmYIaUSJGuIlNl2HuLs2C/aJ5rqPIRFfmqS5
ckcuDb8JJuj7bDoMlVDg7e2ZF01HxLuMEomx4HHeP7YINS8DExNBjwb7DVHyeIPwiVuHfB1+mXbH
bnLAshvWZvWWSd3iAxkNQGaEpyBgVnlo3tEc8BOWlsf4K8SMRQUcDuU+KBPrkr5FPbdEz4BNxRBy
gmw5n3tdWXdD1qZUWnzjls7ir8Vc1G8Ntu2aR7nuT3k7hceWkSt5Tkjc3uYJaIhgItc2fF2gljQw
5b93rkaLZxIQVrf1R4mEHlVhCOKoxwwsWn47bRtysy+WzrCbAiYWILhb1bfbqEKyajMCP9dFH76q
wUWeMXuzeYHW1bwubXKbyDnhO2/pfNxNyXG4F7bL8IO1KOjf5SoY0MZcurXLSAFZD1HYfktPOAQd
V4mcxXsk0hqyiW9Ua3ax3NOVcomkojvddYLzMXD4pCIvMh5mGoLvMqz5gYN2uQaVQHUoXSR/SQQY
lDpgQmwnF9sRVtIE7Gvcf/M9+mRyXM3xRZOmSlSJzxaKfCm0wDzbo21MWcGTEffIpan78ioe2g6K
6uB/rXsn/J5UY3Dq3TifEMHyZMKU2+wmV5KnCrBZHcn2Cl9Tz0WNrxV8HQKpGHBjAk6qafs5jf1b
OvafhA4sallm/muhwxGaCthA/YvO4fcv+qFzkKAsWJ+zIQhM7EHLJvaHzsEksIS9AcA3P7AWQOA/
xGOEFqJn5rnPiojXc1gh/SQmg1y58PU9a4kztP6KmMxbZGm/jNmRV0hAG+z4kDnYbE5/XYglXuJQ
d+j4NDYmdN2hrtxP8tdF3UiDCPbRdDYOEOr7OkPED3Lcpa0Uve+Om0iTbX9QOOEgHcNzwKkgnXCb
s2YC5yvESEXqFM7exMVo3GYItHm0w/VgLGLzZJ5Y57DBtHRPiDfQ6VUeuh2JWjxfnGW44V0GKVTy
FQrd+Tibc+tAuIIeygLZVtveTEeyFJfRqdYhpSLpdc07aUnyg8jgftP6dHjRLOwSTl3eauhni9fS
ZFZpYS9sMfiDWTsz9pYkPXV3GhHuTmqijTA99MLesMRL7uHpTrdjLNorxZ1+V6Q4JLfAFox4nfoj
TuPSFRH7hrS+yzl19rx8AwGsmpiWesHJqlUC1gwNVoIkiUYkqXYuppK1peOMDxPCrrkZ3bDZ4YGw
nvMAYk5iq/zetEaPR5FD2N1UX8PRCjblbNs3HSrkY19NZLKZ1g0Ycw3exmMPNiWEv9dGfmMzXrmy
y+HOFcRtuznP0lU9yvjDY3Wzd2BFrZUsswtzcY8mEBzuemVLPvY4ic66087VEJc231s3d5di2DZQ
4a7CWhXf094Ldn3moOdzEx8WqNR31MEfbhiS6ACCEoZBDC5D8zd058+BY5grJYtyXefuqR+Y3Mok
KO9Tpe074F/jhV3L4SbRorllaf6OuSV+cytv2JBne4EVeNq4i0rCgy24Ul5t3PaAAO9zlRXrMsv1
FQVYvG75RNZhkDH6StsrY8wQiHHHPmaYEleOtsarKdHFpqbZ3pou36kxYrgSfRg9zL6EJEHgldWt
07KCNQ1Bjcamrs0LO27EaRLd15w/fx11Tn4roXrEm2kMaZUSt2b/4fQsiQmTABcyz1eOYcPYqAm7
zcRY7WfGLnfC4oqWXtdekoXlLOkGq1rZzg6HnT5Xoz2/9rh/ki3IOJrINDY3NVFVzcq2e2fT4A7Z
kymObawB2WcH+sSq5tz3LCtWswfGDD5WuvYpHQ7At8DKaa5Bhh74YbrQaHEjtk8G07ZYz3d+Mold
KC+cHiC7bsqXaejSm9hW1wYVF477YBPkzh28rHxb+jVmdeZTRVo9TTZAgdzSXwqp8l2WWPT1RWJd
uA5zw3L5TU1fmb7UUAdbyN+deHZgvq/hn4WHeugNoAkB6MeOJQv4rVcOQ31t1cW4M7Qidi2L3OPU
aOfJ8YxhPTKu3hShwmtlW9xWxkmSJs1axXrtZdhsO1mofS4b65jq09wml21BnYlzZQXO8aoMcTI7
XrAyFDiMYkyL7TDUyS4bAL05pDTfsfnObxFJRuR98TFPBMYf8UmOt8WYz/sSoSFA6lrR+Y7e2VH9
aVJwJ9XkhNmGUeFwOzjtExsoyLjN5F4NjhmX3GCVdgZxX6aGkwebxlRWSq022MUlLuirgmKoaip3
63lz8JASWL1zrJK8C6zNNxOpb9durN9KpyZjkMTG1ZyYb9SxbruK2R5+0YofmVVYvVF1bl3A0Sp2
WJe4pEWUrxHm5kRPx/nNxLG7ikfOu7xSFUVNOX2Zu4DFXcj53APXu0ymcfoSTCOTaHg1zX2jiDMQ
Hvx5vyyuqyIGitcHRGbfRG5oHu2auPY9wd9kYgJtoHiZ0+pYZ33IiKzEEA4ZMbhjN/Qdfc2wjqhY
d0Ps5+RMwL6kXfVYqNReWTCqxz3UjTTCncvyoU48A1cZNhDfagvSWphncrjXA1z4JwoeNqGHqS9b
4hUEuHC/MpoPSAbVxNwk7SAPxoNFdLnygdKnbLbgh/vpfDk6yrsdeWDfUw5xi9B4+MFR0ba/aBPM
TbysyigZbfe95epP1mbXRPEayIl0VoNXy7smZ0O6QSmqThXr+FMzhcauhUsfHcKmPU4J7uw47/J7
H66iXKnekPsYxOiwJgomfq0xBG7BCBYH+O/xm78gsleFr4hujEAyXka2ggkKagk+6Dx04RFLIPeH
3ff9yh5n47bmaCedzhHDCnnicG57rW8mWHRiI71pBItq0tSCx+9sGIvj3D2LBWDaKJG88kyO0G4U
3VkvoNOwd4PvYoyZz8d5aN8ZfdY/Gxlw1AJKqlxwqRhuva/uJ0M1+eSpdgtaNVogq27VHwtOWzyO
C4GV/A5gF+ygE7VKId0/dT241hw2zlcjFSk9a2fhz4PkPNwCZfGeeI4E2/oT/IpDHhaoJJWBsA8z
jo5qwcRmBK47HEZR+BRkZX8zSsAdq2KKjZvkkzNr2QXI2U/4bF6DEOzDhUlrBQD7AyzDXx0sE3f1
UN5jWCJXJ5nL8JiZWbEB1c3NSo/WXM/NQqHVg/Yn9n3oVbYT2tFzncfDq4tc/lsIv+cLmqR+l9hW
wPqWHTeOwoa5jjLT/qZ0OW/wxSrjwxETaQuqJPTVNtjidHKq1UEaQ/0liOAcrCcU96jBmP5v0iQF
URrIIn2mb3KclV/Z7V1KSidj2hHkCyvn/Mg9l6R79mZsbidnJDgki4lBkkq8hkEbOgSwimzcmLif
9h32u7swqMW+sSe5LruuZMDE2GjP8Zz6K3eJC1gW25fT0DYnM269jUcGDLvOhTlpccHJvJ7Xo6/Y
yQu3WXup1W7duAwI+9T1LTrzdqNdN7jMjb4rVjKsYN7ItD5qyb4VlkqpXhkHtnKVRJ021yzCqhcA
QDWJSA7U6hV9zPzNo4A6h2KoN7blvQP7Dx5lXBZvVaSrnQ16lpl8KmGVTn1WGWvGdZyILhmkx0QK
eQ5QpH/pXZUf0NHRVlqRu8yc7cl+l7hpLtrQtJ+CFucWGE97dFaN6qE5EQNyQHrDP2Zzl/mHFMjS
nU/MKrAgolDfeohKayiu9RcWg+2ti0AIgOdoidcOh1S4jYDqcC0hZVj5pTS/Bo3VpMvaMjJOfpWG
L0nQlo/T3Hp6Z5fxeNERT0vkvWFg31GapAppZ8c0ym7E3CUvTSmvIlTyVcwKq2fKNvhdvC6nNrh1
2kBcddKBbBOgYt+4LIqvvZza0IepvG+wV7GuUL3zHsiZ0bVT1aymHBxfq7QYMN6Zhm0ydQBPsg/y
KLrSLYvhAbfH0UqZWM2O225mwAv0sKK7NI1463XAR+LUWtC5nSe/eSnjqMX8H28yr1WPkSvDd5wT
4a6vhI3b0Qlmva4VzMzYGrNjRJml8Ri4gmRkRZ4Pnksn/VqLoMcHvvytNuKco8UezhVsmOcczPND
4oqYpb7L1NUMu0tVk4nKBe4tQNEiYF5AjVgM0cmfC0PvStV0ZCYGGPxLK8peyNIBVAu6sme5nrht
uK0Z5G+bcJ4vMsOsTwMmm0t+wvzScpLkI5yTdlckLcHjddPvosAuj00eMUrJ5ud6ArrMhsVUb5Hd
yBsQHcY3k7nu8e8u+X9jB0ClZSFY+9dd8sO3svym9bdvP7fJf3zVjzbZ/A1s4z8D00Gfm3SldLqm
RLT4U4uMqQov1WK8AitpCgR4/2iRnd+QV37mz6HOtQOUjn8FmC7tP7fIaBFRbDrCRFIWYEP+tUWW
1IBGPBBLxDNUm/WeShTHMLPzYcDjXqAOXC1Kz+GSoRi1sW6mjalHYnijUB6aAjQQ9CxdbJkBmFea
x+PDSKjL1ktECWwFV9F6UDYxuN74UkAyXfCnrv0WRKV5tGoBZy9wB1axkbOFoP21g4oDrVpHexe6
78bzs2YNkC5ez3Pb7acejpUMWK8RTINWwY3BmuelT7eZTtWLUzf+W6l0caQaw3+eMOzSUm4E3lSw
tQledhX6h3JK8gcrBjLAQQE9aMVpXjHW7BpWHMZ8YsRIpHVked576Ms6Xo1FTTldqCg6V2pqH7O0
heaYzuIO8Z61KSFy9J0ZnAUE7Y1fEPyL+A43r70IwmXXb1DEom1KhdorcpUOQ0KQk7Kn26qu5FGV
VrkjWXWiveiZ/4EGj8ps41ZjdkNWNmaxEG+qOQ3+NudBs+pIgr9XtP7boXHEmnmCwyxh1MeO3SpA
kNk8wdUwINSV9TazmnkdG4TI61RUZ/bKMt42vgE5axi6BzOpna2FT+QyIthw79RmsbMaJnti1jMF
G32cTIxwBUPxwRuL8WPKOm+rhxTthMz07ZwRCzVMHpqHrho3Rj1Od06SyvcuHHkmTV/whem9Wdvp
oesjwsKtIHzqQQbs0jSEa5942XTuJis9R26BAdcny2wNjqnY+kWOE4vROwlRSu3YaEJDXuy6vuuy
6PHbfKVo696RaA3fI2KIdrMgz3DdhAVRX+wub51p0PnllNaPcWemjz4D7TeDtBB7Vc6uOKM/7Iny
W1A+BMwC0Q7gFtQRHBhacnK45sw/hRhcrm2zr875YD7GI+5DWjenOWAwy27HquEJivX82ipUcOE0
DBxWNSYxnkWmUUhY1F0ywXrOlhiUzsngGXfjcPKYt6dMwYMVzkR7B0jDB8RGsU7HaxWHiXIfA37g
oqhxMPquCQEsNsDde2vDNlNutFmQmmFhoDMM9xC4rH7jrmzOyrPeqryR4WVj52MMrCJ/9hIl74rK
3YeGbxpHnXROaO3z1k4zSTc0lMEH/Lkm2Uak81zPLCBvdGf5xUdQ2iExciViKr/tHt16tG8UT3rV
bfNMPjihTrcBtoctLVtwItPSWkpoTYBbHXv1XT0aKPXQA/TRoXZkph6tfHAo+FwBiTHeMNap5KnU
rq+NDRhwS1xzUPK5Fz0W+0VQ46ktMV7iFSA6dE9RG9FVM8lCPgu24Y1ChjmZtyVQ9/BritNljXU5
WHHCrWITEdVWdNU9V66brUiCxCxKooEJ5LrP4Qxg70nfJVl+xgHhIxxSlA+E+ZCkhZCq7xBsrEJ6
C+c8REXwVEy1+5aZknVRJSYzOlJ/soIom2G8wRbufJ1Iicj2FpT8+iCnBvllbyTI0iAnEgtRuhlv
CbRFeatiFOaDzd6oWJN9hq+dWhLjeuTwjm0WEnpoBRpxJOlMKUluzJOqa+lPFskFU4fSpL3ICB8U
bHl6g/TGUUZY/0rveuy9ccfIgn8VOSw8dmUtuCZkLQ8shawL5TGOwHutmkVRGQz71LG9M9Uxa68k
4L5nSrdxs9whNqGzkUiZVrwvZe/vq1hlNwgwLueICfBKkY6LhcuNL8K6xlk6tA5udVwP3FRYxxrA
1J25asnAPPlSkXhDIc+9mnJ+RV6yVVFlGzuEbOKegh1etwUXjjGna6w8oyyvkAdXd34vPbCRTf/q
pqFFb2MHFwwS7BUyfXOTjU7EHgVR4GqeuxzmgJ6nj2Zq3nlGqSs0/95ukCGBpH0Cf8USjbgnSjXc
jSL1H10n0rfQgEIeDiXsj0jq66r1jV1usDjvSxF+UJi6zDfMjYajd+ToDA/Ei4qXTJpsqovAf+1N
EtaYFVs1OLdmvJCznLGXWv4qakaas2FKv8SWbZ5czPFXDhD61iid1Qj0JSXpIzbRx/VoBej/5hsv
SNPtsuHReVk/zrKiEff6bm8Cmdm7fUF+XmoOw3rWBoiLHBCudALsN2q0fMAVHPEoOQkaU4xGBt7/
fgwc0AEmOYuRFcY3NBqgBmYY9hAxI5auRM8j+IPeZw5OzNE4Oy+wpxCO0VLXbz0zi7MpZ/Nb31mM
c5knbDPGnwcP/NAz82FwR2xH8XXoaJcmNVQmZiVXmRiaJ4Z5zblTrbpxXTO4pMot1zDx0IrEMIZI
UuivUPXPa3hI3iGf+y+0eMnl5MTxMwNxcRWGZsCLaI9KYOHLdKyU1lVhiyuNSbjFGuv6N24Kwzew
PPXmL0w07WUbhgvtrdLuglopfA+7gg5uM0jAF2aaVe+Djujf0CFts6kSx1hEzyHBfmv4o4iqSynJ
RJzgVVmLtl6YxgsCdrEd4qo5j2UwXdhYE6DGqKjZsIGsN0zFAPWOZvtoWF3LmltHGhwUob6BMTDQ
70cPjRGImjV5JhMLyshCa0ZABm0qsQVmxKuxB0MPy03NQhA7UOK+WSNAjtGJ03klmTnwdFNIcLmr
vCmWjHxSP+KRh5I3ih+0B5fud2PK31uw/7AFo5K22Ar96/r+eaoKSs1fqvvfv+aP6h7vGJgEm18f
6yphmhKvxw+CgmnyvyT1+lKnIwj/xw7M/Y0gOTZnnkPYN3pLyu4/dmCOAKiAdR5hDMDbhRD/lwr8
X8t7GO9Y+YhJwn7mwHf4DIz7yZkZdoNJdkYzXHXF1wjnYpy///Rp/A/O1mWF9pOT5Z/e4E9+UzXa
eVGPvIEP3SlmkNYFb4iNkwDU1td//1Z/ds3Qa0BJsjG12pxxDmu9X3uVydQgFHLHPINLnthwE1Jh
2QKmQAC+pXG/ANuM/I8YgHor9qK2tEGSce5OSXkStmii4iujal8CoYTciy9wHyLP3k9+2X1LWJYm
xWWnQD84F8Kr52NOZmeoHvxUTBdEQFfhw9S0u9RK3JNuU/MmbSrICBOnHoEPFq09q3LFYNvqGfbr
1dCj+tm4eYH1474JIJurNVL5XhJaWfkY8cgJYqxYdhbjuDp5JBevQzWy8KbmHjTZjsdObhcXsuW4
d0dvvvLNzB2+GNiuV5nBUbCCa6AQJRKIde0YkujdFKi2cT+g/HDAKTN/DIwar0bajuFe5opa/PM3
8vep8R9ODfrlfzsU+C+VzNWfCQHLl/z3mRGAAeDUYH1ObucnWuW/zwwHeABnAv3yHyvwHzFqhECI
5at8H8vYshznBX8szs3fgAksgIDfl/H+XzkzLOtPRlIiF12+L4YBy4EGd/9PN3XRSK3HzBsuaRDz
sfFW/tAyJF35oMfFBc4F3yrWeKhawD+ZVeSFeG4ZWpjbrMT+/2AVTjurlckBZ21zlSpU+WCXy6b2
7wGL1Zp0QkAhidmt64G0qJ1jDwQBIGueDimDBxbQJe7koj+qLieLh1qvReZdn8t8AmLY9wltWkCa
ziVp9+OpMooekSj305ldVsgWqsF8ZngvRD72e+JhZLQWIytAN60v00InkCVH6lTXBbKFHWWGjx53
dAABWdXcxaoPtgODtAF2/Exgr4en427OehchObFiqxKD0jkBuqG2VtwOxEqR1YPzzY5Evgcgn+9H
QhFR6gQVItAiauRVELSE4+pJUAgZRsVrEt5CHZuRW27kQOPiwskONXaFXTorSRFglLxw6aQ00siE
6DHdsHxth8m8GxCH9/uqTcEsak32DQlCFtDxCPedzgq1oSrtX1pF4mI4V9JbU7rU4xFJHuqeUGHg
Wjmh6KyXMEedM7hkgGsKqi0NUr+FLNrAmjQV273KrDfSkQM5ATbsJjJo3COoBPmEEGG8tNoh0Psk
dTgUY40oENcPcgrD7iZx23ik61L2Fnsyv9mdY52ZV/3ngF2Dm1hT2fZyxdORNHfRUbGSQ1dADQux
tkd95++sYRi2Q5uCZ4msPtpNFtp5yJx1jTiapQiSpUS8zeRl7DKXu3GXkfWwFUyT3wr0vtYuUAw0
GErU9wiz4wumwflLRQIAmr/eHNb0k+0h7+NIbCyFXwuLyqazgO0octqadR3nJheNOZo9nG9MYjSy
4zaWKrge3abeN6Hq1l3jRCfMi6MEqVNk92SpLgPuuMu/itSojmRmW8e2kMWG8WD4hbtB0Tci+HwP
i55d2aTbPttHbWM9hHnSHQdVyJ2V95LZEdvee9/pPyAcGItla96EPomCCJsnjLKytoFvRSNKsIhB
4iWReoRXx67/ih/F2vdocXHp0FyZG7fnwaQBwtsbHTYPMP/UVeOL+T1vC6jBTTQ9YSos4HaG3IKG
IRhl1wZlf18b7ISwTF81bop9oq1SHndWj0LG1UCmTZR7j17UtCvMEuhRwdw+t01O/LLfhvld5tTW
WgMP3PdtsW8rn+tQhg7rU3Tzt0zuuvXUjnawq8haHjhZ0Fhc1LWfrjq3ra/VwpjXniD30MymYxPo
imyEJkUzOQUYvNqPVCTOxp7ojXBDOoc0D4J15Vhv2Hef3VyhTsNeOW7Yjkicvgy1+D1iwAOb3Xk3
gzbCiLfNXK+b1Orvp+L/ZlZOycp0+V+X0v+Vv72/Fb9ycz6/5MecnCcfdTIPPxNnMWouHjt/PBUh
6iDJtGxpwgRj1rKMqX9gcyilqXGossGrePiyqFB/PBXFb5ZF8Yvp3sN2/xexOf/sh0fOtnwX1O0W
zvg/TcpTE7GAth3jgKyUDjBJ0UV2gaMffvpM/oeCmof4zwU1lS3whgCxGu8mfBgcvxa5s6nBPs69
cdAzWMqsIlfcxrp1DU8SQc+/f6/lOf5T8b6815Lbu9CA4G18liE/c1v4XaQ66O1w8U0G1+ioiYp3
TfvkzAhya69givDv35AFxz+9JYo8D08FKBX0wwJd4M9vOWYaK5tU4QEKERlsYVO1l5XqeMzyGK/g
4gPBfBLLMbYTXdQjVUO+TIpNNeDgaNyo49nRE7DejXAra9Z9h6AaEcsSRC/eSzJJAGhC82nCKNgP
M9hS+O/4wsOxRO5iEoCQ5cE+N1T7aLZeeQp6CJlGWCRX4dSSxhGlbrmxgV3uIQoXR9Dd07ZpdXFr
Gc78LUDQ/RRnDmazOjqLbkq20GRL2M05knR2iWdoKp6/jlO7u7V0V3zHC1Jdz/aQPlq4gFdMmPId
KXUlDh/2p8iSh4OoEG41c2PtfYaRK4V/fGvGI7KU1tYX0myrK1X7HMB5Zr+JPDIOkCIadrPGcGim
XEaIJYLQW/uGVX0QLFhcenMx3pLKg09LNAN2VeU7O6Et9ZpkRjBgfo7RtzUrOeFu1q8Qqt1J4/Sv
051k/1Cuh5DrfC3iirWosIvyvVOyfk1xVTynyPjugkgE8ZqdcvA19XXN8jNAdwcwdqoQsafJuFO9
j+SBFjd+z+Ic9m1SOvk100m/pguKqkvAB93F1JUDVII5Xy+P741l5Vx76YzrkS2Ce53YyMtHiK3h
mE53cROwe0C+8kpYSb+rRtHufHqtxUvrFV9VUcT7uIw/JkXsX2RDNYgCv6tX5uzGxVbz4cRlmJ95
RM3Pjm0Zt3aZzKSUhhSTejSzo8cw2GBZk4YotCrj3mFhfQwd4Rz6oQQKOiXZJUTsjkbaa98zc0rz
7UyKQYnCLQlOfAR6E4feR9OS2WQyjSwXrfooKQdshNpYbi8Qro2rLIseA427oEF2vTdqrFGzUVDB
jUOJm4alTgDJeyXr9iJF7AUvqo2IMCRL8A2URsgfll/sEP94jJR8O0qvuQuH3Lr0Yn2DInwAykwU
M5c2dw/KwP5sZ4QFpWb/bSyksXOV0QIOLef3dhH585t13+sxy66ZN1ubbG7bOwAuUBRa/47UjWTb
ufMLBjz7imAcILLTrK8MObOZD7zhnqKdsFsz6HdT4dyWQ/Es7bCyDuRQYERetZDQp4/SSxB/hui0
qo3XZWOarzBwW+lq1inrsajIEJBZizNzyhvMSLDCp/GITTDCdhhHDWu/0DCi+SnTA7Iath8deeN8
EBUj56nX6YPzx4QM4azfDw+SvMdtADQpwk/DDHsNZBG4q4txf5G5l+V+6GdPvoyGE/k7OWWWe8Re
qwW5O8bk73SqkwYxAOQeaL7DHN31GZznnV0nfXTlNQpTT1Wwe7qJPCNiOF1jGI8vgtDogevocHBf
rZpAX0b8ZYhOYVBjYD2lNBnurhkDV36V6LywyrVxa5yyqY46dQ9eEWTG3gzIloKfkd0HPSFWSpQc
w1Uh3UMvUDNK9haIQm0rhKXYgZJwR7QNK/ZDNAyugdHGbW37NJCkeWmOo3ug9kMGPGZTQpbWHACX
jit2D7pZ/rMMvfAeDM3w4VklmQMYS1DwZbZ9xA3K+2LWnjYZCp1jrUV5SsYh2LZFR8tUNCG9kIEn
+aJxHHQispdYvDxd0TYlLOHqoMXMKXCwGxOs2M9Y+HGhxjY0BvezFuwOXcBwNQ3dUNyOtlN/czy4
0HwjCWW95VQX9YQmatORvBpvYURWR1/kwXXuJt4bgxW+PzvvzR09SXFrDJmEUgOaHMslYq2YD6Mt
vlu+yp9s0eJWy1Jv3qDJqO6jAkjnSlNGAGSvMq/jvs03n4+6v2cj/2k2YjGk+Kkq2Ly1b//n22f9
ePVWfPt//3f/rVJR8msZ+PvX/KgDxW8+egQ0+8KiSgCi+I860P2NaSmqCCk9Qil+rQN/rvtsl7kq
EZtsGdgH/pVpCEOUP5cs1GL8hWmBWYjlektJ89MMNbAqkn4qPz/YfvQ6sM2AUJJVWzIzXpgy3COU
PJSia178wkR4PJg75HM7PfanFlD/djYQ9NoD/FSdB+BwsIkh8svyvZoE/bXRlGsQPur7FPYeqiqJ
icsHF0umbP0Fh4W4M6zJQnDddhs7xx9d+wnRu0ZJjlck71JmITcDMdOLA4iYFbymbY8Szx6aZqsN
y9pMg6OwJAEH6ovrSVv02i1Z0Gk+EnsgAboAPdlUcpBrNAbdg8XqEkHnGB7Bx8DYMMzbAVHpXrfR
s+cwdKQzz/eyyONzKxKT0Dm+J/H/2Tuz7baNdAu/Sr8AslCYcS45i6QoiRos6QZLlmzMY2F++vOV
7CS2k2Of9HVuunt1IlEkgULV/vf+NmvUNbd+s7Y1p75GvwLsnT1As15g5sS/XDv2Lnf7F244jnAm
RTyNVY0f48IPD+kAW8T055Lhee1sbTno68Zq3O1QTHI5WNm4zkzzrU1Gc2ORCl3FqUOGwu1ejH4a
YEH0ezYlORYpFJtkZltIvDBcQ+BaDHRInPNabtpsog5YuwrUMxsy67irTH/g2VyKMy617BEfbfUB
aNqG8ejNLNr8nKLDHePMa7Dhei7DewyOlw3hjmFtsFEjWFmnj91cxvRVQMI3JZ500ywU5AWp97Y2
teDWgMF5oDNkZsiU280uZK55DKIqPjWMnB8DH7a92qM/jLmZwhYpKTJxStodIoBE+CxSGiO7zLtx
B7KLRWaiTmVGb+9a06ueXIwWFEG6pFpBhNgHO2Pt141MnCwKKjDRi4yKDMJrzRFPuapsMWkKiaFF
8dzp6P6U+Bv3jQxYh+eSxb3W5g70LC5B6qwJ/mPIYzZy0tuyPEwQmxFl3OTZxSTjrMYgZIk34uAh
MbKSzD/+0zGPy1uRluJkEh88WAMA/pDG1+eqAuK7YIDMsh4DldmoqMm6ZVd0Pdl9fOpayBzkqa1x
DReZ72/Im53ZDozBCOZOq4ZJ4Uutm9kDzzD9Y9O55oVmmp3iCbR8qk3Jv6MCyXyA2hKFQKlxOrP2
vrSL/djyK112F2CsinC6NpjAPdiUrqU7Uny8+XoKp7ObqbxkDmvpzPOgPMjSdtKlyfNnXXkZv1C0
6A+omTzapp5DGS4VcPncf9uYsBMP2JGIHMWIkp1bxHO6gj1wmmpaWCAEE57pzOoTzYXjddCV1dX7
X5YECR1ueIf49XSauDfhHDG5thtCNOTqvRtLTQUt9RjL8K/vC7vo7mRiDUs2fqAYYvXGWzOfzhOi
yb075vyLmVKd7J5FZOWZpOV0X/ZbWoSS5/crLYHNN5Oq91EexUQ2+v2R7ll+eTVUPhyDKEw4Y801
mFZ/MCjz0eKSR77l3lCVaF2QtB7PYhzKVdO0BiZWDJ87cDiseuwV9lo+KxsDtWZUHubtW+tGRBf0
0rnixD8d6kAY54BR/HmotXwdcUVS/+3bwbNvNPVisHkwo+5wWNN6j1d0JzrbspChRjnXOECdpLyt
w9rfllnrU1jPt5UPPNDjcJLeUgLwa5ei7T16RPjkJteyj6JWMCTnPTcFsIC87YD51s1Grno4HovY
QzVDLF0adUkPbzKfcI+e+nq6BnF019ecTHu7fC5i5vucJZe+d2m03ZU+hNeRaonP2miXJ81ne/AP
cFUIF2k+HYfueZTmxuyjbevMD2EjHbwvo3d0HH4hvVTrVGrkI6dy6RlFeW55jsFtMktG/7FwzlaV
3EuRiJPTs4YDh8AMh+q3FG6hcFTTKUbQHsYEUa/cm4UbXItWA7Q7GsnGK8MJWxZBTY7NaYIDprfW
U5VifK7qZtf3GUMhnHURWW7xRsoFAqHxiaA4Ozn2RQeQKBBPjJyQhGG/NqLdFZC3GWVwTOs788qo
w+AJLsKj1DxKMMt8QS483+B/bjG5F/0aLNS0SuhAoNmhIQFbOU55S1zOWvYMuN/y3l5ylFBdb5Hc
VC05DaAKe99Nt5TGR0vy53zBsQMru+6CRTJMKUUe4t6ZcGu5PqaVccqhcxnmjuozGqM45a0p9wsW
ut/tiStxoi/LpxpheTEWpX6cUt3dM5qLt8nk6EiiwZMu8nqpEUgh7/KZ1Mq5ij33U2y48c4aav3Z
dTRyX2l61woJ3GDSzDX3Oq0bZu2BnwAnCTO43Vt+YNWLfp5ZD8w+24XJbDJYIPS4nMsVbrfbOpdv
0YTJVy+86cTBe6B9ATA6e+PW0CfMaFiq8HZRbiycEzjv9IbLCinbCQRl9ZOFAborkME7LdnRK4IB
ASsICr1RfZK2ka5numannHO3WVUvXVYaq9qT/orj3qMO/AauDU9736jtreZ0r8yXnnAS0bNRB/eD
qMB+YFNc2OaQop7a2mVj2ffBVOhLh9twkTAaf/To5GEnb65aoXtH/N7hmk2C92a5dn8m4CXuacVS
ewhkraW0nGlPdHugSgMj3UgVVnKfuB0gUmnln2TgJp/apsk4Lucu5ghJLLnX+g3P9GGTSn42zE3y
5iTq3SApb0wL/kwY1eysqLclwtl4p6qvKBTVp+x5MIRJ4ADeis0OiyBdPBMIgIe/yNuYSSqIn3oZ
pLmHN2xMwmM/tqnYSyMQ9IfK2TnR4KcgKzVekNYLH1pn1K4c0XjL1DTGmi8RDwpTYm3dp0l3dO2G
jg5RIFyVNXiehTUPPAbHrjyBnHH3lp0H66C283Uga8IfddwSOJ/jZD2TSisgPBZAL2CgXrBTSLdC
L+t1PDIgwdYFYyVqxs9FbhhXIg/b+6GJB6ICbv3BqSnMoO4IR+2sdBd3AMNgVTCL3PkizdmF5X2v
7XXS/8tKGPWuDGzlcm+TZRJMwQbWt8efldXbyco+ujIDytKADAD1pF82Aei5zCybbW1ESFJDSgS2
ai7HMtlYmrYNjdChG2l+SpqmrFYQZbLlONTNcibxsoipi9yA2qKcF5TIdqYKmmPjtG1A6wHeCaDM
ZbK/nsGEL6itlTy5eu+KMofstk7ksPPMVHsyW//EuVN+Gt7Z987UbvzKCTd070IEMGsErIa6z46C
XOQosnOIS2eeoCVu2ZHEld9N4KYH+8Gsxu04jBAPzfl2ckz3RDYVQ5rnkSUpxJbOebnMBNbCvgw/
Af1lPMUjr6euZt3HSbce9REuTi8k80kZXAx1cIzD+gwB0gbA4yUX0+yMhyDxImb7iRalqi51Pvsp
q6s4uJ3mABJJ1PRIQbCGJLwxHbgs3MJKr+ANK/UC/RgpI3yXNdIvGof7LniM7+IH4CSEkORdFJmU
PjK+SyVwOZVuwnMbESV/F1SAgCKuRF+UFuddduFp+GFEiGGO029gDqDNWN1wGyi9RijlBoET921v
W5c0UD3Wsxmv58o5xz6JlURpP5FSgajYTq5qpQxJpRElSi3CfdFeDkpBipGSmpBy0EGpS57SmWAD
WHvrXXwi8HftKz1qUMqUwh2sDaVWTchWxMEDiIVd8jIoTQveGvIWbNt9rqF4hQm4kbSmr5oR77gM
lDJWKY1spHpjC2Thzlf6GaDHAyXvwwJl+A3bH/HoOsf7h8EzK63XiDznKlCKHCQVxLnkXagLp6b9
qFtD++amdnIclKJneNLamUrla8iA6z0V3ouavQwiYN+mF6ARkAZnDLJHK4YJCiNh/pAx6byUUf7K
ATTMqQWukRgHypIOU4GOGyNA1kqJbLU6f3Pf5UmaKdpNB4lq0yj1ku2LszYMczy3gY87G5HTVGqn
+S58CqWB6pZfr1yli45KIYVu1R3qikKj+V1Arac2u1JgNMARSmEtaonYGijdNRcRjwL9XY7laFiy
D8h87817F2z70BbnWKm4rdJzZ6Xszu8ib/8u+Drv4m+nD8Ud7N9ybYvZO5CVKjeShXHtifmCAmky
MQOHLEgj6Ym41PAk2lmsHIB1wNKKCHQP48ISSE/JJRSyKUlKL+LgS87ojsFKE0LeKim3Nkt8kDR/
wwqLUa8w8knQlU0t+8+RzHMQQW28a+qh2o1a8YnIM8LaFGBbNuUxbbqcc1bjnaHh9tdh1FZnM/Hn
VTrU7G6BrdCCWHrrJqBzMPG9YM8fds/BD5KEH5UbLck9kE5a+O/s76t28wvVB08Kk5z/e/a3+pS9
DC/Np299dF9+5qvo4zLGsyjMAAtBPlMpLn+IPvwjlg/HhgohGAoq28vvsz//N8/k/1CZD9vVsYb9
qQExMbSA2OtM/gxPDez+iQgk/B9zMj5aC2NJdClFtPgruDth6ypmv95NODIfMV8UFSFEaIiLEUVx
ObpN3m4qTg3swGaK8HiUMrbkJBDoFettjBOaWZB4DOA5EwQrUo5vvj58GmHDrzx+OfQabqAsbK8L
8hkLnC/Plkbjncl4fkN/siQNqYdrhGQMb3yIdCHmtn2btENxJDIxnzKOdgzSO51uR0i21jJI8mZP
4iFddSV7OQ1o1oICuhqxhQ7usVb4gRwagjbayXbgjzMWZuNUF+4cBxclI7Iz8oyFQhA/J26tPcZZ
rt2F1Ayx3o7FtsPTRmKiQvxmBnQ1j1Tq5qO8Iar7ZmspbzLgnYrIuLEM6rB9PwUwYJvaIgmLdquH
6Wdcy/HAYgUar9BnEpsVRg6jbitaB3l12nduHHMEH+W2lywZ5qIzjBv2MndMEi5F4EO/GItb7nhx
HAemUAAsof0xd+A/8mM55UfLqx4DaGRsVtoRnT189p3gwsGYvUBTukmn9LlW7fFuWd7CdJyf0qzQ
VxUV7whqVUfQEBhOHBdLLsG70WRz52IhSQNH/QngIGx+NWQi4lCzS4Qh1UhUE/68DaWfPZRTZz0I
QutbAAaggCFnbxyhiK5tS0JQzz/LubrWHXo/A0vbtwQxXkpLNHco57TPxQHNcoB0SVga1TU7xF3g
zR5OCcK/Ux81j1bq3TkyLrflyJxTyCk8OkHqrmeK6nY+6Lc1LqR7qq60eoHD6p58aLi38lK6SzdU
I00/6F41vW6KpYu6ckOdoXlCRQPUMBgRhM+STph1FhW3pibGtdlgpFkZpQlOpMWc4QVMSs2I2lnu
HE4KVNJG5GtJ7Y8c0Jv3utqwEgIs28RSj07LRqx3ypMhxu6gOq67zdBo9r0LafJg5Y7+bPHGV5JB
LBAGjJac1NKy3AivCQgqE6Q9DBw02osy0Znl2AkVpVphz5SbwAQIPk++O1zCpDPxvhdWus5ccCMw
u0AK54m4/Vfe//+YPEyHVOLPVvoPsaS6VsbFt0v915/6XeB3fvPUOi4YLNPLzWr6x1rvG795KEHf
dCf9sdhb2B9ZyJVtgFyk66pao69GD8sARISZAAWL2YAykfyTxf57V4QFsYNiJKyJ+B4tQzBn+F7v
N4QepZ0dOQc/LJtdk9MQZGMi283TlM7LlqgBw40/HoV/Y/n4uxd0DTXY4HlFLxRv7NsBQ8q7rqCG
2AeTR9lK9LSrzj4gPAd8yw5lS/yiLeN7D8aXN8h4hM+LwnFl8vz+9SAPzRJbvHVwy8h5SXxewEwS
cScRY784hF/H/wk/UaKWTWFZfFt8pNwqfzpM3l+Kr5rv2mZUQfnJD2+tiYYo7FJhHTgN2S+xmzQ7
QiUM3xwjFCdFOHtwU2SuJrDH888/1b95l1xJtBviixUY6n/4Goc67SedA8ZBGgktmB4n44Vm076c
9yFWt5+/mFC+lR/eKFcgPWAsdh4krB/e6EizXO6OsXUYSocXcisaFRZDomeAsls3CaHCci7ck4FF
qJxQq+WjJUqYO2MG81o3Cv/487/or2/fIUJAbQfCA5ytH31ECf68LgsD6+ANFm/XZ1y61bWU//jv
XovkA958LmEunB8uqDAx9SyaJutgykGcOktTHc6gRLvEqJ5+/rbU5/j95+wo65Bls99DR7PZ8X17
r8Qt1HGn7KxDH0SfpSH9dceA+xff5t99dixCGEV5MVapH75MHVqjy9OQY2Yqy0PC9qzCrFppSzGn
TAl+/o5+6CRR94ijkx8RBuk0PsIfjWXs+wRnTmEeeOTB+DDhFB4EtGpnkTWyevLq1H5BVeMmjf3x
PEWteUH7h3nxiz/jr1ewo7P/NnR1q1rGjxdMYAgjCJRJZSRXsGceJbQFtZQeLbqSKxSmfb5OU6Nx
IAt1k1i937x2xXCFFaTZ/fyv+btvAOO5z5GAb9r9MeqBScsZ87Ti5u2ZN+g60JihYCxjVY2//ucv
pXqDbFWahqL9wxU1VuweGrc2DzG46rPvh9yyWjay1HuYGQ4/f7Hvl3qWb8vSmQb5DJJ5ub9cvuCV
iejWlbanNoWsl6Y11RNEMg7jgzde90w8vV9cy+L7JVi9pMvAVecRzHVm/aXrrkpnPGng+/Z6wDbR
ArROoUcjx7NDlcc5lgHfq2nP43XkJcYdjjcGK2NbHrCg055ORrvezTWPv/cVpLXSCnDebDBECiLC
5qtYMB78+YdEZ9V3d7ltsWKxmnIh+uh5Do/G7+9yYKgJ1enURshMhwilaEoMBLRNKGTakcPNaXGi
ESVpoC+VSTU54M9sGgIaLYODk2T8jUGOqZq9adi+IXS0byMBP8w/0cx9ZVBqEq1oNhVI30KZ/gVk
oJc68sZz5jAjwebVvjW6Y164Ez+3kvDbLgYjqZ9aAjwHL7TMfZPwAS6mNJmumShqDUqg4T+0jPCS
Ja7wWuxAAvOrpYvov8r9iHki48PAXIRdbDrbrKh5DY9PGqrcdF3jytYXVm8ZuG7iCphCBE2WxhBR
PU0lUYutFsy+sx8qk+lkG2L0x9BYRPs0i9q3FOLXk1sB3dznIp7OGGzHaw0LPhS3Kg3jZzHRrLSg
scJJU2ZDQ/BQ01f9BBXMeYF7xtVuJYb9MuE+eoMDoZ7QPYmHHGvUazUHBqhptz43DmZue8AhzywX
Qhzrb48o79s8YcQkqFAwa27S97FlkGpLc7T4RGnTeqDQhJ5x05RvjSQ1qZWGuGtng8/HHwL3LCWS
KKNt+Vb5kK4WuYMNVIyNfEsJAEBLQyNGRAeRs/TI/T901cS/RYYbxFmA05timEnczS2fG6F53Ejv
T7mCJzVxV4z5iymPmmTHiJkY5QSwaVjR4WtNi7xgOr+P1MZEI1tK+0Lu4/IzGAOXE6IXY2HG3XbB
WL2Oa66a1NTtF9eh3YXsV1LB9gfbjGKpB66zr9R6qfWcv7fSotdra4wGfwxulTRfNy3PRaeMuP9K
nG0w+mdPnCItz/gq7bz1lrhM8DC4ZGKrr4FwUZhcy9B4/AcMU/xa0viAezVG55XweBa1rZuOm4lU
HLgOUjPmEosCLU/0foTKZGq/9IwqXpyI4/pCFo2vCNOiuQ3N2djN8wBQAIHfei76vrjz5ni6zCiz
X9XovhzqtEx4GxGDDIszqFlhNvEyMhtBvhdzyUAdOPddls3qGO94cN9cO1GdwZ5+yK2oJKGXYsuP
bWlSCKBZy6mYpzs0b3vdlVFV7VOa29kZOagFsy6Lm7aSXrFIgi7/VNpN+9mjfvzCNtzu5Dt2R6P8
qAIxHTEjItEZC9fAqIIPQZuqRycDOA2+cXJex9klwN0WDNUkguMGNzfAdr+r4pVIymLb00d88hMV
BClmGT2HarRE9rpSFT7Oti6m4CCm1q23nhycp4revM1UVPOzEw6MW608nBYjtpXnIqvTNUSKeSlF
z9foBTYw3nQonpMqcVuq3akHgGFNGxCbUZqnx1oaTM5zbV2zB1yQssa4QuhaLUwBsCf66jsmwxdF
WlcXScN8dLK76VMQlsM6op/kZvLL/DFOezp8pgL8cBFTTlCDBgSy8OK2FvdHjIAdGHm07PoGr0VV
8os87WSB+mT5Z0wAg51DMpqty9ynRXEnVmYzPHO9ECeyHKvhyE7XAwIuJgDEcT+QGAp4IQiAFF10
YXThlRWTlFbCiConbW3kZXdfpU5dLftCbjo7nZYUX71mLiAtP4shf/pi3JC6MFe0TcN3Ctr8hqfS
zPif5f3oWLUyzuh8o25oJEcg9cW13kLry6BAmTj62JG9TEErTpqRcEvARbXHdVmByDw4Y8AGG0W9
rZestu1biGkyX5bK7DjpStcCAeM/NC5cmLXXjTZZcMq+mcfRFN4vcjfI6GGytfIpEBZGQcDSSxcs
3K6VPs9jr7ODGIMGfsSyydRvE2Ml6XdqWYJYjdmYVSWr7cg5CjY+WzgHP8Qd0HVu/S6y6501Uh29
s0VaPVVMEfjTXGZhC8Sm7Mmga4X9HAG0hTCBfZHMj2SVP9ug6KrPE7hkMuUuA2SqRRnL4/74hFO1
phUi1ewPyFlQACOfNvFyAiFSjGFMPZtIoo+yb1+SyjbXthWH4ZJBYC0fM8id2i3NVKW584zIO/XU
ey+dLE7X0TDUxO+ceUMiFhaBHzKg9RFn7nu7yc8kwz4b2fw4Ymq6Sluj3bGuYgkwfAbYVlcZb3RF
hG9zHA+3mEL45rjjk3XdE8NZWCHdcYs+isHc1Jl0944dYxSlfKkCw+ewji9TgvTDjg48/WDV5XRZ
y9Y8O/MYo4XmKZ4lh28hWbLZ8R+0ogdVSwY/uxybxrqa4zm7qoXVnfPYq5dNKeSr1WvZugRg8LH0
nf7QEuk16A8wmDNJz4yXaQQpbICRBsWwzlgufHxwjAWs/TT0H4NKG26ZUaXA4zqGpHFoP6eDk4bL
BpsVz8qCAFc9meHJt6b4shltc4+13icD3YfyxYiH6gA4Df5HbFMw4+hQdCxyBA1D3yneaGxmGewJ
wwgWsRW44ybKCvPOSatq1xcML/GvBkd96gCPR4QC/D4cnrqsrbu1LqUV70c4g4QlSp02ErDnXnpy
Rn2otn7UyR2nXO2YuHN5DwjM8Ono6Wj/oLdeT3cdF89p4An/mWpOedlVgH1HHoSHIpFAc7EABXJR
Co4XEYsb9c5wEZcVOwuNSb7b35DGGxjZJQFRN0hJcPPG1oTFk9lHZq0so6Y+YfxljFYMK8A4HcNt
GHaXLeMsm5RGzSjay1yLBVEMn0rD6YKNr4oawgp3kWXVxtrMnHknOzc+y1zU952Y5IOX4YToxxmG
TjLSckSaZWHpUYR/d07clVkxOoYUNUdvdEzxHGqVcIsbmwobi4/qup85pxTZ7DZLG+DCFQ7T8V5v
Bu3SjluwyPg6zI2nmQ2eBGB6m1q6cKlK3JBy23Htfg6yaPxQeWb7OtiAqqhmcOKNXjmdXMpM0J2W
lNQMLAI8V5/ndq5jHGnz1O3ctvpsR2N4LZMcYXKOZbs3h5EejLIs6hXxBmiKlts0IGEKeLXZkKwN
zB+UjYQKBTVP40i9Qkko0O6sFsQcmvRCs9z+MXLoukDKnZMrHXgWHvmqyK4KP1OFVfTM3ESaybf2
BTmafwGQ4mFTONL3/fq/VudfDL2UB/mbk81fnM7ABcrm5a38Vgn98jNfhVAQEEy9YKTTA/qlDv4P
IVToRMSRM8lboRAogvqfQihUCbJwNjGqPwZivyfeHOARwvA9h8MTchRe5n9Ch1PHrD/FFrRI1Xut
aBR4qWyO4upo+Y3zWYF5dYhi2oFIZ534GwQTb+oeCUhbRbNPdCiPNe0wnhclW5cZcWwfTT/LhzXg
JAZ2tMhD864YOviBl5qXxVdcg8aDQuEb6HIBSdB94ROkXmzH8dEOhx5SIqhLdoGAaWde6546Y6Y8
JJ27vBujo4CLA92YY4wLd9yDUKv17D7zvelaZod1Z8hinjNB0OtPRtEEmFOAQVbTLRRP4nBrzwoH
98aLKG/yr+K4JWjsW9gW2Yhp+ZJ9puIM4zbRJiJSJEeWoV3WXvXvXfPF5v+Lu8YXJtfZH/r4X+6a
FUtgE7+2/yk//4c7qMs/fh8W+PLzv4+NueB1hsWepSKBwFIQkr5mRl33NzRJz0f6gPKiJsd/3EGm
x21C+7fnm8htqA38o9/vII/ZhM9JnXvIdg2Df/QP7iA1gP72DrKwGdvc4UpD5BY31Tv/9g6aRAEW
eBr1XTqqKPtn4ntXIxUj2FNXxVDsQFXvOditGcU9ipTZqClX33x411/u1m8VeP9HLUX9CYg/xDx5
z4b/rg99cxPjY3YqDwPIriRxcOpAMAjA2Xg86eeodSzzGtl9KwsuKyqFMEqDDhmMJwuq7AyojaD8
pT5rFFV5mxaqWQXmsVbxcsvuF6JKVlrPtlOvXtFr+JfQLoqIdtPnRBpr9T8nCMFWPN3LuaSPin07
ZTK2v7NAGDOmS50jO/AC9iEuc1AIjTSpRQVzP5nFw+TRRsLVsBsdb5HzkLYM84DhBEpvMkOb5Q14
WNliMNMMAykkJC+5limG6e6GHT30wxBLrea3N47/JExtLUP3ZZb8BYwDF75jLpmRkGPyeb5GHEiz
VQ8UuunS86hBkaiHZp1CtqS88JnDs76Ns+46lO4hEdhmCKLCNVtSq5VtnZk/Y2hRFsyieM1HS9+m
CVjmSR9eC4XDZZdwLCSWyEyvcMNKXmzGCW9ehTm1zv8+jP8/g0kekwR9frKuXBRv8csPUJYvP/P7
WNL6zaWMnIcECe8vuKY/4+dMFdHpzT/JK18tKJb4zbVZY0gk8aQmnsas4PelxP1NKdfqx76WoPyT
pcRSvSjfrSWo05hPWOygTTl/TYZ39GrEczRqF4E5jyuzzrIXEHl4UbtYN6gExkVMqZycECM6rR+o
OzUEodAmv5ydwBqXgsVoHehx/+Z2Ir+asdk/+zrk1EXoIxEu+Kl8NZYBtOFiLp5zm0MAmSjjCiOq
Q2Kob8xLQiUeDWRJjvcNj4ND+MG7BbCQnZux66/0/iUvG+jGVIA8gF1tnso07jWIRhk8u1SvxhfM
AzAiYqlNyN8mkLrVCGxy5O51w3RNjjL9GMFbBsva5MQUJ6MJcNlBvUjHekTWzfyO+u0RL0WHv9la
2Q0K+JpWW5fyD9Pnzk68xNzWCCqgW6MgOppkZDziu25MDKfIuO9TLS1fK1lVTyVUvlMHmGXZmZkk
MSyHVy/viyeKFNnU42WZDjRm1jdTlYQvRoQUiTNBNRV2BDdywsydQUVazKFqtsfy2janktyRh7sG
yXFwt6Qo05NnEsi2MnPegH1Z0VB44bpDFy5qVrq+6JoFB7DtQCPdNWkFdLrEzF9HjhWYHnLvmi1i
dRFgOboFdyF5fEq5tobJhNkB45Nu2rTY2y1CHkSC7kDNNPadWYp6389ZpMqvbZ8Djl27R0/PjWLZ
aBORSFo7b4GSwrzvBGfzjvPYY+ymwWOrQYupBrtek+3VjsNMTrctODaXuNGXwwgXdA5F9yEjtlov
bT9vjkPQ1IfI8/rPfuPPMB+nloptmVnRVW8V2bqq/SLheefXxYJndn9J8UijlmDVnK0iWaEcMaiH
cU6YwKDu8TlJsowUdcCsZJHWZogpimKoHY/D+BxVqfnBAIB14882r2bqbnMriBNvgGRaB2Ek1DmA
kox2lJaQJZ+wLRttX++g5/TnMMqzpQMB6EkrwmZv6rn/aWgGt9k4eh4CjDep7l0Tn/PPalA+LNHa
S+2RnnTnOrJizpY9VN5i4QM3ebXQUXzqZfDhh/qcr3y7Fcs6F8Ud32OKwV5G1+6YyEsppmjvNgZo
IVEO9TEKClg5zhTmKy7X8s4za/0qbFqq2bSafy7K0Lqse6o3qQXMq1NSuBS/0IDAXQ6hUCQQKLKQ
Bz4fDyhInfgElEr+qyxE2LaL0e+nxDnLEj0lOxa6PiIWAkRr510+IDUF/YzUiNJhTnt4nsmuHpxr
4SXwKy3aqE2TGo3JaihBzrh71nLssidwphN2mgB52O0sXy7TyiiX9HDat11nY4OdYkE1PDYmfPex
frIoQjm2NjEUq07shSwlARI8WGx2+nTtmei5DffLOZAj+amYXMr9+F4s4nStnly7MQkSf2VVc6ff
WrMkFJYtXKewMRDV2m7omgeLsoMbLfV81edOl4lJqQnDfeeyrOg5yVXjSaa6T6oun26grhkXnWpG
oYo6vPAmmd3Apm7OHLnfG1SIVXJ6WQNSYwhL0UquGldEHZ1y5jCd6mLR2/jYJ/tqiPlNplYjDdDb
4sfGk6OaXGwqXZKEuqGaQDYTGMmvUb0vJJAeIsu0LgLVCiP4WDbgTORVrFtPiNLhioSlvy5Vn0wC
q3TH1H4EDql/KAStM4Hqn0kn5iaoWDOfYdDqNFoaVNUIP9UBO0T343uPDYU2njvRbEPFDaGEbI0i
c9YZl2CHzh5C6nCcIUmuWwpycLSPC2M6uKo5J9fL2z42cwC1bgvWAc6QPqQ9XX2qd6djQrpzI9zV
k6rl6b409ETOZR0LuW9gVLSqxmfyvX5rmFT7CDmlOM4Ml2IPTH/7JnStmLdXzU/RKOWlj3S+cUi/
o+tbB4dv+6iHDbLqe6nQWJdbJWBtLUIgy3Yq5xOkEHqIZMm0jkNidVNPk3825wZDYRi32U2qaowc
v3nDz6Lv0zgUBzC39VqTg5cvK3sENAZ9DHyKx+V35zISWGFOQusGj7BGksnZooXTKVO1SlMvmvuZ
reNSsy1JQCS+gZjADEcVMjV9L0+5KmlqoJ7d9lkQ3NiqwslSWX8bQDAu5h4OAPvq1KDyKRuDl0hS
AmVU1EEZqhgqZpN7dlRZVKdqo1rT2ZNfL7B6c+mwGf9gq5Ipkvx4BJMxWDL5IEqUuq/D2Muzp/kA
AknWbujl8zfshrPPjgyK0zyspaq1gsmLp7OhpOTEGoMO2MY0YNVRXp9JiDLZcSnIMlVVFmIoguEo
o1frvUnLp1Fy6abdmYswO/mlnl0ndmDT0k4JV4xnaCWEfu2S41mhujcX+Wya15ln+iutU0Veg3i2
+4YmA6Glt7kP8cFuXeNDW1r1Rr63gbEcqmawXge/arnFZooN2iE4vWyFKhPjFO/vbTlMBM7i8cJp
eUQyh3cuGEM54su56F/R6hfHbwY3yp/zf5+/L1/i4tO3ktXXn/i6S3Y4cZuObXHchlSECsWG9/cT
N8KUR28stFHFaPqWd0pTIFY/inl9/asb+/ddsmUqRqoLEBeXFr4T+E3/4MD9vW/EBjWNcQCHhQV0
FX3M4Y/77ryNUdxsJ20mArWe/LU9XXrJ1Tefxt8cqP/6EspWRssTupgu2PR//xLB0KlSaH/e4cGh
k8UDbwEZ0eEj/eMz/y9eRf0V35zam8BH4I94Fbd4ltpzOX5q7V84Q371RpRw8M1LuHFpFWXPSzBl
cPWbKYZC9PHn70JgM+G3fKMhcsJStnkXKYUrQ4Ch/f5VZKaxc+7xVEADb17hEdK7F+uDsXYHXtoO
ODqwB6M1Neuo5pV6tyE4O64dms6309gP27hqmgcjIlhJEZIEfd26N1SE9faKyPdw9An90Qre6Cuz
HfuNoBHsNtYNAC0uOaO7KfXGhZu4yUE6vcvEpHrm8cimy5McGkS/6+D125SzwPzxhbNKNTe6zCqC
kWndwWkkY31wmo4aYD1zD7o3O0+w/Qsi9IBlLvVac+htzablrGuSCa3NMzpEpGRXRocYKmZ37ECY
3MeoA6uoigwC+zWsldzdBzFBR3odcTy7c761DHm0UqO9H4v/Ze88luU21i39Kh09hwLeDHpSFlXb
e5ITBC08kEgk7NP3B4rnNlm7tHfrjm+EjgY6ErPg0vz/Wt+a7Lsh6oy91nm0sIA/E2+8OI07w96B
3mtoIwvjytfRFGSWPYLDGft7C8XdHkm4uvTmbNrWsw88vUc8ehVxXgxr8N/ruO6Suyjrh6+BYkfU
zxbtCxeAIfCWjPHS+ftQudEHGHkyQ7JSzE/u4DoWGxTju5QjoEqntdUPraGZvMaOpp4DM/WT3YgH
867vgV57yw12YPTWk0Nbu8Qlv3Ynx92UIlKkakUW5NvFORU5lSfW/L58za7ZW3dFpl1nsf1dQeAl
VEJ137J5fLJn83tAjNfH0XTitd1p6QeFEe6AgZVbIpPG2FeD/X1Jwob9T5U4zBod42oheAhONKvn
TufPK0d+RzZ6+bEMnPY51Qiaos/rXZSEGpDEO0RooKSxx6eX3GFeyw5xZfWbQAq5G9hf72vTpOJM
LS2GzjRFWx85OgHchR8fHbQtISHqDGDO7rppMrUn8zMHD5/1D3k9dw9KRPzLMmh5MdjC3BUxp269
iPIjCarsHrS62/bs5m/8gNu5ahZSQymFuUGt512rAUr8ITPdcgcig5L7yNYrWneSFGS7i+K7KU71
h6zCIYg3K3VugEBk5AoANzZsGX2JUG6S/GVq0bU5BEim8sTzupVtEO9AAcG+mRJyTKAguGtSzWiA
CtlcNppn3Bvl3B9czJi3Eb2kfSsS69bDnXo52M5zVDa0J72kZYvr9HrYJY1rHhpJHazrxmJc02SP
vig2oqtADLUiW6zT9vWU+D/sLPd/EKyo1i2btAuJ3OBLEujESQDV5GCIpJfdmwqISg2W+xFBTt8Y
8/itwNkCSLUfi20SCx2JlTGF2HvNSwKj7Eed7cI2mnx2ikg6jD2QeGIIBnv44JtR/6mKnOROLxs9
7FMo9EgZRuK8vbS3VqVt+F+NnO4c9sTyGmwJdiZculdVFwP9NGbrkfDviRjKltCrsQHsMZjQJKye
QPhYSP8WFl31eUqc4U5O03g7Zom6HtvGhcLkTVdtEzgXOR6+vdGgEaEO4D6IyfKRUU4zpy/N79eO
jlFm1RjL5FWYEVR7OB4VtVFcHasKo9Mmpb2466NB/2GnSLFWCYkAJB322TdndtvQ6JmEcq1s97wa
zmaklETFAa2CqrFVb1qRthDBEnvb6XZzUQwup2dA98njbJbUkWIc/CUfTeLimfOitelV85FfGz+a
Rj0fJ2zeF2R1TOuCVnyzztxKZ9NbZsEBl5azAxDqAoyNg4PTBmSjAwHZkuOo7WWSp6BLXYt3wsfm
yOlHV1sOJvKgYafkMhp/2kVJpIH+7xasLpSnNaF43IexnjmoIAi8rQrZfBkapZjG+vwOq6e/T4Bz
rxWzwCci92ZsvZ4Xsjftv3s6oesmTusLc8lKH2pILitfIxUbdI/xRXlVO60KMrt/tEEHVwT22k2A
Ver48183K9d5gLghD+gMS3M1O95wM9B5vmn9SW17H20YgQo8eZ6jv7EN1Hhw+xkSZUVur1zEX2ty
bcjstgqlf8lz1b54gEg2PSw6ubIl1eg0dacrEg+ztdnG5r1djUReI5p67tMSYmrQVXtICNE2nQ19
OReU66HRg7U+LiHfdfeZ5oY64JujSh53mYP2KNfDbFjkfZPsrwOAuehBEkfbSgr+V24+9oSzK9QY
0B7HsNaCyVyhircOkmPbAuvry2PWGlCCPfpl3QYS3xzic+MH6/DHwwDwzoMxtvoH1fbzXWq3PDpR
+unaEX619wYXPdosOoaFFRwdxxn7rCG7HrlLoz0SjDkMmM149D5mMyQ+ljx0hZV8C5Yk+HxJqS+l
61xEwCgJJ2/bDaQJQtIawmv27EYloZ1a/jwEabCvqsZ9wOOkoW6RwdpXijzzPMB8uix2bWC0cAiR
8w2up23RV8OGDVqL1DV3vLXkZH+G/0AWrOAFpzaaH2fe6DX+BbXFzF59x33dHcxWbx/bHHwHL1J8
6yZafKOyLgBXAbvRtcFMplJUuI8s94NiQ6qoxJoRgc9gZv5OfDcjbbxVKp/vZk3vv/fA4J7KJS0S
p3VmbHzN/fWcchDtPyadHzti1drpNkJGB1XpYxzlTDJWPh0zgoC2mjOmH6uu9eE79uNO0zvnBeKy
/dJLzX7JHDFds1K5u6RJtM2UptpGE3YSesQYX82xJu/J7au2pqzKLUXW8frnXVdgVzZ16/s35lJP
qKqaha/NLhyENIQSJRR50MmgpzL03cgh98KDYLmtgkwdyklZlPdKYz1KnfTkyAumY2dOxU3kL1k5
ZYKX/ee7jNZxvgs0G/8FJ5SLmRPetddW0bYEYclxkALdirz3/EZvsvJAIKj7IaCDu1eRDh/aT1kM
ybri8c/NfIUsf75aaqXreAhgIetTnjAFGvAitfSLzKfxmklhOpgiqm48Oc+btHY4TU6tmJ71sXYI
t55RWszd1O48IycZMoCZ0uVehosv0XadZeZHu8OTkw1Iow1v0LaRFCOm+Jalm9xHtfeaWgPOOJde
vjGJFgPIbxByydrUHwIZz1TZ7FZcDaqojHXlVfUjPOpq1zHhsAeqvPbCsE2FRxpKh+zcfh0nxXw1
QeU4NpE77CzToAPd5JX22Op6LdcUptkx21a7KnqmDR0Tn1wpB+cj6hZSAvwej+SivNkroyqe9Y7X
qUS8e7SC1Piix/Z0ZUPD2tjDoH+hXmNiXk1rCzVJGx2pUqhtSiPzOI/DfCdzD5XWYE9bX02SapnZ
i5U19YIkNPRUMND6mpkOLMh8p7t00inmI0Fbk5k1PtpaEyNpjJL+slPIoSP+1dvMov9AEbmJQsg2
9j7VrZk+aOTuB6wpyxXdeMlI1zFwkmtjTk0gDGn5QEwjvAY/q+AUJNpeObXCDOhM5qepmsBFm1Xz
YFHGLFZ5ql3EUX+LNhgit91Aysi0736jvJ1hVx+sjoI6LNnoksvIN4VeM3M6cSt3vi+HbV0QUIbK
EUQ3+5ILCmQgvotG91AMJslRzA61GnTapkhrtDpu+dWrtK/t7Nwg8bV25jiUy76tOfgJ9RY8tI9D
ncxr6WtxyGy150b0a8JEgHhEpdwBUPmgVZaki2ghyEzhhWz8gSzY3JIKpI1CA+qQzlaAAZVokgB3
Y39F9QT2/moUdGurJIbHA4bLRZubrmqL2KB5zlCzdiDC8tEoUCh3Y78d/bl+ELZrQpmK9aaF05pc
JJkrbrEhiw9aDHqMVb382Gqi+yrIX3rwDGmPG/LY8gNpuPMRHVS+p9rahTAvnHFTx419a/tyvs1i
Vz6IGP1gX8K9I71Non+cXXeLJTqCnZIke7h32a5vco7k+KGOcWZMwKcUifZyLi+MQLPCOS+cQG6G
OrZAR6HRzPOLtvrC9t74OLqVf2UEFIXX0nTqu77JqBqZwNJuo3mCsz4BPgPGAebNJ8HLLAl0Q5Wi
JQs3hKcIrMz5YicoTOEPzdONbajsrnLAGpDPJj+6kv0VgT6JeT35gcICnHjHnEr/SzR5C66i6qxn
fVkhXaOEh5v4SThWVXeRpL59lZSteqmU5YSoT4dj4cT9xaBN+VcFux+aFu6IVd2p6Lb3RPmtbD2i
CF3D/oxQtDb5RIR3NEBdXkpFAdnVOGBTgaxszrqt3W0nTdlPVuXhvImQjy5F8uS61qbvee/5H8za
q+B7zeTVx8W8c9oC4AtsshV7vJmlMCkhAHcURzfuJJnJsiILyXAvoJV6Oo+X1fY4caoAO2jNq8Hw
N3EriApMy0etSGkzYFOOmeVXFG6QKwQTh2JDvEgrs4hXLYZ0pdte04FoDtQelWX5WOdlfanmwjxI
GbGVQgg0RTGN9lz4HUHu7aCRcIcfRfsOw2IhZ0jnYHSu/wwvAzu36Hz0QKA9TC2NngpLU5csiuR/
S5l9HtHHPmVN3nwQnRi9vdBQsq/SqElzFN1LpZLuAkweTVV3SDKA6bZ1On7C9kFftJNDduzN7nuM
+QHGPNT8MfCrC4ud7ddKUJGELdFuCGK8nuu+IMjJ0oq9yrE6DDyqyxzmEFz+RqhrvHbxdcZmaJXZ
RdZuCa0hfS92SWOWmXnP9/9Nke0NOxXV8arziG+0IjUfqa92t7lOkcGGZ/qMucFi4fKMLVFU0V2L
kviLpYlPNpiYT/Y0Psx0fO2d5yb9hjQIY496iZldaBYW6yWmG7uzWidJI+8dHffhOiLBF52/vpt7
4G4Ob3yo+bW9TxLXuzRzmk3ovjvvkFCbDelTxF+cySGBhpmQGqwWw0EavUeOOqwnJPh+ikoq+CIO
XpAvDxc6/sk9fwp8qbFRD3Zqf/OgI0KyU9OXeI76XZ8PPl1ka8quAiLD971EtBjUvr9v4myU1Fe4
KVbkvXh9Yj+mfS13WZfywcoAJW7FnmpK3GDnaM6emDTzljPI8yI7vxnF7B6bxiXffFDuVhRV9LkO
sKwUcvAJq7cy1K8RYcoOVH+QY+xuRzDjCFaH6h6Bf8wOV7sry1IdlD+Vd1Gqubcemdwbl6i6ayPp
rR9GXAFfzqBzyS6Nj1GVdDeVg9iscHLnARxbUMVLDLbWfcwqDe9T3u5LptttLwgFm9Wo30VRR7DZ
ILp1rfKatFKreFDMuHRQlpy2oNf3suge444uw+jp7tGK62mvBvkpCSovzOKEFYuNIIHjnhaWVtBf
spXzjgN+g2tSzHL2v3X1o1PgJDaFEl+sJhMfWxwhREDGxAx9IeAi0y8M0UW4PqNsQ7UEn0vcmo+d
qY3TWkNoGFynhYzNNerThq47TCfUrtU4czRLZHBdTbJ4rErYCmjsgn2StqS9UcJ6dM32O5wJkOIz
WxXZWFBF5+ErDLDy6BTkwbCp4pDU9Ih5jDw7lCj+txwnQiCk2ZHv3/ngle4z8ajT2o7qGKl3V2wo
d3xtzbTb0DqBO4WXygShGnaji5mBmZvke0fqd+yhFtQlZSKt842vdlAMF3aNtt1twMiQKSlvYlLq
+kCLfiSu5dw6umbetWPwoxlt7Tnm03sCsAi/wGnrBhalHKNNi3MWQYBT7/Vg7LZm2lQbF2A1OdlU
AN4uhL6ughK+7uFnQ8xJhoF3Umt1x8Kses2X4WBTv+s1inGpqHknmz3n8fId1/Wryq6/jLYI5RCx
ue6p69obnZF9kifDqY6dld7ytxR3MgGy4hfm+B8N3ueGQoxKv9IxHeeVzVhvXUH50eDCEj9+xLbH
koGx5grHRf63YPIfh3qlf+GqcBejzUG6twQk/FlJJv0K5JvFUJWsusu8UHnoyowtJy/vqonHcl/3
vFxvP7hz12caFuo5PMeoAk8GdVKIlRqt93DKuYumzd9cScmOM+kvGfU/Xt8pZxj9UsAHTQvDQ6xo
uydq25zJfxZCk2E5JVa0KiKIf1oDdCw3qWjSomtuxQS4Li/m5KrDhPXO/V0q8X9W6hkfhZNN9ATI
gYXi/Hs/YIptkeh53IZ+CZ6VTReFjGZ4evt+nrhRF8EV6kpeTOLb6BV5SLZ+H2Q0WC5UYOKtUZRu
vSFhFxGDjL8uTMA182SOmKICnD2STfLbQ597f1BOOSb5Vj+V038OTaTcaMSmJZciybQVFpoZ6ioU
gj0UkM3KitmB4a6Otm8Pu7whp7fVQlKGNozLRYf557BWG4D0TRnWa7LiaJT9kxtQ8otd3trA4/19
e7hzL6zFHANrAVEshuY/h4tloxsaHsnQa5Xz2JjNnsP/SLy8p78zy5wY12m2Lc+SdAibEzgTzalJ
OyCU++9n6c7d8LX9+W5OUfdtVLybGvolhFquvnf9Wf+cEG8fqoFS/NuXe+6lRV7nYvhY2CCvPhoo
YZgYdXjBXmzfOah+rkhxbt4Z5dxN5REu7StMv+bPJtdvrTIbz0Rnl0w9P2eBHr3D2g6mcWXYmXjn
+Z27IPsnw4QgdFqMy0/5bagc4tsS/8eECiRxYw71J9evP/37m/b7GCeTWuoo02WhlqFhKsSBEltg
eff2EGdfDt4/g4fD6/HKwR8EmT9IEzyzYO96FXe6eQSkTqMMvMmHRGOGgTi7aJ5os2BZ1Q9wEN6b
0V5/ehbiZ1oofH/Ba46D7QhUOjXQrthAO6Rq5RLMkTeXhZZBkRVBtXn7ol8/O8ZDck7AmIO///Tb
azhW+ZOwmrCEA34Bs+EO3Yz3zlbi9bto0UNHn0JplwTRn5Lz316QIIa3h+CyCVOFSKUVQD9J5Lv0
8EW98yqeGYmLIAuQRCbHQib/56sYtGkK88avQ6a2ik1Le4GI8lHI7Pnt23bmMRke4B6DZ8XM9VP4
+tsVuaLMLYiFdTinOsyqz5qPnSonla+Jjm+PdJpsyJRl/THUyRpLjcqNSpehuj6gcI86e4VK82/B
XIdZsZqfJof9GJLfSG4am+q+LpvoI4wCbatmU20zur97TN0tDTqyT2kczfnR8TNxVBba3HhI5iuS
9SjoNxXEsphuEecqtS1MFJxHaO3j9VB3VLCnzi3WlNlANIKtfedC7T9pHsvczApOXw80BolNzimS
BU+2ZgUQM0L8zeolKCv92uj9e7Dh6edy7rxjV4BnlkX0UY55vPMQc9Kzdg+uW25Th86s0YicOPAn
QklIKHCJZKzLezH4VwC+Z0DpOfkCOVbAJrU8YgUzsKyYo/uVJHDtqGVatx7t2g7pbQ8bpXxzzTgZ
6fCad5nbaBmyPIjQPNUJRjfM3F48IvWri4C7ZWqcGwkI+eJFQ/XOonXmXTOB1KDgYM1iy79sEn57
10jeI4tVTtyXTGsve0CAB576CLlZZvUKWfEQvv3Kvd7wQKT1bBv/FBDC4HTD09R23w+irMPAV/aB
emu5bRB6XrqWUPuIWOfLhNLro50ShfD2yGc+X3ZzC30JLc7rM4eMp15LOrcKKXNNH3oUd0RuC+PR
Mdzs+9tDnblIBB7MRtQ6+N/p1pG+KOdN0pzCspd0RXqDJh6dIMSsWSUPbpun0NlpsBNZAzLi309T
7KvAhOgOJwN0Jn8+Ug+tHmWnqgrbqCZUCXppPMZIPbL/JPv94w799R2F/8j3BDmL4xVEkT9HogbU
xrWRFSFZrC/TtDhcfQDEEpbgv35N2W4gmEIYxenjFW5StEQZEIRZoCsgE2J2Kbxa2c0wOC6+Effb
20/v3GVZXBhpKwZd5NNlC3qJIJ2r4bKc0go1MVU1PUR6Oi2RE+07W6nXH6CtW2xt2Bo4NLRPl68G
bUjidiVXptmPiaW9NLP/LRutx3hw39mDLN/ynztvhuJY6nJpLC+nZB/8tulUaQgxFoqiRa00qB0k
xEUPIrbqj5Qp39uNnh8RjCkytuWjO11ebOH59TJiY/THPBCfa6gklkQO2yVugSjd/FeUr2WaJxCY
EMWfuw5GPHkjnZZzh4q8PNS67jgVfWjbBHm5+jvDvN7YLMMs9klsFNzM5f//bdaEtz2mKX902Gum
9qgRQnAQIyvi2+/h61mEUQwsJczMOp6+kw951MyxgkOXh9KiokWlZ11k3Q+vcu+yRtFQx3mCveKd
WdJ8vVIyKhMHjlkHFOEpaygqZxVw7MvDAFPpgkumDFdBTboaA7r0c7XEw01BATyutpEAe3MgaHvp
3l6NkBuIoSp2A9uieXKae4J98k0sBJuDZVvQ1ARsIItznwJzcIl/aZ13fv3ZB+MHy+EHb5B9+mCQ
JCQFnY0ipDoN6noKsqM2Uud8+8GcmyAcdJWUlOACvtpylnbDMhLXRVgpD3hN3Yd6bjz6nnpv13Lm
g8XWzN6WeQiO3skL4MAjqURTMRGNwkLIEiWH0dXH3dtXc24GctkC+CZhohQ7Tl7mOdPNMe60HPFQ
SxqRxzI1Op3atm3xpc/sf7+L5syITJQlA7w5GJw/vx1fpW6P4Crn7Bh9W+6dTN27UkYvb1/VuY/H
52sH1UL95hUya2wBts01H0+ROv5tPhm02CLnG82Weidjx/8KayM7UC38FQL/j4viuTkPRazNvjo4
c+ihdKonlt3nYRybN6rSPs9ZvBPZs8jmB6br/duXee6F59hDNDp0OP9VkazgGj1XtIRlxyLfl3h4
7+ByaZu3R/kJhzxdOriJnslyZCFzPplXg84cO4eSe+h3g/6cwuDYaSiOgawT80FvzhueMsOvSfBU
/U0zVfm1U3jWPvHRdM6TcGksk0JpNFG3LUhi2SVdl713ujXO3nmPEzZfJly3042PjFqd2IuS1Wa0
aROo5rOhghrvrN8eUs9/6UaqE55IaGJUVvqcD317iIL6U4KiY3aFwshS2geqSKRjTJqAQcR1vH0j
z3xr9LTZgsJrpbh4uiAWIHfA0rPdhhf1TcyGgpmBmDIq0K9Mn98e68ztMH5qjAEuUSA+3caYxkQy
HTy1cI6MbzoFh03p6J/bqahCaELZllK5emeHceajw/MAvoXRINqeLr/EvE+jjGsuL3M+JGmsrU1U
O/QxJJFm5tQ8NZKoVtQYffjvr9UwqGJSkWKDeDpT2hpRtNJv65Cz2jUmZCyEsrijGh+vkjzGOu3E
/37fxoBLGcA0OP2esiD4VgbVQuYJNT1u1jjpUCVUlrobAEOGJZmu74x3Zs1hPPZQi+mVzeLJF1hG
0k7Smls7LtHrhQ1DT2/I+wS/5v13hgIjYPmETlPnP1kQBPYkVVYc0Yygrm6dgggB6Sn3Iu0M453p
69w7ai3IT3wIS6Xf/HMx6JHEVTOVgbAtu8cuqb87TvNI6o9ckTNy53fkV739opy7jRamC2jL5mL+
P1l9jJFem9nOFfHEADR0b7iXndxATHTfGejMxAxjAdSAReUZG8fyQ37bIop5QAEWcQQsYueF2Le9
PzeP71yL9Xp/8McYJ+9EoGV5ZtuMgaDfACuQimPrtM692QEkiIqBfKYYUqgzSLFp3Sx+qgeAPpZD
r7bzSYEdjA41ZAXPvQZXsNUsw4CuPhVhail5nG07uTMD8rCqiYioSOjVvmwRZ3G6nYidjslEdHya
FITE3DqGRKub0b6/n4MSsVUFmnJXl63c6z3YVA5QY3yTFTq7wzoFcpen8iYZvWRvyHY6FA4Szd5K
yqtek33o58FjWuftmjuc70pqRXioEQqGiBPLVT0AM4ggiSEWzofL2gZfNaRZt3v79p57N1nFAdHS
OVxwNH8+QbdpGzW5vJvIhD83o/rsJ+LGtrSdVdbbSCPT4+3xzr2a7LnZ7FG+pyF0Mp6TTBXO3qkK
QUEsNadrPGKHQVXvbF5ft9XAatM1pPC3oESDk2HsMU8sicc8RER+J0Qq0Qz6X5v8iSb0FYKUdeeY
n2JZvXNkss6PS5WWO8rh+vRcEYiyAbrkUBOpp/lDMuq4hKSt3WF00YstmhnOOERFkYaS982mqBAJ
YoBkIm/M/uCg8neyQTtYeqftDGVX6whhKC+c2NPvpIMdZF8co+egPiIFzL053gTKwI/fe/MmNsie
zO127c8OgB6V2RCxZhFvM37PRhXiO54P4zbzF2/sODQ7HF3883J21kmrsq2neeZzYznvPYpzT9y1
eMcC2nA8kOWW/TZHpHrrlFXeV6EOy4/u0moaQGUYpB28/Wadm4t+G+d0Y9SLvizqALyK7xQ6IEK3
W5cgPt4e5NzWxrU8Tqsm/Tb3lPitN6aoG1tWIU0nkN5OteIw/lLnCZr6dnrHdHZ2sIX5wMYXd9vp
IcKVTEYVxEf0d27JSXTe97bYoQBFS63eI1Kfmwhcyv6sFlj2Xm1+i2kitQoVVSgzeWe2Hm7NaHqp
C/ldpWgWEvedO2mcey+WnjcHWCQEIGb+fC/mVhTcX/Zp2VgkuLxM4+jPcjiY1OI3taUloS0atR5F
YN2nepSEU4ypIa7T6sqPfbJFant68rAEYc+IYqLG3n7SZ38eEyJlJOq3tK///HkgD1ryTNjmDI34
bgXxc2L2D4WFjuS/MY5H1iY7SniWp5uDticoW6DHCzmJCqo56nM1acOm7uQ7C+m5betPtJcP4ivg
rz8vyBoCHBxoLwFchtAmkbgO1Z2snWPmGzdF3TyWRfBOoeLcC/zbkKcb1my2CzR6ehlqw7iPu/p7
YBeI292jrPt3zhzWufd3CZGgFu3RET79/NXgAw0YvZJpxpw+qUT8GNLAXffAbNeUb+O1JjQiRpiR
t2mzeA00Y1FmSkR/Qd++wOpMXiJSFMPOxLGAqw2fUaLkA+l79cavAFOABvB3ozf4z77DrIlFukUw
pbXjZs6X0mZt/tAHEztLDaxX6J+yurtGiiO2ii1f6vcDQZkkr4ElMEE9Gg6LPcHMb79N5+5CsDh1
KXHw3p525wsg2BAFBTs/MR9AEpKDp9svjvgZM/Gi0ml4Z8Bzj3hxZiGU8Si2nt52kRnx1LAZCtMm
IDBRdFLsZk6/GyuOCvz7iyb97Uv8qZ04OaajmDG5QD4XjpknBaMYkgld0qIMXZLt18nQuQ92YvTr
ypqci6QuiOE1S3+T2Sgnf9oF/AQSAvn1aquQ9O21YUC5/vaPOnPf2WwsFugAY+CrI2/gTj6JQ1YR
5qQnkek4uVdVwrZxyur2JZPGHKKL/PL2mMaZIiaqBKo+y6ztvTr7xqMzC5geTB1zhJTViu0dglRr
10ay3QdACVe8KSgnnWIbxDIB5dDmOC/sX676fywGWWfmysUXjhxj4RZCnf5zatGRRrhkbxLfVmUW
rZHF15BaxXyHtpqQau6Md1AZamQsVu0qJoNta0DAhh0GD/l2sAZ9N02R/iGx2XibatY/sC2u9snA
K4VjKt8h6nP2SPK/T4ixmbL7re1mCRHhmr2RWqXCxG287Zh03saPL8w6tx5yYrlv+GwxocGUmF8S
vwuOhe591ElafOdgfu766YDhQSex92/Y4+9bHMptGcRii+sv8vEhQZYGvmxMX1JDS3ZvP/RzQyG8
RmuAG51l42TVpOnUNOWyLAW1lWxE4y9uvlHkxyAp4pe3x3oFsqPRwLFg0YdRxKSDenKOJOi+6IYy
5XDQOxFJTjSMMXvNtrGPRN1vKq8wLgzw1bdqNIdr09TiO+jzkHIJN9iLSpeHnz/of/AN7+AbLHp0
3Pv/Qgm8wic+4CZI/tfmc14r6md/ExkP3/7P//71H/6iOAQu8Xh/x+NYyDYR/P0XxYF63V/ID9HM
wHagsbp0Of8DO3P++tnb8q2l9mot2qRfrLMlgYkTHDKsZS8MFuFfYRPRAzJN/Dax019lW01EO1wP
2uZ0XP+cRgJg8CqKGu2CkL/+zkeSsZ1tvAJlMecQeijZ6+DO7pFz9Hs07oSb9hM2VMMHCZPXA7Z/
tySNBlmy0Sg/zFOdnIIoyypkDEa2BiOUbHMV38fCCu2cA0hky2Jt29Xz0OW3g2mrVT7EPuhk4hjo
l5NG2trBCh0F4Rl2TtxmYxfmg6qgGAphgmSx4vLapsL6WFnI2VtP2Zupk8U3qDarybeesjr7Qcsf
837UQXGf1H1Wuw7taseuVlbWlfdQDbtjLfzmYvKSHoZTU2JssGYSLItqvJzwMh5KZK7bLJuJngYR
sVNtZ6GkqGd3E3M7r6VLD22Fayva9OMoSPweG6jDk15NlC2kvtWFHa2F0ziXuvTDojDvhY4KmnQF
46rMjQtCnyFSjUG3in1lbvNkAXY3frRTOqRuXph661eGRG6bD6t0QGOPX2nNwyovZrJBdp6jeccS
IzCer6jEAuGJ3WjGY4VlBkom+AAQ7AhYHxoH+vEwJc/BZJhPQ+m4B4rY/cfKwBaT4Jbe6JNVR9dC
TqYOqSFJsXk2WmLoF7gorfmhklaed9t0qH3ta16MsORX0ES1ede5bSbhUNbtvNYd9BcY3FSjcMpl
031jVf51EAe6RuWnQXEmp74Z9qVJhI3pOeMeFA9JzSl8mpuxrNS95ildgbbSykSt/Lm1+pWKAd3C
29fXmQHeDSflrHHA7qkDQVOz82ttSrGqbjTSnuJ5Xws5S3lVZyQ9JdjUcER44LCsviUfUkAyn6uj
R3K9Kz/WZuTcyxkTfw5grE4peK2AgslsuItUXu4rIFZefGN5WDyGHQY7vZv39iykug/ayZzcp0Hv
Wv1B6yfXj7dUiYsyWMNK60Zzh/rKH1N+gMtGfLwa0gqAG6TrqOrWRqEbL7UvxrthbGbWyaxqzJ2Z
EpcALQ9tDptU9Dpa1xIPkyIsecYHtng3Zg+/kXLL8So3UPyuqqDBiBk386ZuzOi+KhJNrJlJ4Lhl
uUiewT7k5bWWTaaxLsWk36AHdPtdoXkDRIMmqSHEEdxwnAiwCuuqYNWfPSteEzs+Pcgo8QADanJ8
ydMiwL7XuNYnoG9wvuIyvmmSqblxm9Tfql7AnUiMatjzA/SrmdLDtowbnaD4Yg7RBYhbt5XVcwBV
sFt5wOPnlT1lLfj9wJAHM8uo9vmERfrC0ygptqx4q1iNzsbQEOCtdKPyeORs91eZA3JmZfSJuU30
Vt13vVfdorSJcYjaOMB654asifgxKsR4IQrBTr8hAfrj/yyI/z/cT7oROpvMf14QrwAiLn9R2vt9
Pfz13/2H/en/xbrH2moiTaEk6fJH/qIaBcZfOCgcwmVZ7v4TPPv/Vj5L/4udPoCKwKT/CXfb/zf8
Itc/PUUhKwLhbVB1YZFFmXCygYZG0Tg5Dc5DmeFxhok57zSzNbv1XAp/4xAHQL3UMfA5GQo+ptFM
2HD72iTrxK6npznqmmZV4/khoz6nKbQKjAnvcB6Z461M7XwD0pq4KZFL8hDaLO3miyj1pm5btQL2
Pu/2VeBBC+ZXcmibEuqn131SgVTIQPatGzShO5lYoA0yWhz3zSKgl6Sy7P1hGG9nb4EiWMm093o7
OtbOCBPArcbqkp9JiQxBn/iMMHHeQWHON1WnWYep42NfuYlN4FRYTCLu5AMo/047+mMyGKtJo4rx
rY+t2N0NgaeZz3ofxem27OIR6hp2bedjogcTJlgSGFRyUSuLTEVgiY0YbhvT44jnxZhrr2dMof6u
pjke3yMad3d6kZd8o2lc6v+XvTPZjRzJuvQTscB5ABq9IOmz3DUrpNgQkkJB0jiacebT/59HVQJZ
keisLqCXjdxkIFPhcg5m1+495zv+1iQxQ4+1DE3RwbCv/2eKn9t7nVWBy9+VOgnlBOhx2oeXUkSJ
0XlpbEz+avmRUbgGOipyixLdc/GMph/VuqS3o7c0m0ZfS4xx3sIiaKTSf12Hudc2tTHNm4kY793g
rgwJp5lcoFF9OkKOF88XOoRFPbX2EEuNe/zQTTxhiH9lzgduttxVqtLPRueXOz/Ytmr0BR0OV55U
NW2lLds7HGEmD0xLMkA/YFrWliC5H3HWPxetU7zqWPMRQ9UZ8URDE/V54Xxp9Swe/I6QdcnCiOVT
C7YZURf45gLrTTgdcAmmx3HuqfoAwo4yJEGtYRjlQ1aK4n6cWbtDT0N+V09ypxkTcLumPszB8gSK
hZmhFgTdh0PAxEOFKCKeIU0eCo6MG32ihvAwMm661q4iDKzlczO6NWulke3SuQk+3bSQoO0Qm96N
mivf05HZAl1BsNbB4oN7hamgkfTt8lOUPPq9wu6Pu1yuL5ZZPgmtBdRIjkkamXbxmePVeHF9Xip7
suwtLQr7kBbVSAN+rg7gJL8Sujzv61wYm6DFn0Z+Sdq/q7XbiDVHO59Ndli002m0M+e2LLpya0FU
qkI3TZq9Su3i0FArn5PGw8NsDv7F8OopCc2pPwSiKA+1vQTRYDdAJoaGTX1ymn1hVdZpghh+KWnO
76u0dZhZZIQqjq14lXUm3rij5W6eB+sERbrcD3XdXsh4Kz/btMeDmoBbPObKWu+Iyh1vql5CXCBP
jBK39b2HRfRUKZoGi5YQqfyMU8SCo6q7yJB5JfblrBItbP08P9Zuat0OPuxqyL/5N8AfM1gdWvbn
thjzc58V8gnA1fTIubwlMBArujbnwRvNWPGiRrc/YULj2D4PnsAr6K3m1qiyCm9ekBxo0E07jvdp
rJPPvlVydH46o5I7ZOjLt1mY6KiCaw5SWx16JzljUq1jZmB6OAUE/xh1ejCD9rTgCYuSgAzqwh5+
DPVEhnWBgEhnAhlioG9gFnbjToFb2JoZpud1duVHmxDKossp35akt0RubU/3onHkJWPSByd9sO6T
ZVpeB0LuP52EEwgXJLmdm3b4tnqLEY32VMW8J33cVLPYT6Utdq0tXOAIQ1M8M2Qqd9x23hbtOl3x
ivaHpbn9bvVJyEZlrFsbugJ2KCvVA1QaaxNPL/glYcI78TvH/LmaWaCFBIFwetAXgBym8dTOxXjO
kuquHfvgYjZm+kr7vtyt8Mu2s7UQ9ka4jH5280I/B30RXLSmMu+hqA1sFIjYbprGKHdBOd+Wcmgp
dXhRj8OQ2vFqE+8YJVM/H/LCSI9tIwAV+C4u8gEI0kD5HHgWS01d1ifNdcTRlLbx6C6VY0Z6r+F9
lu7ymYkJoy8wI0K5hk6Ifbd08qOAHznrAqDGXASbRDbmdzGM+aHsnHInGeM+GUp0Dyn+zgtYU7xD
g1zBHYARfe7qIbjMjreex67V3ttm0NnRjOmhzAlOCnl7vJt6mpYfi9bgpSpS6YBbcKajllbjLiGW
6zL2yjqaGDC3fi7ly+Q4HdlEHJEWe1x3Vj5n9+xs7ZsbDM2H39fezyUvgFi5fUc6XZD+mACObex8
Rf5DNjkHjuG0YDCOmfv1EeguECcBGZkcPwtBEFpXju9gcQzw0eZkARteNXG8qvReGI/3m8YjkYu2
cZ5EjiuKn5j94WMGo/zmp0CeNnaTVh9WmvpU+3NyHozEP42kNobgSdUhI5cLlaFJip3J/haWdl9e
euwvt8KvOopw+EQDwhC0h1p/TnrC65j+OZep9DgHAZv+RvuWBMSWTnfU2drscxKZhvs27fybFSbQ
lw4oYyAsLWe7DrjGcKJ67SnLHPdN5ui55gIhZNh0SLuvizZap3VNmGLqfnPrFbV1YUKD5hwXU1wQ
2wOPO3H8nccp5vpMTLkVmQT+RJWBCmluPP+90FdGWbn1bg9dc9bS2nn0U7jNhj5b4EwDm2VwMe/o
LetRmtTn6w08Spygu7UH7LrUeRwIaZ4HvwfbZgI0UVlNeDFev2fP70dIFFq5lbJxdporanROLuA9
9woHLgBiaY3VHhYOCPeek9qffabAswDeXeNhGoNHwxHttpYd56dMIZ5PRGZHFVSduyKREB7McQ7g
udXebkKvEk26deMnaroypm39jBnv3NvufAx6098YuSa/MiBBPdDIKdgnvfT2HlQqlNYdiWnJ0t21
a9ki32vJ4oI2vp+ZwkarQ0bwNK3BuksM5X2jFjCfZmDnCyQDy/uJYXN4q8Aab5OifXVk6W00Edxb
JhQfvp8ORZg6pdubLHl4HnuRHadWaQe3NjuwR7arEjZtuX7mrapk2OXJdDSHOXYatjfUDymPpt1t
K1E4dwm1KZGAbNYDYbFiO/nKE7GFiltEM4vwxYLhFndSvdD0q27HiUFllKy6vWO/q7ejDaKjJLBv
q+WGtyfvzL/1DEhNAELzNwo0t4s0AbNRLsl+aEUCFacAie4ZyigOTpnC12608m7C8wSP154FyX06
+Lx67BYko8X04KprstcKD9rVl/q2L+TEe2K5iocj8H5Q+GYbtMwmPHqWFUagFNMgga55cKY+PY56
mT7rRVM+E8Xpb7HPrzasXClv26IPiAS+WmRSJzno9KGqkCQbS+dQzw4W+mNyyIdRrfGcWuIo+iCQ
IW4IItlyPOj7Sppp92VVwoMOzlx+MUiVsaR/k4wOCOveV1jpM3nvap11tm21XAKpjDgAaRz1qZyP
WT2tGwxg6evq+idhu0+pi8V/MPMLQWPgbYhMrQrP+J7jt6K1wagKlBBmfqz3rwYds8OCeDscp8yK
5QAsrrXWd5UtH7mn3fstZ+AgG924XA1aWDLXIRlwgtbprUcFOPyZI8IpL41qUyKu4bYA4V98OwqA
qMVWSXEDNwTke26dO8d+Mzob0sEIMyAtijIuCl9FbVVyYSpS18oKyxGdxjZsPLs+phkJXPXgb7O0
Xo5+Pt5mNNNfLFWXReTPkJJ1t1ZbAx9KtGrzGiXFYF3TB3tYP9XOg3tPupaw3hZaYDsBiC0CNEXQ
oEMjx82KqHXr4lzz+L1rTDzp9SRPVd+5+5b0uaMD7AuWS5nHJK3Z0eortjnyFg45iv7t0vVr1JI4
GC028PS26dMLMbrs7KS/3jo6Xw4tBZ2KvuKcQDcmclvvPxknrh32P7VEoeoSo35tv9uIDv46lc8S
eynzwc8PApERJdzsJUe1+qzSzgCYDWyZ/GSm5UNVH/Qi/tOR+e6fH/PnFJnfZw3XD3dRkTHPAsds
/G6DX/Naucva5gdjbtTnKpDLtHmZ3fpFUDz8/Uddxxa/fU8kf5xprqdfOmHXA/KfRSIyF+6cVXxU
a8p6wzsC26kmiP7r7z/nLyMNvhNqRmKtDJOQdPd3TQUMv8XGf5cehjZZthninINLn2xT1nl/J1UB
FWwMMj3nplfvLbGUKatKmt0iS78erpOM3+7vf6W/3uKrvOCXBus6mf9dADDoPfNJThkHSVPwrFdq
2Vli4gRN8CaJ23qaqU9iNrjP4Mb+qb3//wOV/zBQuZqe/kP/qK6/ut+mKf/6qT+6RwHTD7x2TFJI
lEJEyjP7R/fI+weyZ3wlPiLhfzWW/pimBP9AbEr2L2AJxNHONeLtj3GK9Y8r48L5hfDAecGk5b+A
YiMK/k05ifvZY2znsZnxC+K6+m1QbrGHVojI9FOta00mafjarhbPRp1gIybOdFPYVt+EizUCvJ0R
RoJWaXsL4gsRrmHF+x+2sPLOZFfZQQPoTKzf5rW07RcjwCQWT53xkfpm+lxx2ovy1HW+jbbdU/+k
/d3K8DbZ5o1AlEz8sXdOKQrsaHTnoN1pIsPw04v6hIOZE+8MHVf11oc22cly0jtJhQq7rCd4gdS5
Z6tIBu+mAwJIZEvpTuzAdmVdWcG4/ShnGNS4DUcEirZ16bDOFR1MfqVbUeZZwxs67Smbw2GstHNh
5c4aSoXOcltwbx+RKVRuZJl1QxANqdXPRHeBM8nQrkcqF6N7sBla/0AoIh9dezAPTHkyIp4FWNpg
2dC6y6NOZ/0Kx9E0d8LMmUNZxZ0rvISEjWCxzosnkiruZyuHrInoNFR0Hje9ob1TO82hr7M1HlTn
EZlTB9ZGBmYwR6MPAmrNPOkwBNO6B0MvnfP46xjcD55xGCgzGrIhguRlrXzvsb3ubapfTP9A+J2l
xaJrnfJUdtdAWqhs4nWcVIb8lbkVZzOPa9COoQRTdHSDpjzRMuJaDhVoDpNsAaqbZZlO/dBfB2Jp
m2080gAe6HHZub5LYJ/uC8NlAKKQlJj9hNJhWuvY8xcqNJvgwK2/JAmRX5X52q4W6RJrp61PAemx
NrMUkjv3Ni2+8gVF+1A/pyyMnk54mG3ODGn6Mui6nTmIRe8OWUrSOFnfpZMb7xRmZDsXTJ4BR2Ic
rjo7MmVrk8STTBw4E9B4QW0c8nEFypW4myCzrwkkzSSIpFbXw6Ok0eQGPTKFvvPDq2eaPp1jTpsS
oBWOZcqzWvOeCtr+HHQPdCbPzhU6uJKYAz/9YsuViF8HNt4MwpzTz7Z2i+5Z07L7GT1qqPiYbbrO
gLDH5c3QJ9i3Xp5sk3F51GGHQUtGl7i6UtzIStMPrcMMjaxF8xggZQiLzqAdpqEorOw5h0dZNtTb
DUkJ5bIedMmrabql+QzJ9XvdU4hJI/VCwMNaZEOJ2ja11/dHigpx6PLpQxFffKQHnJ4gFQzxulbY
7emQgYLlKNgOWyZJXB9Nxnml1VEqNVoQLVnC1ODZl7PKV282BNA6gr1ph1Issn/6EaaLKQ6GJb0B
mIUKMkejKjH/9LnGIa7JjXA0nSSylTDu+O3FSTiLRlTq3LcHuDvDFzORJfZh0G09XrY9BMu48FpS
ZtO13zdSHurJeZRW+QA7+4aAlB2Rw8zezPUpp6fS6F1w9NLpoQvyQ71WZuzryyYVXP0U27o/2s+d
JMl7mc8CClYYOMO8VW0JxzdZkaAk9ovLkPVKICPhoiq/SltXYCUnTs4QDx9zDZWhNIwo6CGQyd5h
Ecz9M+k2ZCcx4QOcG5Bl4pv2PcTdelPNqo68YJx4tlpET9wPd2d2FeeaLBj2vio/6SGRHgyn5gg5
kw6MAveD9VxcsqAX+8FHzsFbYdxTE9+PEOY0ny+1NvVl9m3xXl5Xs2JIPMpn0Wkn5s/2Q25Kl+Fx
n0XcMLVt0Uq+gWl9BUs/ApOef2Z9ZexTrwMZQY59iPsOTbuWBMeBYeWmY1m/72EvhunqBodCeA+J
q+4nOuJwSD3/1Aht8iJouP031pUhNkcvGUm/7sVFmCB+ZV/0O50btdUbOVyc1MkerHkOiEbWH1al
9eCEIUymVO8iGG6XueJQzfAci5KHG7d76AAOcYWyMBl0sRVWQUAJjYZ3MpcuhZWxO0h4AYWBvVz0
T2VduFuzWpPHqZjOrSZVNIN1fOYw/eyk5BuW2vjercGrm5oHc6Dj0RpDi7K+nMPMnLY4Lg6NK3aB
SbKML6RNqFAqdxxmP2uoeBuHNu9VPvjUYq7lAWZoG1dZOZ4cOemXzLAehqC9KbvshT7CGhKMvdEb
ewlZaTeuFny3g6mLUFiQkcRa2mr+nd9Zuy4X88PMrYObPOKiYRn1vxdJaryWAHZiZXm8ahqHJpOM
LG8ZN0Azj1j7+60zSvOkXOGHcmxhb2PjyqJiKX0Cxob1kDX9HkHbccyTYteX1Kw0T1uOntqWzayM
1iTwQn+iycdhabA/AbT2LNhYlS90Puz7rLK1cPWUPJcDrQZyoUB3Cyf7wOVL5pc5EO5Molk9lc+G
Pe5raMLBuLKxiiDYmKp/JGjgInOv+mScDelgeRVeUW5Gvo87F00RIRnMT+NiHQxVGVs7SwBCpOCt
ae0hDIU5Ltt4WDPj5OQOWUKatYTdkFpvSTO05EMYIEo1BYt64xesTGNl1XepNjKOaFTmRj37Wpuj
914aMLjYiujYDO1wY6Z1EuWm2dIy0/MwsbTnTJuu2/OUxg0RT5pPZ0xH7E4uXH2rp0zjY45Zdpqj
FBPDQy00/xB0xXqcR+vZnvX2A7sGRNekgra/BQtuXRHfBv4dm+nbuGefNUmMDD4rbbwzMkKpe3vq
HzqnvptqTYtkAYhwgS1YoAnrlKW2w+zSrFvdb36HIhY5wdFkwLwx+HrXACb5neXV3k/GkryTy6M2
xE8DwsYrvRHNmO3c0oU7DKg1qsjqjvJufAtonm1qnVhMAIjFSxv0EwHinf/TxdIYD05LME9mle9I
CZZHbyJBvBj8N6twODH7lffiAa+NtcTVI9PLxFOd1no4T/pVR4hOz7Jmgtvt60vEDSN9bbaKrfTp
FQgG55tUEZlZiR+tKj4WXfMegqAev1ndCKh0yC6lXjjxghKXTI7WqCI/x+YVIWCww1ZX5alb12Yv
hsGmRqjTs2GW+74ggVcDSbIZhqB58Cuo4Cy32XAP+dHfr54rv2lrsAcsNj+NHcpHcOeQwIO1yG/q
vv8hC/+T1ZkWYOAGMakJw3MujJOLUGfXBmqJHY5Ym6R12SDQCRNuZI1RhjypprkrzEvNjIoocEfe
CKODodt3y01l076bGmOOvUx+Ij4wIiIPcuOubUfjkQWymzcWkYI+XeQpK3d2nXZbu7ILNq9Oq98k
MTanlGCMbUkt+KJPylqihjhTmt/2Yj1WmWV81KXjfgCizUK5XrntnDhDzSgpGAauuYlRHTK9T3lc
jUdvuIa0DnpcW+ZtwkHF4r2tiV8/ZkEZV1QeUUZTJc3QLhvVlJ0U0VFbxl3pI/zdXtGmhLlf1eML
CX4H15x+NInr7jpDfgQ2Xayqb+cNWRPuISHOPVxnhw4OQafcuaMjkEsF+djGZdOIcLaH72Nv95EJ
AgR0cWJBiG0SBneSPbBo9plNE3ZJ2p45k1HurR4OQ6bEeKzJhkmUdRGZsJ5z2pK7sqXPlWdVcxJ9
VuFzCR6XNduWI9RTBKP2Tjc+BlIOt2SQNbB5kmcjVVVYSjNONNuK3azFCuYoWnOCdom71BtPItCu
efYqxSwGeaURNUyeo9weY59MEJYUZrygxkZaYPT01iL7zlj5xqXI3xIAowHAbp/npm42cELa0Mmr
EwSfJcYQXAFHpTykvwmuOfVa9sWyOTSN/RBgtd0xUPss6+G5aRfnVnNJz6g4q5i9s2znqbYj1fZx
ay9QUltHnTVFng0p1OYLODDYp2VVPc89oFeAmmx3Cyw1YUBCthpwSXD+i9AUDaRa4maYDMxbWvRB
lJN2T8vTiEmhgEKf86TPpctMCV+ZO/vJs2eUNzIb7Iuygx4FTv2TArhjqt5tDLE2EWGcJrd0vJ0J
9UTPPVTPyhYASO0hZc5cB/RSKXhM6UPP00R5LlIWmGUqqm2gM1Jz/eRD70hcC8AL7TJmKfdy8bRt
0LlGhHybysdog1u9FZd6XoaLqROU3MBqXjtVhJmtLxdTBEcNWgCmZWLLvHEcQxQZ0w1Rrj8azhyl
ob2Z/vqetu7OM7qBoSdbsSmK7VSuB6LHx82qabsy+6n5Elu82+k3RifavSzUHfyiUz1nLJGkUESM
pfRt23LEHU1l7ayeTLuGxqolxAnYHpuo0I964T87XoamOl/fZ2/4TIb0o2lIzPMb637oz16TMLte
yQOY6/S7ppnAK+zy0OfrGqWWd7MG/qvPbFIFQbMr2CBDEgbaS5IQtanVunFj2+29wJkYaZ3Qo36A
705wTKpfiqSZKNG0uwGAmx8W1byyLYiEr8tuIMnQa7Mt1qruoHiCvy8q+7KKiWckmZYws1C5oQ4s
0TtmTvVWNgJnX54bFe51k+bv3FglRV6jvNjMVH0/9WYP8mOWOJrdgqaqltLBNZWeRU3Rt2/mZOTR
PCGtVE4rn6fBLw8QqscDlXVxCKDk7+ygtrftsqYnlGnuFnLn06JwouK7uA38QdzVuWb8dPJuOK1Z
7h5bC0iqWS7FcWjoypHdop7smgGor8x3zvHiXNSkIyYpyrE1HaOxa9Ibayb8dUDAc8aHZ2/kiv3U
amaE/5Cct6Nna9s+8PxYMf1IyGjejbVlx+mscbCCTQx9vb9SbhctrC2QdDbkEbcV1sbMyuTWNXoX
Nffy4VcDoZCm9+6lJVeMwpZwGExLMEgP2DkxDU/jxagaSosuI1i6CIjX1UnVQrAfiypj/tYyzLGp
LeOp4K/vgokQHw5a0It5XNFtoB7HhwcEv5lnsc2I4DtQOx7QJIqoLKtxe1WDb1jRIXFXTr1hgLUT
uDQ5UPkPg9DsHcdhui7WLN7GIkCImth6cWa7viZUc2K4LF1wwqziMzAXdmwmKBGhJ0XayBGkMUx5
8pZOR8JQ5vuuAEOuFPECxJfoJ+YoPWIO66dchzNAFBJPOF+Ya34xWN03JAdVd0JxG5EdhYL4v41R
llOkTRrinibv40L62mmyxV1ukqlSNNU5db2Xxg+6HTW2RMjB49/N87Y29B0ctZE5kcN5BqPodihy
/ip/IH4377/Wpr13m/68tIQ2KCa5a2pt6DRcOfZWzXSuqsOpz/h6JS0bq4v0bGZVdvRkjykENFXR
OhQuy3HiTY2GqztFH3rWSFy94FvGj9ETjEQc2Ajybu4bhuKoKxlqoa5p+xecFvWW7KANxy2eZAMF
VD92U8jboF9WYzB3DCNopaxsvHZPvkproLtgPiyGzTq6pIZLow447Kz1N2lrtE6maUJ/VBpPrJ0P
JklMfKOx3xS/UiD8KUoVR8Je0xm1tgxRSRY1knw6ZqBaQvTDH3XfBPci1biR/lVTLLPYna312Tfs
O4A1PSYkw4ytTkcxjH3eBqeOS6RxtNgtvSXkkCOeqiT78g156VbzVPjuO4I44qbee6Miu8D/qUbG
NbqfL+iWViKYqiCWyKkNQQb8KsefxBQUUUnye4ZKdyNtFGsM7KPCBIBfrj79kpUIsriu6QdkBmId
Vi18UeJOZSzQUTcod45agPK31TCaR426vg3nFO7ONHIwH+WCznhgJ29HNJeB3pJP3M21irPeCyfp
ntrKOCndiRBrVxRjRTls6eSkYJ4GyPCr4Ul26EUON7gnIV52ZhmE2FjUIS9lcuezqjFJ6gzlEIFE
fIqP/np1+yfNditGn37HyFIxXlSRZWS021zOCQvLhznkW2EHhjRDBE6LQ1irgi6z6DcDno2PriB0
rL9JDGZkagh/zQv+X/fsd1/N5b366v7X9S/+pLhgncv6//3vf+z++ef0q7laCv7tD5tfOsz74Ust
D18d6SR/9KKv/+f/7X/8lxXhP3bjf82W/k7N+QlH473+dynnrx/6oxmPFQELO6wiYOYe9gW6+380
4/V/gD01IP0y+9GxPWB8/KMZjwCUNj1WMjxzOp16Wvh/NOMRgAaObnG7UHribfrvmvG/+cOIv6Sp
dZ3hYaSx4U38Nt+Sszb3suzQ2rf22MtoJMl63itnzHfouWvsvU22EKMgCkObnvMZ1hYSt6xVuBNb
5520sto0YtLnLFJYHCKqr41vGwXSKTWlht4zqQtWpbrD+fX346nrb/anyRw56leo8NVL6OM5Mn//
zf1umEpso+oErnV+MLJai5xJBDfL6OmXSVuS8p/P9//ZTeZzr377SIh7kIU4sPgud/M3j5OWlwjp
UccRE4x6qae9E5UjrpGdsG3U3GEhNbk3lN6+BYBI5EydxXa/J1l8TLZOSvzGIfEoesN1hBMYEm6I
YN7sSYHy69yzNk09zHfgi4ynEj0tWnpONyfRXfmFaV6vY2gUiULPqWS1RmQq18U2pVIXaKDG+aFc
EdeZxuq805poUMSywyFCzZIx3Sh6/lXMaZ0lmmSsjpKCO4LuBc/GsE1YTs6Lm5tPyrB4CNAJOe/K
qvLdAtuFHaonAEr5TYE8I83JzMbBOqUbSpH5TqeNDZs0S80nwyCzMcy9ju9G+IR805AO3qXudWY4
k8zIIdQxqdPoA6yR25gyo4yv+I2CxUF4y5h/flbymhYSSs00nkyRGR2mOXxBF1ATlOmut7jtq0lY
d3bsVcfzl3blGmnMz8eHVdXmE0xVc/7GSW7Wvltmz5XLO5Ci4cK+2bD3+QjLRoC1TOxdjY8uWcBT
pkkEc26IaqsrQgelTnFEeEF2l4xGR9Q8AVVZjC6T7w8J1nkXU5q8DIsbvIyD4seDiUZSLCFpYe7n
r2ZOxEXKF/RgoWv3fffK1GZs9/aqV9WG64h02cktLkvO3H4C+NXLlaNkw22lO20aJ8y9ZXZcr7fE
u16cgFgR7h+pHKcAkbMR55zq8PnQOzpnKQlJmk9VEULdnffYLQlPkaQyQhFTCy9hGRj8lgpojhc3
o1lSnSAWLh1J/9yc5uXJpbS+aE5A9mYlyIniJD8076mgvbwsqfuijZ5xmca2vCP8K303Jzsnsq20
ffpZtfdep8X4rbV0MW+NlUc2m/T5Dq1N70do8LjiFeGSy9GcXcSSTuMFLwhmu/7ezFcUYc7o8diM
yuPyTnnlqlsdZwNuUSelERZVg7QMwoNsP1upXHkizc+pmrl32Frs6eciFuRy/GslfoKPmB/ySjee
hIvDMkJ57rx3Zs32nyF/fVrM650vGSq4oZZM3NtiWkvcXF7TvnFleLk8kivXXdE2U7LtOMB0rygt
5gfyTXgRtNXjAudma7q7AhHoyTHXjFD0Gb9OOoqm2Iqrsp0xq9wPpPvMNxaduZQIu4FPoflIdrvB
2xZsqKi5LvRdqgTVFLGuNfpo9VSsnA1ftMFb5U1vKk3dLXPAb1IuFsvvWk1LQCtCr4qHZBRqP1ea
ov06WtZhHfGohutScS0VIW8chfQpR14WUD1TyjAXS1DxzlubVSU7thJISfTrQS44eXA+1yiiY3e8
vhS9Ql9Il81iDa1t1F35oBlWdDW0ua9zSeF7K5KAhcJPjaL59KzJuGSuL9LQL1H3hlqRipmYt1SJ
78pQU0pfYkj7H1bi98U3xQphENiarI66bTA4uVQ3Kc3/jVcSCrcxC1zxoc7jdOykxz3vS2VcRL9a
8zd/SGTx5Xi1aRLqvsiUxDad8eZtxf6zypDJ3K+mkEljDjSgq+uHzLRWFWLqIzFVg8jzPZ8ZtOR5
6tNL04NXZxySa5rcowfaaYo4Mg3PS7NoOPK6LObBoHU+pNnBKoMktq4RMGGV45k3LGMh9dernD2p
oe6VhCOkln9LM5SDW7t13FqElD9JzSLTHNrW11862p2RVenftXrMwx4xEdNMRmt5Ns3+nuil9KPs
Eu8LwVYS4mxDL1a6N8OkJGqyUs2cM7z0u2ONDHbYpOKm7qwHXyb1d8POqq1Z62kCE7IiZqP31F2Q
Igb12kJaIXmx5Tlv0/LZFJ1Hxdr121VDWq9hzYtqAuI2YzW1t2O5VjeOPQ4bOnLlPct6+50RSfY4
2sjcPH0WOyUJApILeS26aDi95k3+mHZuiW/O7tItjfH6BkKlgaBRrsdSC4ot9s48HIHhEhbneSx7
o9U8sem0r7VTtVks6K+ih9Wbb8jlr5eWvJbQd52hjpgNzhe6oVaY5mNFXJnX/cyVp+JysO29ecX7
TaVpMuPpPDvOdKcmcWqhHIg7ZY4n2VXNzi/lQleqtJrDNdRtmzrGPR26dqfjzI7Jn2lfRaHaiV2K
sXq9oLHeLJU3XGRvJ49By8hM61Y67BrgBmjSKyKsxXUvWtbLEwv2soeHshw4WwawDYpps3SKLDXT
xqGCnWSf1Z37NDL5/aEzZz1hmFhPqla0Qv++JPpLMQd3wOIfg8WILITf8VqyqSyfrGHCLvuWMXid
AH+bLDYhW1O0H/SxOSW85fu//9TfJFIUYnCBMX2DryQQBdvRv0uk7AQxQDY5ASpYVtEcfBnzj96k
xvj7z/lN9fXrc2AgAsmk2sM/+lv1NWaNO3RBmhzt4lpheLpiza7n9s2ZExaM//7DPF2niUaBDDrg
Ko76k+7L4B3WUJwHR7+cgk3TZPahA5obafkQ/Aed1V8LWdxFcFaoxXVwCb9LzGQaeC1BpCQwuYtx
qWn67RyYKBFZSs2p85j1/Q9z57bctpGE4Vdx5Z4snA8X2aqVZEumD6so2exmb1i0RBNDgABxIAHi
6fcbAJQJUKFjj7cWqFTKieQezKCnp+fv7r8vT+2F8WRJmY6agD/Z3iD7BqJItm20sWmtGMx/b4+g
mF4rdE6Nc7wRQuYs7+UxB7lkfDsmJ7PIDNPi4w2d9cNmZRV+VliA3jHelTvRcH4wqJzAcUW7X5Jq
+FvXk82eP2uTNcfH5Rc4V1LPpikINL4kshln3UGS2KIRdxQ6s92OapmypNKr0suv0fe+OApUCz58
sbbBzaSvNdHcKOO5yJ3ZisTtu4OIBamgX6U2eWkULpSeTQcnCvSG29wpTCMFYHdmfpp7N45wo2so
ar9DTaigNmWOJR+PhK3+XMJ0kwq6S9ozY54JesvC5EgH95LGTYd5oX8kAkO9wuWPdG6/sOlYE6ZF
tR7D9oeMxZ5Cl8ixZhPCPf/Wd7Qzr7U9rgipJv7r2DtoxpWT16jI5XHPLQtIJalocJvL1LfhVH2j
FGT902w0JKj3ep5gJwtn793Ua8f7ChHbC1NEOVzJB+aRyj40li7BE4baGLMqI4IErXnyrs4BryML
hQnlDa6SWvPt84OyCnxNg1L3jFJ9r4nYDHxHn1GRR8OqjWW+jTQvuOWi89Wd3lBh9u/lPuiEDe0i
YQ/ZWKn/ERNSVz0NezKrs9z3CAptbCqWXS162O7r7COF5wGVl7RWuq9K/LoSXyv/uE/31fwN6WQW
l4vEXtD+NH+CDMrE66wp2773QodCs8vLcm4IIS8zSULEIjkANHKfndh4ctRLcZjM0fCNyUBiLrZ/
rKsJ5yXEy6ja2setvzykfr53fQ3icug9fXown1GkryLwkjln3GziTfB1K7Jrtld0KCqevIzySZJ0
5lLf10L/mO6i9I/9nkbCN6bwqweqPlIqlOjYl77BSxK3ZOxHwc3lF3xpTbCUTa8cvt2QNklL86De
e+z6Te3hdGv2+j8E/80Z5PsxWUkpgffLA57tPTg65G4AykFFreGAqcil009XVyp0aUSqrYmAHNIY
Na223Ma/fTBwI1oYQOh+3iPKqw0fvliaQldU5N2vY5KqtdzjlmNrW25Jlwc7+9TMDPIdS9dMeeIN
a6c34UQnS1870NPb5mK5EgWaxUbklnh5oCFpvAFTLAXaOA82kyPhd6DIdC0XFTn+JR5EFuT3Gne4
Hdh7XkArCb6cv9uu9yAh1sry3gdlsKF/25Z+51dpJI/BJK0eAhGCE0xKLkvXuV5Tku1m2Z02cYCy
QL1MapMl+lGmIZfj0lgd7os48ZPNtxrihpoccljONWikh64QHBAQHGzyfGbUB++mpGPMO7IDxO1K
O3yz18VQ6AAp9xQE01doYKaKlWYU+yrIZhk9tt56sHZHhAFT/zUFG8k7K66+ih/K0+vEMFIqij2E
XIZ/wxJw9pVIBjT1NLOtmZNW1hKW6v0ss+b+7w0g4rh0LLuh0ND+J9E24yubzBiqiMXINCWhjsHW
IBXgDOjbOiuaF8KCpnWm6yBJNXWu1JzltweapZnGNaSC3idHD0PrZk/UIYeTJGEHmtlK3FEDGRMQ
NNaHB223AUWsQ4nXpLRI4mKxy/hz7aJH2Qamk1tIisW9WxwmMZJKYd/5dHSm3pMS+OQXe53Xv8M5
xnE34TC4PZDpsZ3ts8NWpo7m1b1dVkBj+TwE9wsBjuZXIt2vJHcWbKwfaKMZZjekX21+KUEb4Jcp
JreVJZx7GltMoDZxaekNih1DiOGS0Ei33jVpM7lrEyoNrGz7vggtV792I/iBbxJK+LhA12JGo1j9
2tpH9o4yT8IpVCjtUmEXYN/avkwWZr2OE/YMvVbq691Wj/SnMvNCQPEJEb5rv9pKMPSwCoP7/aHi
z7J6LXlLTBDQ288gRrmDdJ9bUZzW/LRO3c753IdzkBfipxw26Za9FpBkc/gMWk58kcJX+ppeHbLK
D9/SuKl62NLdPbiH/zYir2KV7otfcjPngxhb2kO9TvTNNnxIao3zggxiyjgJP1cPoWZ471eOk4QP
7lbPnyicZhalubbrpenEO+tDluoSiippZHtVaYK/yNTthQ0ZQP3rlsIY/3VorK33e1ZzD6JBkR9t
X4qweuMQ8dzcgIOAXBXkyzm3HnXD5mvCt0jcOcFc/1SXZvw2rda7ya9VIhg6DWtOLV8jozq9CiJo
kf4RE7QvHqhHDPKbEHUJ7rmvQhNBLLPcXk8mwiKQTx56eLMr9iSjb+MtXaQNSXxcr9CgmHI7qkjd
Urjvrf1cL98G1YQwalHpe/GRPGMwLW+7y+vbCpI544oG4qCMq51WZb/psU15tCdsFAxmPDrwTkTG
2dD4AWD2aF+9coAaAicBN9Md1zy8o31h5aWgbUn12S9qAnb1HrqJBoKzox0vYwaV/pu1NuyFmAfB
/HVOsSmJf822cogEo6HsmdI1194ihqWdbuM23Vn0Sg/EHWgv2LxRyLBl5thoUeo53MyCyGZdjVxi
5uY63306iKTcv6kEOHwbmqGf2WJum9KRoOQfPI5qtsVGX0skNgOev9rC1H5X6RoIfHP8uc4OkDEA
u3Lf25BB1VehJoj2045ey99t/BXbdLOdEGmIDhYLa833lvlm7Rsr8Usep7yITi01Kb6RkdPdWE+r
/+zIf6D4O3LtMHzwEloyfLAroskOhFcWKQZzcVh6EyIZr9deSp7yQd+CAgcHfGNalOmlu+E8JgwQ
JFcBcAW6YhHNkdk3hen+C8ccqqwrGyIikrIj8rzIm5jP6w3Y/CSiFDzKctD6QwQo+QYErfaAJNaw
f2w0jR7iVyDkhQdAVu/267I98X90BPSDeMySPPlc9GOeTRzzS0D0fxAn7SbyYqCUiGsbCZM/vYes
tvgtOYum/qVfuizor0VeTW5G7okX9PxSTdz3kgxyAESxe1r+/BMscPQ+pFKQ+3jzcCBHSYyf1fyY
7vXuFMJv2HQ0rf2FZsCTRfqzZbg8w/Oo9LmcSzNYNgHuhiWPMkB8uV78uZH1LatgTfFDcaecbpJE
mU9XwfOnLg2i4PmR3fl48AwYcESr0LhMqqtgTh2uNTTQ42N3szxdBVef2uAOuP8kQcnHGNsq8OJG
+1KDbfptuoBTTQBRun+96RtT/E2HdAJURT7c0kamBPBAQDOrthXMqeyqQTUvAFPz9FdBNzQMAt09
zHakEe0BE8LM9pt8/9c39SkoqoSB4L6TD7M8VQKfClBuqj4Aabs62MtxKUHHGqqmBNaUyzKr6RIj
kQ/HzOkqsDbUyGrkSMn0jnHNH/5RebFTmr/pUR1MxgSf+WUt8KgDBkog6+h5fca1ClILuK2rrQKm
AKxX3v3bVRgYRE+bEvQhO4uuRs0DTjayVQDrUdUFyyU5jX68VGI/f+veXmgMYpMa1i7T6Owi7N6y
ulxJFyz5rSUg2GrCmV103SlILQkeFFA0z+jsIqzEnuoqmNqUxlZ0BMRJap++XYR4UrbDNgyClc0z
OutoUnjfblOFM5Iz0DClJ9j5ibhcvR2hk34JlmYYzugsgkFkVdUushfoT0RfNdmiQT5Du2hM2QUm
wf4vWjIuuwjSLgM5ahYBu4irhPnv3OHBnUn6CMTuTGDW570yrlXgDZUNAp+axi8Q7XRXoqEqOFMZ
SiETo3MXWaRxLQKqoKsekaY9tWlpKXvXt5964C66Ppna9I+mQ2y7YcZnFggPtZ/m+82ixfXYcEmG
cbtZDswiVwfODnlv6A7R8d0fCe0rX6A4HAiNwoHyxRHoHw7O1MF4erQWapRhfO4SNUOqIAIXCNOB
WBqC6lbjh7pAxQNpaA6HRLtjxrcjoB9S3hHuFNtHCNG12lUYWEdd8yHqZrWJbY/NLuoWXbZUj0hj
Sh6DA13Uy/P3zan0oGh23/18dFpA4ErZIFhT0oZwiVnR5hkcDtwewdXoXELdz1gNAvEuVVVwpviL
ukW2Q7sVMHunZtG3pkTasb8dfjkiWI3iK2UHweJexMyJrLc6MIgy+JhDutDIBNl2dUZ3NNI8RLYy
U/OYLVAjMpsMq/OIB6ug64QhJHWcp41u/nT0sZTnb9B3gYuj5XZRlMEeIL5AiR8nRmd4R7QHaDHR
IZ3f7x+aRNJI2tEkZtY8g9PQ9ShadClZJL+recanBGR/Kp+JNN+guzWxtpc9I5c9QEakoR1vjaPz
DF5qX/KtAUeTe6NBprfX2UN/cHkm4CjLYDUL/tbmGZ1nYMCaqXosyOAzucSWvB83z3BH2FPWgHTc
o+swulXgzLaU4SQb10B6QCfBhFPXwPGnBmtt4Uq2h+fodgR5qTKLX+1wxC5wMFI2/PK9kR3BMPLC
dNwyzYAjOiOIhckESaVVkGeEQapB0y76VAk8e2rAokk1dxeWHZ0SyCZI6rM3KPEnzbxD0wYOAnGm
qYML4RLcarfC2HSAUJkk2lbSAQtnGR9JZsC+6CyjCjhQsnqt+/norKIhMVHVVcAZhIHTPwIk/sBZ
lskodDuXxVntKrXe6ZjsAUeX6irgJ2BVqAzzO29psCM8WKctyjOIwj6foCjfmFbB8iRFhNKOMP2p
1HUXt7F7+pdnz8E4Eo2XnB/NMzrjSLxF+YQEUyTSAJh09JyHuqBhHCnFpBHrSHXBNDVDGU6yiaiA
oXNCvmwdJdBicowcIzKt8o1pR1DrorojDG9qk44Ia/zw4gCSAjmZJetkm2d0ZpGUImVfUSYiwswP
ttxOcrATXG5XJlaz6f84LnNI/NlvP4kCkEC4DTIAgOV29mc5ajiRmvz+x+yt1i8b0Rbg8qi8BUxy
1AzsHW0PnjX91GOmcIMGoeRqEqEem5tIaauql8hpAKLKbemIFg32gK6hJVQ0EWMa2+yBNZRDK3L6
8qZkD+yf65B7AcpG2tr/1y18THYx7RMeliuR9KnPrL/oFA4kfMnZxx0CJaUaWJb+nao8EWaSEslP
PcabRnczoAlSuxkVrB+TBDkjpe0LEHC6CK5N2oks9oQcrnm+AUb9CybyubrjOhDRU1P8IZZ5k1/e
1jR89ReOhRHnArqCB1nVYKAlvV+ULHyt6Lb0Qf733xZPGxHfwHWaice2UObkh8dbQDNO99e7CZ4P
3RvrOKvj/7wTy2yRPQYQRVI3cuheUxIU/vzT36PFp8VmcUruh/uJzfnyJj//1HvPk8vAVwTn4UCu
xNqU5VJsmcR9wU2UU11wuIjzRX58RfkZ29iZquTrRSQ+Q6Amem/dAi7KsimEzBZPyelbt8eTumS6
MD0W4nFX9IQ3/p+q8JtltCgX2fJUcmtclCV32+lV8vnVdQI59qf+sssGT8dRX6TGfL7qXtLuN6y6
eOp9T7KspVOk+v6UxFFx3JfcIhGqku9YcSGOb9ioNxX7nDGqgt8+LYKeAnbRVmW50NfFiejvyBar
VhYdP4nFwIq0SIey5KTsf7w2EUVV7Ltz29QWSigLRsDuMTwc1aDRixYKVxX9PtmJ/GyZ2zxuVdkf
FiLuWY8ulKMulx6di/jpdDk6h1dddJ4vHoNdvoQNsy+/Cc4ryxePf0rU2xz832/uPogLHfmUZee5
4J/ttmebujCt+qLkkApnQ9EyIUhZdBIXAxsC4ZjMulOV/HH5KVsMvCcysGSKq7ro/aJ/bpFQL7NG
1QWXr+4Wm20eiP6x3pW2/gj5s2WWLw/Hd2387Dal4UcI/7CsxGPvGOtgjh8h/I8kCwfvLcPvyqKT
rAheXS+yhJOyd+x0eeE/ZoCbRTjsxtlWIKiK/wcNuo+r0HzOtrxDWWwY4ZH0bzUdcqcsOluuhoBA
U7WrKvh+Gcf5gUb1g2tCV/2lKv4hSJ6Wr97mZ2dbG+tTFf9rsvsTRewqGX/MAOeK2JXLqor/jdVf
5vmy51J08Q512VX/VtkVOqvK/WexCE43T1cbpir292W24WTrSW7r8pUlC242A/XuMvNURf9rwbkT
r4r+1iTbRNaPKgtf5sUreqGev3wbFlSWL/JHWIxFD2eEyEryYijLPiRgTKujIGlkO96Ry5JfQpqe
A9Pn+NORD+Slv9YH1+RvPEbLRfa3/wIAAP//</cx:binary>
              </cx:geoCache>
            </cx:geography>
          </cx:layoutPr>
          <cx:valueColors>
            <cx:minColor>
              <a:srgbClr val="FF7000"/>
            </cx:minColor>
            <cx:midColor>
              <a:schemeClr val="bg1"/>
            </cx:midColor>
            <cx:maxColor>
              <a:srgbClr val="0070C0"/>
            </cx:maxColor>
          </cx:valueColors>
          <cx:valueColorPositions count="3">
            <cx:midPosition>
              <cx:number val="0"/>
            </cx:midPosition>
          </cx:valueColorPositions>
        </cx:series>
      </cx:plotAreaRegion>
    </cx:plotArea>
    <cx:legend pos="r" align="min"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15" fmlaLink="$A$1" max="10" min="1" page="10" val="7"/>
</file>

<file path=xl/ctrlProps/ctrlProp2.xml><?xml version="1.0" encoding="utf-8"?>
<formControlPr xmlns="http://schemas.microsoft.com/office/spreadsheetml/2009/9/main" objectType="Radio" checked="Checked" firstButton="1" fmlaLink="$A$2"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235394</xdr:colOff>
      <xdr:row>22</xdr:row>
      <xdr:rowOff>15503</xdr:rowOff>
    </xdr:from>
    <xdr:to>
      <xdr:col>3</xdr:col>
      <xdr:colOff>1377520</xdr:colOff>
      <xdr:row>47</xdr:row>
      <xdr:rowOff>137638</xdr:rowOff>
    </xdr:to>
    <xdr:graphicFrame macro="">
      <xdr:nvGraphicFramePr>
        <xdr:cNvPr id="2" name="Chart 1">
          <a:extLst>
            <a:ext uri="{FF2B5EF4-FFF2-40B4-BE49-F238E27FC236}">
              <a16:creationId xmlns:a16="http://schemas.microsoft.com/office/drawing/2014/main" id="{C604EF6B-EFEC-DC03-2602-9896C844E8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389965</xdr:colOff>
      <xdr:row>24</xdr:row>
      <xdr:rowOff>2092</xdr:rowOff>
    </xdr:from>
    <xdr:to>
      <xdr:col>9</xdr:col>
      <xdr:colOff>244288</xdr:colOff>
      <xdr:row>39</xdr:row>
      <xdr:rowOff>8965</xdr:rowOff>
    </xdr:to>
    <xdr:graphicFrame macro="">
      <xdr:nvGraphicFramePr>
        <xdr:cNvPr id="3" name="Chart 2">
          <a:extLst>
            <a:ext uri="{FF2B5EF4-FFF2-40B4-BE49-F238E27FC236}">
              <a16:creationId xmlns:a16="http://schemas.microsoft.com/office/drawing/2014/main" id="{B741BF71-FCFC-F420-EE04-F01C9A767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822196</xdr:colOff>
      <xdr:row>8</xdr:row>
      <xdr:rowOff>190867</xdr:rowOff>
    </xdr:from>
    <xdr:to>
      <xdr:col>14</xdr:col>
      <xdr:colOff>292173</xdr:colOff>
      <xdr:row>24</xdr:row>
      <xdr:rowOff>43419</xdr:rowOff>
    </xdr:to>
    <xdr:graphicFrame macro="">
      <xdr:nvGraphicFramePr>
        <xdr:cNvPr id="5" name="Chart 4">
          <a:extLst>
            <a:ext uri="{FF2B5EF4-FFF2-40B4-BE49-F238E27FC236}">
              <a16:creationId xmlns:a16="http://schemas.microsoft.com/office/drawing/2014/main" id="{A60AC9F1-089A-9EA7-8E36-9CDDE51887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3388</xdr:colOff>
      <xdr:row>25</xdr:row>
      <xdr:rowOff>137599</xdr:rowOff>
    </xdr:from>
    <xdr:to>
      <xdr:col>14</xdr:col>
      <xdr:colOff>325641</xdr:colOff>
      <xdr:row>36</xdr:row>
      <xdr:rowOff>141111</xdr:rowOff>
    </xdr:to>
    <xdr:graphicFrame macro="">
      <xdr:nvGraphicFramePr>
        <xdr:cNvPr id="6" name="Chart 5">
          <a:extLst>
            <a:ext uri="{FF2B5EF4-FFF2-40B4-BE49-F238E27FC236}">
              <a16:creationId xmlns:a16="http://schemas.microsoft.com/office/drawing/2014/main" id="{89189383-921C-684E-A466-8050587D5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74899</xdr:colOff>
      <xdr:row>2</xdr:row>
      <xdr:rowOff>186049</xdr:rowOff>
    </xdr:from>
    <xdr:to>
      <xdr:col>31</xdr:col>
      <xdr:colOff>434187</xdr:colOff>
      <xdr:row>24</xdr:row>
      <xdr:rowOff>32563</xdr:rowOff>
    </xdr:to>
    <mc:AlternateContent xmlns:mc="http://schemas.openxmlformats.org/markup-compatibility/2006">
      <mc:Choice xmlns:cx4="http://schemas.microsoft.com/office/drawing/2016/5/10/chartex" Requires="cx4">
        <xdr:graphicFrame macro="">
          <xdr:nvGraphicFramePr>
            <xdr:cNvPr id="7" name="Chart 6">
              <a:extLst>
                <a:ext uri="{FF2B5EF4-FFF2-40B4-BE49-F238E27FC236}">
                  <a16:creationId xmlns:a16="http://schemas.microsoft.com/office/drawing/2014/main" id="{D10DED55-8F14-C58C-8F1F-2CBA4D7A05C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6440099" y="567049"/>
              <a:ext cx="6137788" cy="40375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762000</xdr:colOff>
      <xdr:row>2</xdr:row>
      <xdr:rowOff>53018</xdr:rowOff>
    </xdr:from>
    <xdr:to>
      <xdr:col>14</xdr:col>
      <xdr:colOff>368300</xdr:colOff>
      <xdr:row>6</xdr:row>
      <xdr:rowOff>103818</xdr:rowOff>
    </xdr:to>
    <xdr:sp macro="" textlink="">
      <xdr:nvSpPr>
        <xdr:cNvPr id="2" name="TextBox 1">
          <a:extLst>
            <a:ext uri="{FF2B5EF4-FFF2-40B4-BE49-F238E27FC236}">
              <a16:creationId xmlns:a16="http://schemas.microsoft.com/office/drawing/2014/main" id="{28DFC573-D9BC-EABE-F5CC-EEE2BBE45E2B}"/>
            </a:ext>
          </a:extLst>
        </xdr:cNvPr>
        <xdr:cNvSpPr txBox="1"/>
      </xdr:nvSpPr>
      <xdr:spPr>
        <a:xfrm>
          <a:off x="762000" y="430586"/>
          <a:ext cx="14039678" cy="805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kern="1200"/>
            <a:t>What do </a:t>
          </a:r>
          <a:r>
            <a:rPr lang="en-US" sz="3600" b="1" kern="1200">
              <a:solidFill>
                <a:schemeClr val="accent5">
                  <a:lumMod val="75000"/>
                </a:schemeClr>
              </a:solidFill>
            </a:rPr>
            <a:t>wage</a:t>
          </a:r>
          <a:r>
            <a:rPr lang="en-US" sz="3600" b="1" kern="1200"/>
            <a:t> and </a:t>
          </a:r>
          <a:r>
            <a:rPr lang="en-US" sz="3600" b="1" kern="1200">
              <a:solidFill>
                <a:srgbClr val="FF7000"/>
              </a:solidFill>
            </a:rPr>
            <a:t>employement</a:t>
          </a:r>
          <a:r>
            <a:rPr lang="en-US" sz="3600" b="1" kern="1200" baseline="0"/>
            <a:t> figures look like by industries? </a:t>
          </a:r>
          <a:endParaRPr lang="en-US" sz="3600" b="1" kern="1200"/>
        </a:p>
      </xdr:txBody>
    </xdr:sp>
    <xdr:clientData/>
  </xdr:twoCellAnchor>
  <xdr:twoCellAnchor>
    <xdr:from>
      <xdr:col>1</xdr:col>
      <xdr:colOff>185057</xdr:colOff>
      <xdr:row>9</xdr:row>
      <xdr:rowOff>100995</xdr:rowOff>
    </xdr:from>
    <xdr:to>
      <xdr:col>2</xdr:col>
      <xdr:colOff>356205</xdr:colOff>
      <xdr:row>13</xdr:row>
      <xdr:rowOff>151794</xdr:rowOff>
    </xdr:to>
    <xdr:sp macro="" textlink="">
      <xdr:nvSpPr>
        <xdr:cNvPr id="3" name="TextBox 2">
          <a:extLst>
            <a:ext uri="{FF2B5EF4-FFF2-40B4-BE49-F238E27FC236}">
              <a16:creationId xmlns:a16="http://schemas.microsoft.com/office/drawing/2014/main" id="{2EED370C-18EF-9C4C-9180-291B933C35F6}"/>
            </a:ext>
          </a:extLst>
        </xdr:cNvPr>
        <xdr:cNvSpPr txBox="1"/>
      </xdr:nvSpPr>
      <xdr:spPr>
        <a:xfrm>
          <a:off x="1008841" y="2040319"/>
          <a:ext cx="2779796" cy="1011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kern="1200"/>
            <a:t>Average Annual Wage</a:t>
          </a:r>
        </a:p>
      </xdr:txBody>
    </xdr:sp>
    <xdr:clientData/>
  </xdr:twoCellAnchor>
  <xdr:twoCellAnchor>
    <xdr:from>
      <xdr:col>3</xdr:col>
      <xdr:colOff>1</xdr:colOff>
      <xdr:row>9</xdr:row>
      <xdr:rowOff>100995</xdr:rowOff>
    </xdr:from>
    <xdr:to>
      <xdr:col>5</xdr:col>
      <xdr:colOff>580572</xdr:colOff>
      <xdr:row>13</xdr:row>
      <xdr:rowOff>151794</xdr:rowOff>
    </xdr:to>
    <xdr:sp macro="" textlink="">
      <xdr:nvSpPr>
        <xdr:cNvPr id="4" name="TextBox 3">
          <a:extLst>
            <a:ext uri="{FF2B5EF4-FFF2-40B4-BE49-F238E27FC236}">
              <a16:creationId xmlns:a16="http://schemas.microsoft.com/office/drawing/2014/main" id="{D22FF2A0-A681-354C-A87F-86EF6EFEFBA0}"/>
            </a:ext>
          </a:extLst>
        </xdr:cNvPr>
        <xdr:cNvSpPr txBox="1"/>
      </xdr:nvSpPr>
      <xdr:spPr>
        <a:xfrm>
          <a:off x="4256217" y="2040319"/>
          <a:ext cx="3343679" cy="1011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kern="1200"/>
            <a:t>Share of Total Employees </a:t>
          </a:r>
        </a:p>
      </xdr:txBody>
    </xdr:sp>
    <xdr:clientData/>
  </xdr:twoCellAnchor>
  <xdr:twoCellAnchor>
    <xdr:from>
      <xdr:col>2</xdr:col>
      <xdr:colOff>792061</xdr:colOff>
      <xdr:row>20</xdr:row>
      <xdr:rowOff>46425</xdr:rowOff>
    </xdr:from>
    <xdr:to>
      <xdr:col>5</xdr:col>
      <xdr:colOff>385767</xdr:colOff>
      <xdr:row>24</xdr:row>
      <xdr:rowOff>97225</xdr:rowOff>
    </xdr:to>
    <xdr:sp macro="" textlink="">
      <xdr:nvSpPr>
        <xdr:cNvPr id="5" name="TextBox 4">
          <a:extLst>
            <a:ext uri="{FF2B5EF4-FFF2-40B4-BE49-F238E27FC236}">
              <a16:creationId xmlns:a16="http://schemas.microsoft.com/office/drawing/2014/main" id="{FBA232E3-347A-8247-8C03-4B13E094FA1F}"/>
            </a:ext>
          </a:extLst>
        </xdr:cNvPr>
        <xdr:cNvSpPr txBox="1"/>
      </xdr:nvSpPr>
      <xdr:spPr>
        <a:xfrm>
          <a:off x="4213590" y="4304660"/>
          <a:ext cx="3179589" cy="827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kern="1200"/>
            <a:t>Wage &amp; Employees Trends</a:t>
          </a:r>
        </a:p>
      </xdr:txBody>
    </xdr:sp>
    <xdr:clientData/>
  </xdr:twoCellAnchor>
  <xdr:twoCellAnchor>
    <xdr:from>
      <xdr:col>3</xdr:col>
      <xdr:colOff>15121</xdr:colOff>
      <xdr:row>11</xdr:row>
      <xdr:rowOff>136072</xdr:rowOff>
    </xdr:from>
    <xdr:to>
      <xdr:col>3</xdr:col>
      <xdr:colOff>1643530</xdr:colOff>
      <xdr:row>20</xdr:row>
      <xdr:rowOff>14941</xdr:rowOff>
    </xdr:to>
    <xdr:graphicFrame macro="">
      <xdr:nvGraphicFramePr>
        <xdr:cNvPr id="12" name="Chart 11">
          <a:extLst>
            <a:ext uri="{FF2B5EF4-FFF2-40B4-BE49-F238E27FC236}">
              <a16:creationId xmlns:a16="http://schemas.microsoft.com/office/drawing/2014/main" id="{FCC4E41C-0633-5A4B-820A-0B67E45360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696009</xdr:colOff>
      <xdr:row>22</xdr:row>
      <xdr:rowOff>129152</xdr:rowOff>
    </xdr:from>
    <xdr:to>
      <xdr:col>5</xdr:col>
      <xdr:colOff>15653</xdr:colOff>
      <xdr:row>30</xdr:row>
      <xdr:rowOff>164353</xdr:rowOff>
    </xdr:to>
    <xdr:graphicFrame macro="">
      <xdr:nvGraphicFramePr>
        <xdr:cNvPr id="13" name="Chart 12">
          <a:extLst>
            <a:ext uri="{FF2B5EF4-FFF2-40B4-BE49-F238E27FC236}">
              <a16:creationId xmlns:a16="http://schemas.microsoft.com/office/drawing/2014/main" id="{EE11821A-E36F-334C-8E56-B3F3266EB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604763</xdr:colOff>
      <xdr:row>29</xdr:row>
      <xdr:rowOff>14941</xdr:rowOff>
    </xdr:from>
    <xdr:to>
      <xdr:col>5</xdr:col>
      <xdr:colOff>136073</xdr:colOff>
      <xdr:row>38</xdr:row>
      <xdr:rowOff>75596</xdr:rowOff>
    </xdr:to>
    <xdr:graphicFrame macro="">
      <xdr:nvGraphicFramePr>
        <xdr:cNvPr id="14" name="Chart 13">
          <a:extLst>
            <a:ext uri="{FF2B5EF4-FFF2-40B4-BE49-F238E27FC236}">
              <a16:creationId xmlns:a16="http://schemas.microsoft.com/office/drawing/2014/main" id="{8681A973-E2C1-6748-961B-675172DC9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303968</xdr:colOff>
      <xdr:row>10</xdr:row>
      <xdr:rowOff>68649</xdr:rowOff>
    </xdr:from>
    <xdr:to>
      <xdr:col>12</xdr:col>
      <xdr:colOff>633801</xdr:colOff>
      <xdr:row>39</xdr:row>
      <xdr:rowOff>50800</xdr:rowOff>
    </xdr:to>
    <mc:AlternateContent xmlns:mc="http://schemas.openxmlformats.org/markup-compatibility/2006">
      <mc:Choice xmlns:cx4="http://schemas.microsoft.com/office/drawing/2016/5/10/chartex" Requires="cx4">
        <xdr:graphicFrame macro="">
          <xdr:nvGraphicFramePr>
            <xdr:cNvPr id="15" name="Chart 14">
              <a:extLst>
                <a:ext uri="{FF2B5EF4-FFF2-40B4-BE49-F238E27FC236}">
                  <a16:creationId xmlns:a16="http://schemas.microsoft.com/office/drawing/2014/main" id="{2D4B9EDC-4439-B043-B215-03090BBDE7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327068" y="2418149"/>
              <a:ext cx="6108333" cy="550665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1765404</xdr:colOff>
      <xdr:row>13</xdr:row>
      <xdr:rowOff>119354</xdr:rowOff>
    </xdr:from>
    <xdr:to>
      <xdr:col>5</xdr:col>
      <xdr:colOff>169333</xdr:colOff>
      <xdr:row>17</xdr:row>
      <xdr:rowOff>162442</xdr:rowOff>
    </xdr:to>
    <xdr:sp macro="" textlink="'Data Prep '!I21">
      <xdr:nvSpPr>
        <xdr:cNvPr id="16" name="TextBox 15">
          <a:extLst>
            <a:ext uri="{FF2B5EF4-FFF2-40B4-BE49-F238E27FC236}">
              <a16:creationId xmlns:a16="http://schemas.microsoft.com/office/drawing/2014/main" id="{00D578E5-5CA8-945B-ADF5-8F4F8F2FA1D2}"/>
            </a:ext>
          </a:extLst>
        </xdr:cNvPr>
        <xdr:cNvSpPr txBox="1"/>
      </xdr:nvSpPr>
      <xdr:spPr>
        <a:xfrm>
          <a:off x="6032604" y="2998021"/>
          <a:ext cx="1180996" cy="788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AEF3043-1C6B-0540-B90B-B43029CBA663}" type="TxLink">
            <a:rPr lang="en-US" sz="4400" b="1" i="0" u="none" strike="noStrike" kern="1200">
              <a:solidFill>
                <a:srgbClr val="FF7453"/>
              </a:solidFill>
              <a:latin typeface="Calibri"/>
              <a:cs typeface="Calibri"/>
            </a:rPr>
            <a:pPr/>
            <a:t>7%</a:t>
          </a:fld>
          <a:endParaRPr lang="en-US" sz="4400" b="1" kern="1200">
            <a:solidFill>
              <a:srgbClr val="FF7453"/>
            </a:solidFill>
          </a:endParaRPr>
        </a:p>
      </xdr:txBody>
    </xdr:sp>
    <xdr:clientData/>
  </xdr:twoCellAnchor>
  <xdr:twoCellAnchor>
    <xdr:from>
      <xdr:col>0</xdr:col>
      <xdr:colOff>483811</xdr:colOff>
      <xdr:row>11</xdr:row>
      <xdr:rowOff>60476</xdr:rowOff>
    </xdr:from>
    <xdr:to>
      <xdr:col>2</xdr:col>
      <xdr:colOff>501010</xdr:colOff>
      <xdr:row>38</xdr:row>
      <xdr:rowOff>168654</xdr:rowOff>
    </xdr:to>
    <xdr:graphicFrame macro="">
      <xdr:nvGraphicFramePr>
        <xdr:cNvPr id="17" name="Chart 16">
          <a:extLst>
            <a:ext uri="{FF2B5EF4-FFF2-40B4-BE49-F238E27FC236}">
              <a16:creationId xmlns:a16="http://schemas.microsoft.com/office/drawing/2014/main" id="{F9AFE2E8-6DA7-BF45-AB5A-A304F8585D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xdr:from>
          <xdr:col>2</xdr:col>
          <xdr:colOff>825500</xdr:colOff>
          <xdr:row>6</xdr:row>
          <xdr:rowOff>190500</xdr:rowOff>
        </xdr:from>
        <xdr:to>
          <xdr:col>3</xdr:col>
          <xdr:colOff>698500</xdr:colOff>
          <xdr:row>8</xdr:row>
          <xdr:rowOff>12700</xdr:rowOff>
        </xdr:to>
        <xdr:sp macro="" textlink="">
          <xdr:nvSpPr>
            <xdr:cNvPr id="2052" name="Spinner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9</xdr:row>
          <xdr:rowOff>101600</xdr:rowOff>
        </xdr:from>
        <xdr:to>
          <xdr:col>9</xdr:col>
          <xdr:colOff>88900</xdr:colOff>
          <xdr:row>10</xdr:row>
          <xdr:rowOff>101600</xdr:rowOff>
        </xdr:to>
        <xdr:sp macro="" textlink="">
          <xdr:nvSpPr>
            <xdr:cNvPr id="2055" name="Option Button 7" hidden="1">
              <a:extLst>
                <a:ext uri="{63B3BB69-23CF-44E3-9099-C40C66FF867C}">
                  <a14:compatExt spid="_x0000_s2055"/>
                </a:ext>
                <a:ext uri="{FF2B5EF4-FFF2-40B4-BE49-F238E27FC236}">
                  <a16:creationId xmlns:a16="http://schemas.microsoft.com/office/drawing/2014/main" id="{00000000-0008-0000-02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Employee Per Capita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241300</xdr:colOff>
          <xdr:row>9</xdr:row>
          <xdr:rowOff>63500</xdr:rowOff>
        </xdr:from>
        <xdr:to>
          <xdr:col>11</xdr:col>
          <xdr:colOff>114300</xdr:colOff>
          <xdr:row>10</xdr:row>
          <xdr:rowOff>63500</xdr:rowOff>
        </xdr:to>
        <xdr:sp macro="" textlink="">
          <xdr:nvSpPr>
            <xdr:cNvPr id="2056" name="Option Button 8" hidden="1">
              <a:extLst>
                <a:ext uri="{63B3BB69-23CF-44E3-9099-C40C66FF867C}">
                  <a14:compatExt spid="_x0000_s2056"/>
                </a:ext>
                <a:ext uri="{FF2B5EF4-FFF2-40B4-BE49-F238E27FC236}">
                  <a16:creationId xmlns:a16="http://schemas.microsoft.com/office/drawing/2014/main" id="{00000000-0008-0000-02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Average Wage</a:t>
              </a:r>
            </a:p>
          </xdr:txBody>
        </xdr:sp>
        <xdr:clientData/>
      </xdr:twoCellAnchor>
    </mc:Choice>
    <mc:Fallback/>
  </mc:AlternateContent>
</xdr:wsDr>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Iowa" TargetMode="External"/><Relationship Id="rId21" Type="http://schemas.openxmlformats.org/officeDocument/2006/relationships/hyperlink" Target="https://www.bing.com/th?id=OSK.78ba50cb2865d06a5e16e1016f21685d&amp;qlt=95" TargetMode="External"/><Relationship Id="rId42" Type="http://schemas.openxmlformats.org/officeDocument/2006/relationships/hyperlink" Target="https://www.bing.com/images/search?form=xlimg&amp;q=Minnesota" TargetMode="External"/><Relationship Id="rId47" Type="http://schemas.openxmlformats.org/officeDocument/2006/relationships/hyperlink" Target="https://www.bing.com/th?id=OSK.6e99b3a35b5283679ec93f7f63efad4b&amp;qlt=95" TargetMode="External"/><Relationship Id="rId63" Type="http://schemas.openxmlformats.org/officeDocument/2006/relationships/hyperlink" Target="https://www.bing.com/th?id=OSK.17425921aa4d924b36100941f39fa7f9&amp;qlt=95" TargetMode="External"/><Relationship Id="rId68" Type="http://schemas.openxmlformats.org/officeDocument/2006/relationships/hyperlink" Target="https://www.bing.com/images/search?form=xlimg&amp;q=Oklahoma" TargetMode="External"/><Relationship Id="rId84" Type="http://schemas.openxmlformats.org/officeDocument/2006/relationships/hyperlink" Target="https://www.bing.com/images/search?form=xlimg&amp;q=Utah" TargetMode="External"/><Relationship Id="rId89" Type="http://schemas.openxmlformats.org/officeDocument/2006/relationships/hyperlink" Target="https://www.bing.com/th?id=OSK.c93832872ec0dad4a158b06bab80ac3b&amp;qlt=95" TargetMode="External"/><Relationship Id="rId16" Type="http://schemas.openxmlformats.org/officeDocument/2006/relationships/hyperlink" Target="https://www.bing.com/images/search?form=xlimg&amp;q=Florida" TargetMode="External"/><Relationship Id="rId11" Type="http://schemas.openxmlformats.org/officeDocument/2006/relationships/hyperlink" Target="https://www.bing.com/th?id=OSK.30ceb575fb4214ce576b42df18666e43&amp;qlt=95" TargetMode="External"/><Relationship Id="rId32" Type="http://schemas.openxmlformats.org/officeDocument/2006/relationships/hyperlink" Target="https://www.bing.com/images/search?form=xlimg&amp;q=Louisiana" TargetMode="External"/><Relationship Id="rId37" Type="http://schemas.openxmlformats.org/officeDocument/2006/relationships/hyperlink" Target="https://www.bing.com/th?id=OSK.987b2cac28f5ea262ad37b9b21c25b33&amp;qlt=95" TargetMode="External"/><Relationship Id="rId53" Type="http://schemas.openxmlformats.org/officeDocument/2006/relationships/hyperlink" Target="https://www.bing.com/th?id=OSK.8765bc34549db3212c790029d195d8d1&amp;qlt=95" TargetMode="External"/><Relationship Id="rId58" Type="http://schemas.openxmlformats.org/officeDocument/2006/relationships/hyperlink" Target="https://www.bing.com/images/search?form=xlimg&amp;q=New%20Mexico" TargetMode="External"/><Relationship Id="rId74" Type="http://schemas.openxmlformats.org/officeDocument/2006/relationships/hyperlink" Target="https://www.bing.com/images/search?form=xlimg&amp;q=Rhode%20Island" TargetMode="External"/><Relationship Id="rId79" Type="http://schemas.openxmlformats.org/officeDocument/2006/relationships/hyperlink" Target="https://www.bing.com/th?id=OSK.592387ac5e24ec192ad9be5348bec458&amp;qlt=95" TargetMode="External"/><Relationship Id="rId5" Type="http://schemas.openxmlformats.org/officeDocument/2006/relationships/hyperlink" Target="https://www.bing.com/th?id=OSK.753ebef48024a78057065fde53116aa7&amp;qlt=95" TargetMode="External"/><Relationship Id="rId90" Type="http://schemas.openxmlformats.org/officeDocument/2006/relationships/hyperlink" Target="https://www.bing.com/images/search?form=xlimg&amp;q=Washington%20(state)" TargetMode="External"/><Relationship Id="rId95" Type="http://schemas.openxmlformats.org/officeDocument/2006/relationships/hyperlink" Target="https://www.bing.com/th?id=OSK.c90021b564dcb9deeb722c1768bcb07d&amp;qlt=95" TargetMode="External"/><Relationship Id="rId22" Type="http://schemas.openxmlformats.org/officeDocument/2006/relationships/hyperlink" Target="https://www.bing.com/images/search?form=xlimg&amp;q=Illinois" TargetMode="External"/><Relationship Id="rId27" Type="http://schemas.openxmlformats.org/officeDocument/2006/relationships/hyperlink" Target="https://www.bing.com/th?id=OSK.1ee03cb7dca1dce2cd8760d573bcd394&amp;qlt=95" TargetMode="External"/><Relationship Id="rId43" Type="http://schemas.openxmlformats.org/officeDocument/2006/relationships/hyperlink" Target="https://www.bing.com/th?id=OSK.323715dbb9f63cb2003a10f3d6c907c1&amp;qlt=95" TargetMode="External"/><Relationship Id="rId48" Type="http://schemas.openxmlformats.org/officeDocument/2006/relationships/hyperlink" Target="https://www.bing.com/images/search?form=xlimg&amp;q=Montana" TargetMode="External"/><Relationship Id="rId64" Type="http://schemas.openxmlformats.org/officeDocument/2006/relationships/hyperlink" Target="https://www.bing.com/images/search?form=xlimg&amp;q=North%20Dakota" TargetMode="External"/><Relationship Id="rId69" Type="http://schemas.openxmlformats.org/officeDocument/2006/relationships/hyperlink" Target="https://www.bing.com/th?id=OSK.59f6fd6fb58b5bde34d283beef8c8e65&amp;qlt=95" TargetMode="External"/><Relationship Id="rId8" Type="http://schemas.openxmlformats.org/officeDocument/2006/relationships/hyperlink" Target="https://www.bing.com/images/search?form=xlimg&amp;q=California" TargetMode="External"/><Relationship Id="rId51" Type="http://schemas.openxmlformats.org/officeDocument/2006/relationships/hyperlink" Target="https://www.bing.com/th?id=OSK.d047bd399091b856d1d14db8fb53ce58&amp;qlt=95" TargetMode="External"/><Relationship Id="rId72" Type="http://schemas.openxmlformats.org/officeDocument/2006/relationships/hyperlink" Target="https://www.bing.com/images/search?form=xlimg&amp;q=Pennsylvania" TargetMode="External"/><Relationship Id="rId80" Type="http://schemas.openxmlformats.org/officeDocument/2006/relationships/hyperlink" Target="https://www.bing.com/images/search?form=xlimg&amp;q=Tennessee" TargetMode="External"/><Relationship Id="rId85" Type="http://schemas.openxmlformats.org/officeDocument/2006/relationships/hyperlink" Target="https://www.bing.com/th?id=OSK.1cfcbb65e7439d46cfb4b0db17de4825&amp;qlt=95" TargetMode="External"/><Relationship Id="rId93" Type="http://schemas.openxmlformats.org/officeDocument/2006/relationships/hyperlink" Target="https://www.bing.com/th?id=OSK.0678bd4067f4a421f3884b05dad25be4&amp;qlt=95" TargetMode="External"/><Relationship Id="rId3" Type="http://schemas.openxmlformats.org/officeDocument/2006/relationships/hyperlink" Target="https://www.bing.com/th?id=OSK.3c540a048279aac253eac8639b1a7dad&amp;qlt=95" TargetMode="External"/><Relationship Id="rId12" Type="http://schemas.openxmlformats.org/officeDocument/2006/relationships/hyperlink" Target="https://www.bing.com/images/search?form=xlimg&amp;q=Connecticut" TargetMode="External"/><Relationship Id="rId17" Type="http://schemas.openxmlformats.org/officeDocument/2006/relationships/hyperlink" Target="https://www.bing.com/th?id=OSK.TkXocXN5FoBwxCRw_H4YlAVy62XZjJG6mqrJCXMfttE&amp;qlt=95" TargetMode="External"/><Relationship Id="rId25" Type="http://schemas.openxmlformats.org/officeDocument/2006/relationships/hyperlink" Target="https://www.bing.com/th?id=OSK.153231065b610cb99cb3435b59eccac2&amp;qlt=95" TargetMode="External"/><Relationship Id="rId33" Type="http://schemas.openxmlformats.org/officeDocument/2006/relationships/hyperlink" Target="https://www.bing.com/th?id=OSK.367e86820af0f5dacd149ad7acd83247&amp;qlt=95" TargetMode="External"/><Relationship Id="rId38" Type="http://schemas.openxmlformats.org/officeDocument/2006/relationships/hyperlink" Target="https://www.bing.com/images/search?form=xlimg&amp;q=Massachusetts" TargetMode="External"/><Relationship Id="rId46" Type="http://schemas.openxmlformats.org/officeDocument/2006/relationships/hyperlink" Target="https://www.bing.com/images/search?form=xlimg&amp;q=Missouri" TargetMode="External"/><Relationship Id="rId59" Type="http://schemas.openxmlformats.org/officeDocument/2006/relationships/hyperlink" Target="https://www.bing.com/th?id=OSK.cba7f275842a20f49b98d704e1366fd5&amp;qlt=95" TargetMode="External"/><Relationship Id="rId67" Type="http://schemas.openxmlformats.org/officeDocument/2006/relationships/hyperlink" Target="https://www.bing.com/th?id=OSK.dc4854218778b6f007a0fb39483a9a3f&amp;qlt=95" TargetMode="External"/><Relationship Id="rId20" Type="http://schemas.openxmlformats.org/officeDocument/2006/relationships/hyperlink" Target="https://www.bing.com/images/search?form=xlimg&amp;q=Idaho" TargetMode="External"/><Relationship Id="rId41" Type="http://schemas.openxmlformats.org/officeDocument/2006/relationships/hyperlink" Target="https://www.bing.com/th?id=OSK.40b19650ace0234fdb053333f72c8df0&amp;qlt=95" TargetMode="External"/><Relationship Id="rId54" Type="http://schemas.openxmlformats.org/officeDocument/2006/relationships/hyperlink" Target="https://www.bing.com/images/search?form=xlimg&amp;q=New%20Hampshire" TargetMode="External"/><Relationship Id="rId62" Type="http://schemas.openxmlformats.org/officeDocument/2006/relationships/hyperlink" Target="https://www.bing.com/images/search?form=xlimg&amp;q=North%20Carolina" TargetMode="External"/><Relationship Id="rId70" Type="http://schemas.openxmlformats.org/officeDocument/2006/relationships/hyperlink" Target="https://www.bing.com/images/search?form=xlimg&amp;q=Oregon" TargetMode="External"/><Relationship Id="rId75" Type="http://schemas.openxmlformats.org/officeDocument/2006/relationships/hyperlink" Target="https://www.bing.com/th?id=OSK.f57f7916e76fc47c2a83efc3859d6379&amp;qlt=95" TargetMode="External"/><Relationship Id="rId83" Type="http://schemas.openxmlformats.org/officeDocument/2006/relationships/hyperlink" Target="https://www.bing.com/th?id=OSK.1973703d864373b47ab825b2a978ab2d&amp;qlt=95" TargetMode="External"/><Relationship Id="rId88" Type="http://schemas.openxmlformats.org/officeDocument/2006/relationships/hyperlink" Target="https://www.bing.com/images/search?form=xlimg&amp;q=Virginia" TargetMode="External"/><Relationship Id="rId91" Type="http://schemas.openxmlformats.org/officeDocument/2006/relationships/hyperlink" Target="https://www.bing.com/th?id=OSK.b1c658d27e8d1f33822457c8ff27793b&amp;qlt=95" TargetMode="External"/><Relationship Id="rId96" Type="http://schemas.openxmlformats.org/officeDocument/2006/relationships/hyperlink" Target="https://www.bing.com/images/search?form=xlimg&amp;q=Wyoming" TargetMode="External"/><Relationship Id="rId1" Type="http://schemas.openxmlformats.org/officeDocument/2006/relationships/hyperlink" Target="https://www.bing.com/th?id=OSK.96504eb3b24d83901c02e94131e1d16d&amp;qlt=95" TargetMode="External"/><Relationship Id="rId6" Type="http://schemas.openxmlformats.org/officeDocument/2006/relationships/hyperlink" Target="https://www.bing.com/images/search?form=xlimg&amp;q=Arkansas" TargetMode="External"/><Relationship Id="rId15" Type="http://schemas.openxmlformats.org/officeDocument/2006/relationships/hyperlink" Target="https://www.bing.com/th?id=OSK.5c9644308dc1fc218d48a103b8cf93f9&amp;qlt=95" TargetMode="External"/><Relationship Id="rId23" Type="http://schemas.openxmlformats.org/officeDocument/2006/relationships/hyperlink" Target="https://www.bing.com/th?id=OSK.4ff7d688245f99bc5db3bd5b106d2ad0&amp;qlt=95" TargetMode="External"/><Relationship Id="rId28" Type="http://schemas.openxmlformats.org/officeDocument/2006/relationships/hyperlink" Target="https://www.bing.com/images/search?form=xlimg&amp;q=Kansas" TargetMode="External"/><Relationship Id="rId36" Type="http://schemas.openxmlformats.org/officeDocument/2006/relationships/hyperlink" Target="https://www.bing.com/images/search?form=xlimg&amp;q=Maryland" TargetMode="External"/><Relationship Id="rId49" Type="http://schemas.openxmlformats.org/officeDocument/2006/relationships/hyperlink" Target="https://www.bing.com/th?id=OSK.09fb0d37cacee3c3feb04b7452bd8436&amp;qlt=95" TargetMode="External"/><Relationship Id="rId57" Type="http://schemas.openxmlformats.org/officeDocument/2006/relationships/hyperlink" Target="https://www.bing.com/th?id=OSK.0fdd9d38459c62ca5b483a2e70bce404&amp;qlt=95" TargetMode="External"/><Relationship Id="rId10" Type="http://schemas.openxmlformats.org/officeDocument/2006/relationships/hyperlink" Target="https://www.bing.com/images/search?form=xlimg&amp;q=Colorado" TargetMode="External"/><Relationship Id="rId31" Type="http://schemas.openxmlformats.org/officeDocument/2006/relationships/hyperlink" Target="https://www.bing.com/th?id=OSK.fa968de5bc9179e15dd5970b87b94444&amp;qlt=95" TargetMode="External"/><Relationship Id="rId44" Type="http://schemas.openxmlformats.org/officeDocument/2006/relationships/hyperlink" Target="https://www.bing.com/images/search?form=xlimg&amp;q=Mississippi" TargetMode="External"/><Relationship Id="rId52" Type="http://schemas.openxmlformats.org/officeDocument/2006/relationships/hyperlink" Target="https://www.bing.com/images/search?form=xlimg&amp;q=Nevada" TargetMode="External"/><Relationship Id="rId60" Type="http://schemas.openxmlformats.org/officeDocument/2006/relationships/hyperlink" Target="https://www.bing.com/images/search?form=xlimg&amp;q=New%20York%20(state)" TargetMode="External"/><Relationship Id="rId65" Type="http://schemas.openxmlformats.org/officeDocument/2006/relationships/hyperlink" Target="https://www.bing.com/th?id=OSK.28bd4a5560f6884fc55949e0018e908f&amp;qlt=95" TargetMode="External"/><Relationship Id="rId73" Type="http://schemas.openxmlformats.org/officeDocument/2006/relationships/hyperlink" Target="https://www.bing.com/th?id=OSK.8836cf6b96e037858c8bcf7fe60e2737&amp;qlt=95" TargetMode="External"/><Relationship Id="rId78" Type="http://schemas.openxmlformats.org/officeDocument/2006/relationships/hyperlink" Target="https://www.bing.com/images/search?form=xlimg&amp;q=South%20Dakota" TargetMode="External"/><Relationship Id="rId81" Type="http://schemas.openxmlformats.org/officeDocument/2006/relationships/hyperlink" Target="https://www.bing.com/th?id=OSK.64a722b3d40292398291610dc8c47d2c&amp;qlt=95" TargetMode="External"/><Relationship Id="rId86" Type="http://schemas.openxmlformats.org/officeDocument/2006/relationships/hyperlink" Target="https://www.bing.com/images/search?form=xlimg&amp;q=Vermont" TargetMode="External"/><Relationship Id="rId94" Type="http://schemas.openxmlformats.org/officeDocument/2006/relationships/hyperlink" Target="https://www.bing.com/images/search?form=xlimg&amp;q=Wisconsin" TargetMode="External"/><Relationship Id="rId4" Type="http://schemas.openxmlformats.org/officeDocument/2006/relationships/hyperlink" Target="https://www.bing.com/images/search?form=xlimg&amp;q=Arizona" TargetMode="External"/><Relationship Id="rId9" Type="http://schemas.openxmlformats.org/officeDocument/2006/relationships/hyperlink" Target="https://www.bing.com/th?id=OSK.e3cff3492e954506af4fb2c8552f6135&amp;qlt=95" TargetMode="External"/><Relationship Id="rId13" Type="http://schemas.openxmlformats.org/officeDocument/2006/relationships/hyperlink" Target="https://www.bing.com/th?id=OSK.c3142df960c4f8117185ab608e4271fc&amp;qlt=95" TargetMode="External"/><Relationship Id="rId18" Type="http://schemas.openxmlformats.org/officeDocument/2006/relationships/hyperlink" Target="https://www.bing.com/images/search?form=xlimg&amp;q=Georgia%20(U.S.%20state)" TargetMode="External"/><Relationship Id="rId39" Type="http://schemas.openxmlformats.org/officeDocument/2006/relationships/hyperlink" Target="https://www.bing.com/th?id=OSK.5e5edbee64005edbf411df0671fae1da&amp;qlt=95" TargetMode="External"/><Relationship Id="rId34" Type="http://schemas.openxmlformats.org/officeDocument/2006/relationships/hyperlink" Target="https://www.bing.com/images/search?form=xlimg&amp;q=Maine" TargetMode="External"/><Relationship Id="rId50" Type="http://schemas.openxmlformats.org/officeDocument/2006/relationships/hyperlink" Target="https://www.bing.com/images/search?form=xlimg&amp;q=Nebraska" TargetMode="External"/><Relationship Id="rId55" Type="http://schemas.openxmlformats.org/officeDocument/2006/relationships/hyperlink" Target="https://www.bing.com/th?id=OSK.d060a4e78cf97d149f53a30e070b68ca&amp;qlt=95" TargetMode="External"/><Relationship Id="rId76" Type="http://schemas.openxmlformats.org/officeDocument/2006/relationships/hyperlink" Target="https://www.bing.com/images/search?form=xlimg&amp;q=South%20Carolina" TargetMode="External"/><Relationship Id="rId7" Type="http://schemas.openxmlformats.org/officeDocument/2006/relationships/hyperlink" Target="https://www.bing.com/th?id=OSK.00be164b931c0a9427c0a2ebdae3e140&amp;qlt=95" TargetMode="External"/><Relationship Id="rId71" Type="http://schemas.openxmlformats.org/officeDocument/2006/relationships/hyperlink" Target="https://www.bing.com/th?id=OSK.7bfbead25a8cd788f9ef5c17097be1bc&amp;qlt=95" TargetMode="External"/><Relationship Id="rId92" Type="http://schemas.openxmlformats.org/officeDocument/2006/relationships/hyperlink" Target="https://www.bing.com/images/search?form=xlimg&amp;q=West%20Virginia" TargetMode="External"/><Relationship Id="rId2" Type="http://schemas.openxmlformats.org/officeDocument/2006/relationships/hyperlink" Target="https://www.bing.com/images/search?form=xlimg&amp;q=Alabama" TargetMode="External"/><Relationship Id="rId29" Type="http://schemas.openxmlformats.org/officeDocument/2006/relationships/hyperlink" Target="https://www.bing.com/th?id=OSK.e751b37b293608b5e613743d1502ad91&amp;qlt=95" TargetMode="External"/><Relationship Id="rId24" Type="http://schemas.openxmlformats.org/officeDocument/2006/relationships/hyperlink" Target="https://www.bing.com/images/search?form=xlimg&amp;q=Indiana" TargetMode="External"/><Relationship Id="rId40" Type="http://schemas.openxmlformats.org/officeDocument/2006/relationships/hyperlink" Target="https://www.bing.com/images/search?form=xlimg&amp;q=Michigan" TargetMode="External"/><Relationship Id="rId45" Type="http://schemas.openxmlformats.org/officeDocument/2006/relationships/hyperlink" Target="https://www.bing.com/th?id=OSK.1cd4f85af3824efb5042b916ad3717a9&amp;qlt=95" TargetMode="External"/><Relationship Id="rId66" Type="http://schemas.openxmlformats.org/officeDocument/2006/relationships/hyperlink" Target="https://www.bing.com/images/search?form=xlimg&amp;q=Ohio" TargetMode="External"/><Relationship Id="rId87" Type="http://schemas.openxmlformats.org/officeDocument/2006/relationships/hyperlink" Target="https://www.bing.com/th?id=OSK.14d323e3784d30722d6785a6cef8f9c3&amp;qlt=95" TargetMode="External"/><Relationship Id="rId61" Type="http://schemas.openxmlformats.org/officeDocument/2006/relationships/hyperlink" Target="https://www.bing.com/th?id=OSK.03c72211b35cb109bcdc7d51ef4f03c5&amp;qlt=95" TargetMode="External"/><Relationship Id="rId82" Type="http://schemas.openxmlformats.org/officeDocument/2006/relationships/hyperlink" Target="https://www.bing.com/images/search?form=xlimg&amp;q=Texas" TargetMode="External"/><Relationship Id="rId19" Type="http://schemas.openxmlformats.org/officeDocument/2006/relationships/hyperlink" Target="https://www.bing.com/th?id=OSK.82338761f223882a4fcd0a92801d2f03&amp;qlt=95" TargetMode="External"/><Relationship Id="rId14" Type="http://schemas.openxmlformats.org/officeDocument/2006/relationships/hyperlink" Target="https://www.bing.com/images/search?form=xlimg&amp;q=Delaware" TargetMode="External"/><Relationship Id="rId30" Type="http://schemas.openxmlformats.org/officeDocument/2006/relationships/hyperlink" Target="https://www.bing.com/images/search?form=xlimg&amp;q=Kentucky" TargetMode="External"/><Relationship Id="rId35" Type="http://schemas.openxmlformats.org/officeDocument/2006/relationships/hyperlink" Target="https://www.bing.com/th?id=OSK.d483d5dc76abe8ffbb564ee6e0ff5866&amp;qlt=95" TargetMode="External"/><Relationship Id="rId56" Type="http://schemas.openxmlformats.org/officeDocument/2006/relationships/hyperlink" Target="https://www.bing.com/images/search?form=xlimg&amp;q=New%20Jersey" TargetMode="External"/><Relationship Id="rId77" Type="http://schemas.openxmlformats.org/officeDocument/2006/relationships/hyperlink" Target="https://www.bing.com/th?id=OSK.ce2e5180d9b117e617e17fc235f4e56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Srd>
</file>

<file path=xl/richData/rdarray.xml><?xml version="1.0" encoding="utf-8"?>
<arrayData xmlns="http://schemas.microsoft.com/office/spreadsheetml/2017/richdata2" count="55">
  <a r="2">
    <v t="r">10</v>
    <v t="r">11</v>
  </a>
  <a r="1">
    <v t="s">English language</v>
  </a>
  <a r="1">
    <v t="s">Central Time Zone</v>
  </a>
  <a r="4">
    <v t="r">45</v>
    <v t="r">46</v>
    <v t="r">47</v>
    <v t="r">48</v>
  </a>
  <a r="2">
    <v t="r">80</v>
    <v t="r">81</v>
  </a>
  <a r="2">
    <v t="r">111</v>
    <v t="r">112</v>
  </a>
  <a r="1">
    <v t="s">Pacific Time Zone</v>
  </a>
  <a r="2">
    <v t="r">144</v>
    <v t="r">145</v>
  </a>
  <a r="2">
    <v t="r">176</v>
    <v t="r">177</v>
  </a>
  <a r="1">
    <v t="s">Eastern Time Zone</v>
  </a>
  <a r="2">
    <v t="r">208</v>
    <v t="r">209</v>
  </a>
  <a r="2">
    <v t="r">237</v>
    <v t="r">238</v>
  </a>
  <a r="2">
    <v t="r">264</v>
    <v t="r">265</v>
  </a>
  <a r="2">
    <v t="r">290</v>
    <v t="r">291</v>
  </a>
  <a r="2">
    <v t="r">318</v>
    <v t="r">319</v>
  </a>
  <a r="2">
    <v t="r">345</v>
    <v t="r">346</v>
  </a>
  <a r="2">
    <v t="r">371</v>
    <v t="r">372</v>
  </a>
  <a r="2">
    <v t="r">397</v>
    <v t="r">398</v>
  </a>
  <a r="2">
    <v t="r">422</v>
    <v t="r">423</v>
  </a>
  <a r="2">
    <v t="r">449</v>
    <v t="r">450</v>
  </a>
  <a r="1">
    <v t="r">476</v>
  </a>
  <a r="2">
    <v t="r">501</v>
    <v t="r">502</v>
  </a>
  <a r="2">
    <v t="r">526</v>
    <v t="r">527</v>
  </a>
  <a r="2">
    <v t="r">551</v>
    <v t="r">552</v>
  </a>
  <a r="2">
    <v t="r">578</v>
    <v t="r">579</v>
  </a>
  <a r="2">
    <v t="r">602</v>
    <v t="r">603</v>
  </a>
  <a r="2">
    <v t="r">627</v>
    <v t="r">628</v>
  </a>
  <a r="2">
    <v t="r">648</v>
    <v t="r">649</v>
  </a>
  <a r="2">
    <v t="r">676</v>
    <v t="r">677</v>
  </a>
  <a r="2">
    <v t="r">701</v>
    <v t="r">702</v>
  </a>
  <a r="2">
    <v t="s">Pacific Time Zone</v>
    <v t="s">Mountain Time Zone</v>
  </a>
  <a r="1">
    <v t="r">728</v>
  </a>
  <a r="4">
    <v t="r">751</v>
    <v t="r">752</v>
    <v t="r">753</v>
    <v t="r">754</v>
  </a>
  <a r="2">
    <v t="r">777</v>
    <v t="r">778</v>
  </a>
  <a r="4">
    <v t="r">798</v>
    <v t="r">799</v>
    <v t="r">800</v>
    <v t="r">801</v>
  </a>
  <a r="2">
    <v t="r">822</v>
    <v t="r">823</v>
  </a>
  <a r="2">
    <v t="r">846</v>
    <v t="r">847</v>
  </a>
  <a r="2">
    <v t="r">869</v>
    <v t="r">870</v>
  </a>
  <a r="4">
    <v t="r">891</v>
    <v t="r">892</v>
    <v t="r">893</v>
    <v t="r">894</v>
  </a>
  <a r="2">
    <v t="r">916</v>
    <v t="r">917</v>
  </a>
  <a r="2">
    <v t="r">938</v>
    <v t="r">939</v>
  </a>
  <a r="2">
    <v t="r">960</v>
    <v t="r">961</v>
  </a>
  <a r="2">
    <v t="r">982</v>
    <v t="r">983</v>
  </a>
  <a r="2">
    <v t="r">1005</v>
    <v t="r">1006</v>
  </a>
  <a r="4">
    <v t="r">1026</v>
    <v t="r">1027</v>
    <v t="r">1028</v>
    <v t="r">1029</v>
  </a>
  <a r="2">
    <v t="s">Eastern Time Zone</v>
    <v t="s">Central Time Zone</v>
  </a>
  <a r="2">
    <v t="r">1050</v>
    <v t="r">1051</v>
  </a>
  <a r="2">
    <v t="r">1073</v>
    <v t="r">1074</v>
  </a>
  <a r="1">
    <v t="s">Mountain Time Zone</v>
  </a>
  <a r="2">
    <v t="r">1099</v>
    <v t="r">1100</v>
  </a>
  <a r="2">
    <v t="r">1121</v>
    <v t="r">1122</v>
  </a>
  <a r="2">
    <v t="r">1143</v>
    <v t="r">1144</v>
  </a>
  <a r="2">
    <v t="r">1166</v>
    <v t="r">1167</v>
  </a>
  <a r="2">
    <v t="r">1191</v>
    <v t="r">1192</v>
  </a>
  <a r="2">
    <v t="r">1212</v>
    <v t="r">1213</v>
  </a>
</arrayData>
</file>

<file path=xl/richData/rdrichvalue.xml><?xml version="1.0" encoding="utf-8"?>
<rvData xmlns="http://schemas.microsoft.com/office/spreadsheetml/2017/richdata" count="1223">
  <rv s="0">
    <fb>5024279</fb>
    <v>0</v>
  </rv>
  <rv s="1">
    <v>536870912</v>
    <v>Alabama</v>
    <v>376f8b06-52f6-4e72-a31d-311a3563e645</v>
    <v>en-US</v>
    <v>Map</v>
  </rv>
  <rv s="0">
    <fb>135765</fb>
    <v>0</v>
  </rv>
  <rv s="0">
    <fb>15001</fb>
    <v>0</v>
  </rv>
  <rv s="1">
    <v>536870912</v>
    <v>Montgomery</v>
    <v>94461fee-ea89-40c8-9fd7-0fb277396c57</v>
    <v>en-US</v>
    <v>Map</v>
  </rv>
  <rv s="1">
    <v>536870912</v>
    <v>United States of America</v>
    <v>5232ed96-85b1-2edb-12c6-63e6c597a1de</v>
    <v>en-US</v>
    <v>Map</v>
  </rv>
  <rv s="0">
    <fb>1848325</fb>
    <v>0</v>
  </rv>
  <rv s="0">
    <fb>2230185</fb>
    <v>0</v>
  </rv>
  <rv s="2">
    <v>0</v>
    <v>10</v>
    <v>1</v>
    <v>7</v>
    <v>0</v>
    <v>Image of Alabama</v>
  </rv>
  <rv s="1">
    <v>536870912</v>
    <v>Huntsville</v>
    <v>137418fd-4a88-44b7-82ae-882366c96167</v>
    <v>en-US</v>
    <v>Map</v>
  </rv>
  <rv s="1">
    <v>805306368</v>
    <v>Kay Ivey (Governor)</v>
    <v>a2f77bba-b8e2-c4d5-614a-3373a005b8ad</v>
    <v>en-US</v>
    <v>Generic</v>
  </rv>
  <rv s="1">
    <v>805306368</v>
    <v>Will Ainsworth (Lieutenant governor)</v>
    <v>94c54ae1-f876-5341-9b94-0f826d9b10a6</v>
    <v>en-US</v>
    <v>Generic</v>
  </rv>
  <rv s="3">
    <v>0</v>
  </rv>
  <rv s="4">
    <v>https://www.bing.com/search?q=alabama&amp;form=skydnc</v>
    <v>Learn more on Bing</v>
  </rv>
  <rv s="0">
    <fb>717</fb>
    <v>12</v>
  </rv>
  <rv s="0">
    <fb>43623</fb>
    <v>12</v>
  </rv>
  <rv s="0">
    <fb>125500</fb>
    <v>12</v>
  </rv>
  <rv s="3">
    <v>1</v>
  </rv>
  <rv s="0">
    <fb>2.5499999999999998</fb>
    <v>13</v>
  </rv>
  <rv s="0">
    <fb>1.7000000000000001E-2</fb>
    <v>14</v>
  </rv>
  <rv s="0">
    <fb>0.157</fb>
    <v>14</v>
  </rv>
  <rv s="0">
    <fb>6.9999999999999993E-3</fb>
    <v>15</v>
  </rv>
  <rv s="0">
    <fb>1.3999999999999999E-2</fb>
    <v>14</v>
  </rv>
  <rv s="0">
    <fb>0.23499999999999999</fb>
    <v>14</v>
  </rv>
  <rv s="0">
    <fb>0.26800000000000002</fb>
    <v>14</v>
  </rv>
  <rv s="0">
    <fb>3.5000000000000003E-2</fb>
    <v>14</v>
  </rv>
  <rv s="0">
    <fb>0.84299999999999997</fb>
    <v>14</v>
  </rv>
  <rv s="0">
    <fb>4.2000000000000003E-2</fb>
    <v>14</v>
  </rv>
  <rv s="0">
    <fb>0.57999999999999996</fb>
    <v>14</v>
  </rv>
  <rv s="0">
    <fb>1E-3</fb>
    <v>14</v>
  </rv>
  <rv s="0">
    <fb>0.11800000000000001</fb>
    <v>14</v>
  </rv>
  <rv s="0">
    <fb>1.6E-2</fb>
    <v>14</v>
  </rv>
  <rv s="0">
    <fb>0.22699999999999998</fb>
    <v>14</v>
  </rv>
  <rv s="0">
    <fb>0.06</fb>
    <v>14</v>
  </rv>
  <rv s="0">
    <fb>0.69499999999999995</fb>
    <v>14</v>
  </rv>
  <rv s="3">
    <v>2</v>
  </rv>
  <rv s="5">
    <v>#VALUE!</v>
    <v>5</v>
    <v>6</v>
    <v>Alabama</v>
    <v>8</v>
    <v>9</v>
    <v>Map</v>
    <v>10</v>
    <v>11</v>
    <v>en-US</v>
    <v>376f8b06-52f6-4e72-a31d-311a3563e645</v>
    <v>536870912</v>
    <v>1</v>
    <v>US-AL</v>
    <v>2</v>
    <v>3</v>
    <v>4</v>
    <v>5</v>
    <v>Alabama is a state in the Southeastern region of the United States. It borders Tennessee to the north, Georgia to the east, Florida and the Gulf of Mexico to the south, and Mississippi to the west. Alabama is the 30th largest by area and the ...</v>
    <v>6</v>
    <v>7</v>
    <v>8</v>
    <v>9</v>
    <v>12</v>
    <v>13</v>
    <v>14</v>
    <v>15</v>
    <v>16</v>
    <v>Alabama</v>
    <v>17</v>
    <v>18</v>
    <v>0</v>
    <v>19</v>
    <v>20</v>
    <v>21</v>
    <v>22</v>
    <v>23</v>
    <v>24</v>
    <v>25</v>
    <v>26</v>
    <v>27</v>
    <v>28</v>
    <v>29</v>
    <v>30</v>
    <v>31</v>
    <v>32</v>
    <v>33</v>
    <v>34</v>
    <v>35</v>
    <v>Alabama</v>
    <v>mdp/vdpid/1003</v>
  </rv>
  <rv s="0">
    <fb>7151502</fb>
    <v>0</v>
  </rv>
  <rv s="1">
    <v>536870912</v>
    <v>Arizona</v>
    <v>bf973f46-5962-4997-a7ba-a05f1aa2a9f9</v>
    <v>en-US</v>
    <v>Map</v>
  </rv>
  <rv s="0">
    <fb>295234</fb>
    <v>0</v>
  </rv>
  <rv s="0">
    <fb>35578</fb>
    <v>0</v>
  </rv>
  <rv s="1">
    <v>536870912</v>
    <v>Phoenix</v>
    <v>b06044c3-41e1-4e2a-bba7-27a29bba8ea9</v>
    <v>en-US</v>
    <v>Map</v>
  </rv>
  <rv s="0">
    <fb>2412212</fb>
    <v>0</v>
  </rv>
  <rv s="0">
    <fb>2961003</fb>
    <v>0</v>
  </rv>
  <rv s="2">
    <v>1</v>
    <v>10</v>
    <v>16</v>
    <v>7</v>
    <v>0</v>
    <v>Image of Arizona</v>
  </rv>
  <rv s="1">
    <v>805306368</v>
    <v>Katie Hobbs (Governor)</v>
    <v>05adb62e-e735-4e07-b8db-01b500d8f313</v>
    <v>en-US</v>
    <v>Generic</v>
  </rv>
  <rv s="1">
    <v>805306368</v>
    <v>Adrian Fontes (Secretary of state)</v>
    <v>0c546f0f-c55b-c9c4-74cd-81b6c0d421d9</v>
    <v>en-US</v>
    <v>Generic</v>
  </rv>
  <rv s="1">
    <v>805306368</v>
    <v>Kyrsten Sinema (Senate)</v>
    <v>2f185901-4947-b2cf-2efe-d31d7695ad38</v>
    <v>en-US</v>
    <v>Generic</v>
  </rv>
  <rv s="1">
    <v>805306368</v>
    <v>Mark Kelly (Senate)</v>
    <v>7378c94d-66d6-3a6c-42fd-639c9bfc1491</v>
    <v>en-US</v>
    <v>Generic</v>
  </rv>
  <rv s="3">
    <v>3</v>
  </rv>
  <rv s="4">
    <v>https://www.bing.com/search?q=arizona&amp;form=skydnc</v>
    <v>Learn more on Bing</v>
  </rv>
  <rv s="0">
    <fb>913</fb>
    <v>12</v>
  </rv>
  <rv s="0">
    <fb>50255</fb>
    <v>12</v>
  </rv>
  <rv s="0">
    <fb>167500</fb>
    <v>12</v>
  </rv>
  <rv s="0">
    <fb>2.69</fb>
    <v>13</v>
  </rv>
  <rv s="0">
    <fb>8.4000000000000005E-2</fb>
    <v>14</v>
  </rv>
  <rv s="0">
    <fb>0.16399999999999998</fb>
    <v>14</v>
  </rv>
  <rv s="0">
    <fb>5.2999999999999999E-2</fb>
    <v>15</v>
  </rv>
  <rv s="0">
    <fb>3.4000000000000002E-2</fb>
    <v>14</v>
  </rv>
  <rv s="0">
    <fb>0.27500000000000002</fb>
    <v>14</v>
  </rv>
  <rv s="0">
    <fb>4.8000000000000001E-2</fb>
    <v>14</v>
  </rv>
  <rv s="0">
    <fb>0.13500000000000001</fb>
    <v>14</v>
  </rv>
  <rv s="0">
    <fb>0.86</fb>
    <v>14</v>
  </rv>
  <rv s="0">
    <fb>0.307</fb>
    <v>14</v>
  </rv>
  <rv s="0">
    <fb>0.59299999999999997</fb>
    <v>14</v>
  </rv>
  <rv s="0">
    <fb>3.0000000000000001E-3</fb>
    <v>14</v>
  </rv>
  <rv s="0">
    <fb>8.199999999999999E-2</fb>
    <v>14</v>
  </rv>
  <rv s="0">
    <fb>2.7000000000000003E-2</fb>
    <v>14</v>
  </rv>
  <rv s="0">
    <fb>0.23800000000000002</fb>
    <v>14</v>
  </rv>
  <rv s="0">
    <fb>6.3E-2</fb>
    <v>14</v>
  </rv>
  <rv s="0">
    <fb>0.83499999999999996</fb>
    <v>14</v>
  </rv>
  <rv s="6">
    <v>#VALUE!</v>
    <v>19</v>
    <v>20</v>
    <v>Arizona</v>
    <v>8</v>
    <v>9</v>
    <v>Map</v>
    <v>10</v>
    <v>11</v>
    <v>en-US</v>
    <v>bf973f46-5962-4997-a7ba-a05f1aa2a9f9</v>
    <v>536870912</v>
    <v>1</v>
    <v>US-AZ</v>
    <v>39</v>
    <v>40</v>
    <v>41</v>
    <v>5</v>
    <v>Arizona is a state in the Southwestern region of the United States. Arizona is part of the Four Corners region with Utah to the north, Colorado to the northeast, and New Mexico to the east; its other neighboring states are Nevada to the ...</v>
    <v>42</v>
    <v>43</v>
    <v>44</v>
    <v>41</v>
    <v>49</v>
    <v>50</v>
    <v>51</v>
    <v>52</v>
    <v>53</v>
    <v>Arizona</v>
    <v>17</v>
    <v>54</v>
    <v>37</v>
    <v>55</v>
    <v>56</v>
    <v>57</v>
    <v>58</v>
    <v>59</v>
    <v>60</v>
    <v>61</v>
    <v>62</v>
    <v>63</v>
    <v>64</v>
    <v>65</v>
    <v>66</v>
    <v>67</v>
    <v>68</v>
    <v>69</v>
    <v>70</v>
    <v>Arizona</v>
    <v>mdp/vdpid/1945</v>
  </rv>
  <rv s="0">
    <fb>3011524</fb>
    <v>0</v>
  </rv>
  <rv s="1">
    <v>536870912</v>
    <v>Arkansas</v>
    <v>b939db72-08f2-4ea6-a16a-a53bf32e6612</v>
    <v>en-US</v>
    <v>Map</v>
  </rv>
  <rv s="0">
    <fb>137733</fb>
    <v>0</v>
  </rv>
  <rv s="0">
    <fb>9474</fb>
    <v>0</v>
  </rv>
  <rv s="1">
    <v>536870912</v>
    <v>Little Rock</v>
    <v>2039fcee-c7a5-4241-930b-d2c6d17bae74</v>
    <v>en-US</v>
    <v>Map</v>
  </rv>
  <rv s="0">
    <fb>1138025</fb>
    <v>0</v>
  </rv>
  <rv s="0">
    <fb>1354762</fb>
    <v>0</v>
  </rv>
  <rv s="2">
    <v>2</v>
    <v>10</v>
    <v>21</v>
    <v>7</v>
    <v>0</v>
    <v>Image of Arkansas</v>
  </rv>
  <rv s="1">
    <v>805306368</v>
    <v>Sarah Huckabee Sanders (Governor)</v>
    <v>794a8222-ef7c-184f-be8d-1e95d28290a2</v>
    <v>en-US</v>
    <v>Generic</v>
  </rv>
  <rv s="1">
    <v>805306368</v>
    <v>Leslie Rutledge (Lieutenant governor)</v>
    <v>1df1c81e-109f-d6a6-5a0a-52a5e8e4ee06</v>
    <v>en-US</v>
    <v>Generic</v>
  </rv>
  <rv s="3">
    <v>4</v>
  </rv>
  <rv s="4">
    <v>https://www.bing.com/search?q=arkansas&amp;form=skydnc</v>
    <v>Learn more on Bing</v>
  </rv>
  <rv s="0">
    <fb>677</fb>
    <v>12</v>
  </rv>
  <rv s="0">
    <fb>41371</fb>
    <v>12</v>
  </rv>
  <rv s="0">
    <fb>111400</fb>
    <v>12</v>
  </rv>
  <rv s="0">
    <fb>2.5299999999999998</fb>
    <v>13</v>
  </rv>
  <rv s="0">
    <fb>2.5000000000000001E-2</fb>
    <v>14</v>
  </rv>
  <rv s="0">
    <fb>0.16</fb>
    <v>14</v>
  </rv>
  <rv s="0">
    <fb>0.01</fb>
    <v>15</v>
  </rv>
  <rv s="0">
    <fb>0.21100000000000002</fb>
    <v>14</v>
  </rv>
  <rv s="0">
    <fb>4.7E-2</fb>
    <v>14</v>
  </rv>
  <rv s="0">
    <fb>0.84799999999999998</fb>
    <v>14</v>
  </rv>
  <rv s="0">
    <fb>7.2000000000000008E-2</fb>
    <v>14</v>
  </rv>
  <rv s="0">
    <fb>0.58499999999999996</fb>
    <v>14</v>
  </rv>
  <rv s="0">
    <fb>0.12300000000000001</fb>
    <v>14</v>
  </rv>
  <rv s="0">
    <fb>0.02</fb>
    <v>14</v>
  </rv>
  <rv s="0">
    <fb>0.23699999999999999</fb>
    <v>14</v>
  </rv>
  <rv s="0">
    <fb>6.4000000000000001E-2</fb>
    <v>14</v>
  </rv>
  <rv s="0">
    <fb>0.79500000000000004</fb>
    <v>14</v>
  </rv>
  <rv s="5">
    <v>#VALUE!</v>
    <v>24</v>
    <v>6</v>
    <v>Arkansas</v>
    <v>8</v>
    <v>9</v>
    <v>Map</v>
    <v>10</v>
    <v>11</v>
    <v>en-US</v>
    <v>b939db72-08f2-4ea6-a16a-a53bf32e6612</v>
    <v>536870912</v>
    <v>1</v>
    <v>US-AR</v>
    <v>74</v>
    <v>75</v>
    <v>76</v>
    <v>5</v>
    <v>Arkansas is a landlocked state in the South Central region of the Southern United States. It borders Missouri to the north, Tennessee and Mississippi to the east, Louisiana to the south, Texas to the southwest, and Oklahoma to the west. Its name ...</v>
    <v>77</v>
    <v>78</v>
    <v>79</v>
    <v>76</v>
    <v>82</v>
    <v>83</v>
    <v>84</v>
    <v>85</v>
    <v>86</v>
    <v>Arkansas</v>
    <v>17</v>
    <v>87</v>
    <v>72</v>
    <v>88</v>
    <v>89</v>
    <v>90</v>
    <v>31</v>
    <v>91</v>
    <v>20</v>
    <v>92</v>
    <v>93</v>
    <v>94</v>
    <v>95</v>
    <v>65</v>
    <v>96</v>
    <v>97</v>
    <v>98</v>
    <v>99</v>
    <v>100</v>
    <v>35</v>
    <v>Arkansas</v>
    <v>mdp/vdpid/1951</v>
  </rv>
  <rv s="0">
    <fb>39538223</fb>
    <v>0</v>
  </rv>
  <rv s="1">
    <v>536870912</v>
    <v>California</v>
    <v>3009d91d-d582-4c34-85ba-772ba09e5be1</v>
    <v>en-US</v>
    <v>Map</v>
  </rv>
  <rv s="0">
    <fb>423970</fb>
    <v>0</v>
  </rv>
  <rv s="0">
    <fb>102350</fb>
    <v>0</v>
  </rv>
  <rv s="1">
    <v>536870912</v>
    <v>Sacramento</v>
    <v>4a1a8070-cc3d-4060-af9c-08ccbbca73d7</v>
    <v>en-US</v>
    <v>Map</v>
  </rv>
  <rv s="0">
    <fb>12717801</fb>
    <v>0</v>
  </rv>
  <rv s="0">
    <fb>14060525</fb>
    <v>0</v>
  </rv>
  <rv s="2">
    <v>3</v>
    <v>10</v>
    <v>25</v>
    <v>7</v>
    <v>0</v>
    <v>Image of California</v>
  </rv>
  <rv s="1">
    <v>536870912</v>
    <v>Los Angeles</v>
    <v>9958ca5c-ea31-4e71-8a17-bd1e7839c723</v>
    <v>en-US</v>
    <v>Map</v>
  </rv>
  <rv s="1">
    <v>805306368</v>
    <v>Gavin Newsom (Governor)</v>
    <v>ddd0ecbf-d7a9-4913-80c4-8eca3d95b4f2</v>
    <v>en-US</v>
    <v>Generic</v>
  </rv>
  <rv s="1">
    <v>805306368</v>
    <v>Eleni Kounalakis (Lieutenant governor)</v>
    <v>c8b4c34f-e58f-d4cc-2651-1b432d67c11a</v>
    <v>en-US</v>
    <v>Generic</v>
  </rv>
  <rv s="3">
    <v>5</v>
  </rv>
  <rv s="4">
    <v>https://www.bing.com/search?q=california&amp;form=skydnc</v>
    <v>Learn more on Bing</v>
  </rv>
  <rv s="0">
    <fb>1255</fb>
    <v>12</v>
  </rv>
  <rv s="0">
    <fb>61818</fb>
    <v>12</v>
  </rv>
  <rv s="0">
    <fb>385500</fb>
    <v>12</v>
  </rv>
  <rv s="0">
    <fb>2.96</fb>
    <v>13</v>
  </rv>
  <rv s="0">
    <fb>5.4000000000000006E-2</fb>
    <v>14</v>
  </rv>
  <rv s="0">
    <fb>0.13300000000000001</fb>
    <v>14</v>
  </rv>
  <rv s="0">
    <fb>1.7000000000000001E-2</fb>
    <v>15</v>
  </rv>
  <rv s="0">
    <fb>0.14699999999999999</fb>
    <v>14</v>
  </rv>
  <rv s="0">
    <fb>0.314</fb>
    <v>14</v>
  </rv>
  <rv s="0">
    <fb>6.5000000000000002E-2</fb>
    <v>14</v>
  </rv>
  <rv s="0">
    <fb>0.27</fb>
    <v>14</v>
  </rv>
  <rv s="0">
    <fb>0.81799999999999995</fb>
    <v>14</v>
  </rv>
  <rv s="0">
    <fb>0.38799999999999996</fb>
    <v>14</v>
  </rv>
  <rv s="0">
    <fb>0.63100000000000001</fb>
    <v>14</v>
  </rv>
  <rv s="0">
    <fb>5.0000000000000001E-3</fb>
    <v>14</v>
  </rv>
  <rv s="0">
    <fb>6.8000000000000005E-2</fb>
    <v>14</v>
  </rv>
  <rv s="0">
    <fb>3.7999999999999999E-2</fb>
    <v>14</v>
  </rv>
  <rv s="0">
    <fb>0.23300000000000001</fb>
    <v>14</v>
  </rv>
  <rv s="0">
    <fb>0.72900000000000009</fb>
    <v>14</v>
  </rv>
  <rv s="3">
    <v>6</v>
  </rv>
  <rv s="5">
    <v>#VALUE!</v>
    <v>28</v>
    <v>6</v>
    <v>California</v>
    <v>8</v>
    <v>9</v>
    <v>Map</v>
    <v>10</v>
    <v>11</v>
    <v>en-US</v>
    <v>3009d91d-d582-4c34-85ba-772ba09e5be1</v>
    <v>536870912</v>
    <v>1</v>
    <v>US-CA</v>
    <v>104</v>
    <v>105</v>
    <v>106</v>
    <v>5</v>
    <v>California is a state in the Western United States, lying on the American Pacific Coast. It borders Oregon to the north, Nevada and Arizona to the east, and the Mexican state of Baja California to the south. With 39 million residents across an ...</v>
    <v>107</v>
    <v>108</v>
    <v>109</v>
    <v>110</v>
    <v>113</v>
    <v>114</v>
    <v>115</v>
    <v>116</v>
    <v>117</v>
    <v>California</v>
    <v>17</v>
    <v>118</v>
    <v>102</v>
    <v>119</v>
    <v>120</v>
    <v>121</v>
    <v>122</v>
    <v>123</v>
    <v>124</v>
    <v>125</v>
    <v>126</v>
    <v>127</v>
    <v>128</v>
    <v>129</v>
    <v>130</v>
    <v>131</v>
    <v>132</v>
    <v>99</v>
    <v>133</v>
    <v>134</v>
    <v>California</v>
    <v>mdp/vdpid/5599</v>
  </rv>
  <rv s="0">
    <fb>5773714</fb>
    <v>0</v>
  </rv>
  <rv s="1">
    <v>536870912</v>
    <v>Colorado</v>
    <v>a070c5c2-b22d-41d8-b869-f20e583c4f80</v>
    <v>en-US</v>
    <v>Map</v>
  </rv>
  <rv s="0">
    <fb>269837</fb>
    <v>0</v>
  </rv>
  <rv s="0">
    <fb>38974</fb>
    <v>0</v>
  </rv>
  <rv s="1">
    <v>536870912</v>
    <v>Denver</v>
    <v>5a7229b6-72d3-4bfc-a95e-9c35e297c9ff</v>
    <v>en-US</v>
    <v>Map</v>
  </rv>
  <rv s="0">
    <fb>2024468</fb>
    <v>0</v>
  </rv>
  <rv s="0">
    <fb>2339118</fb>
    <v>0</v>
  </rv>
  <rv s="2">
    <v>4</v>
    <v>10</v>
    <v>29</v>
    <v>7</v>
    <v>0</v>
    <v>Image of Colorado</v>
  </rv>
  <rv s="1">
    <v>805306368</v>
    <v>Jared Polis (Governor)</v>
    <v>5a81ae6e-56e8-4cd2-95d3-f7a1b60eaa75</v>
    <v>en-US</v>
    <v>Generic</v>
  </rv>
  <rv s="1">
    <v>805306368</v>
    <v>Dianne Primavera (Lieutenant governor)</v>
    <v>f4e53c30-335f-00af-307f-4f95e90798de</v>
    <v>en-US</v>
    <v>Generic</v>
  </rv>
  <rv s="3">
    <v>7</v>
  </rv>
  <rv s="4">
    <v>https://www.bing.com/search?q=colorado&amp;form=skydnc</v>
    <v>Learn more on Bing</v>
  </rv>
  <rv s="0">
    <fb>1002</fb>
    <v>12</v>
  </rv>
  <rv s="0">
    <fb>60629</fb>
    <v>12</v>
  </rv>
  <rv s="0">
    <fb>247800</fb>
    <v>12</v>
  </rv>
  <rv s="0">
    <fb>0.10199999999999999</fb>
    <v>14</v>
  </rv>
  <rv s="0">
    <fb>0.13</fb>
    <v>14</v>
  </rv>
  <rv s="0">
    <fb>1.6E-2</fb>
    <v>15</v>
  </rv>
  <rv s="0">
    <fb>3.2000000000000001E-2</fb>
    <v>14</v>
  </rv>
  <rv s="0">
    <fb>0.38100000000000001</fb>
    <v>14</v>
  </rv>
  <rv s="0">
    <fb>4.4999999999999998E-2</fb>
    <v>14</v>
  </rv>
  <rv s="0">
    <fb>9.8000000000000004E-2</fb>
    <v>14</v>
  </rv>
  <rv s="0">
    <fb>0.90700000000000003</fb>
    <v>14</v>
  </rv>
  <rv s="0">
    <fb>0.21299999999999999</fb>
    <v>14</v>
  </rv>
  <rv s="0">
    <fb>0.67599999999999993</fb>
    <v>14</v>
  </rv>
  <rv s="0">
    <fb>2E-3</fb>
    <v>14</v>
  </rv>
  <rv s="0">
    <fb>2.8999999999999998E-2</fb>
    <v>14</v>
  </rv>
  <rv s="0">
    <fb>0.23</fb>
    <v>14</v>
  </rv>
  <rv s="0">
    <fb>6.2E-2</fb>
    <v>14</v>
  </rv>
  <rv s="0">
    <fb>0.875</fb>
    <v>14</v>
  </rv>
  <rv s="6">
    <v>#VALUE!</v>
    <v>32</v>
    <v>20</v>
    <v>Colorado</v>
    <v>8</v>
    <v>9</v>
    <v>Map</v>
    <v>10</v>
    <v>11</v>
    <v>en-US</v>
    <v>a070c5c2-b22d-41d8-b869-f20e583c4f80</v>
    <v>536870912</v>
    <v>1</v>
    <v>US-CO</v>
    <v>138</v>
    <v>139</v>
    <v>140</v>
    <v>5</v>
    <v>Colorado is a landlocked state in the Mountain West subregion of the Western United States. Colorado borders Wyoming to the north, Nebraska to the northeast, Kansas to the east, Oklahoma to the southeast, New Mexico to the south, Utah to the ...</v>
    <v>141</v>
    <v>142</v>
    <v>143</v>
    <v>140</v>
    <v>146</v>
    <v>147</v>
    <v>148</v>
    <v>149</v>
    <v>150</v>
    <v>Colorado</v>
    <v>17</v>
    <v>18</v>
    <v>136</v>
    <v>151</v>
    <v>152</v>
    <v>153</v>
    <v>154</v>
    <v>155</v>
    <v>156</v>
    <v>157</v>
    <v>158</v>
    <v>159</v>
    <v>160</v>
    <v>161</v>
    <v>94</v>
    <v>162</v>
    <v>163</v>
    <v>164</v>
    <v>165</v>
    <v>Colorado</v>
    <v>mdp/vdpid/7636</v>
  </rv>
  <rv s="0">
    <fb>3605944</fb>
    <v>0</v>
  </rv>
  <rv s="1">
    <v>536870912</v>
    <v>Connecticut</v>
    <v>b3ca6523-435e-4a3b-8f78-1ad900a52cf8</v>
    <v>en-US</v>
    <v>Map</v>
  </rv>
  <rv s="0">
    <fb>14357</fb>
    <v>0</v>
  </rv>
  <rv s="0">
    <fb>5504</fb>
    <v>0</v>
  </rv>
  <rv s="1">
    <v>536870912</v>
    <v>Hartford</v>
    <v>b8b8ebf2-e2da-483f-8643-880dd55aad13</v>
    <v>en-US</v>
    <v>Map</v>
  </rv>
  <rv s="0">
    <fb>1352583</fb>
    <v>0</v>
  </rv>
  <rv s="0">
    <fb>1499116</fb>
    <v>0</v>
  </rv>
  <rv s="2">
    <v>5</v>
    <v>10</v>
    <v>33</v>
    <v>7</v>
    <v>0</v>
    <v>Image of Connecticut</v>
  </rv>
  <rv s="1">
    <v>536870912</v>
    <v>Bridgeport</v>
    <v>a8869591-489d-40ba-b80b-b6d1e6c19391</v>
    <v>en-US</v>
    <v>Map</v>
  </rv>
  <rv s="1">
    <v>805306368</v>
    <v>Ned Lamont (Governor)</v>
    <v>3685f682-77d1-4823-3b8f-bcb46698ef70</v>
    <v>en-US</v>
    <v>Generic</v>
  </rv>
  <rv s="1">
    <v>805306368</v>
    <v>Susan Bysiewicz (Lieutenant governor)</v>
    <v>e8219547-8f75-e4f3-3f07-7b5df6eb7c4c</v>
    <v>en-US</v>
    <v>Generic</v>
  </rv>
  <rv s="3">
    <v>8</v>
  </rv>
  <rv s="4">
    <v>https://www.bing.com/search?q=connecticut&amp;form=skydnc</v>
    <v>Learn more on Bing</v>
  </rv>
  <rv s="0">
    <fb>1075</fb>
    <v>12</v>
  </rv>
  <rv s="0">
    <fb>70331</fb>
    <v>12</v>
  </rv>
  <rv s="0">
    <fb>270500</fb>
    <v>12</v>
  </rv>
  <rv s="0">
    <fb>2.57</fb>
    <v>13</v>
  </rv>
  <rv s="0">
    <fb>0.158</fb>
    <v>14</v>
  </rv>
  <rv s="0">
    <fb>5.0000000000000001E-3</fb>
    <v>15</v>
  </rv>
  <rv s="0">
    <fb>4.5999999999999999E-2</fb>
    <v>14</v>
  </rv>
  <rv s="0">
    <fb>0.376</fb>
    <v>14</v>
  </rv>
  <rv s="0">
    <fb>0.11599999999999999</fb>
    <v>14</v>
  </rv>
  <rv s="0">
    <fb>0.13900000000000001</fb>
    <v>14</v>
  </rv>
  <rv s="0">
    <fb>0.89900000000000002</fb>
    <v>14</v>
  </rv>
  <rv s="0">
    <fb>0.154</fb>
    <v>14</v>
  </rv>
  <rv s="0">
    <fb>0.67200000000000004</fb>
    <v>14</v>
  </rv>
  <rv s="0">
    <fb>7.0999999999999994E-2</fb>
    <v>14</v>
  </rv>
  <rv s="0">
    <fb>2.2000000000000002E-2</fb>
    <v>14</v>
  </rv>
  <rv s="0">
    <fb>5.2000000000000005E-2</fb>
    <v>14</v>
  </rv>
  <rv s="0">
    <fb>0.80799999999999994</fb>
    <v>14</v>
  </rv>
  <rv s="3">
    <v>9</v>
  </rv>
  <rv s="7">
    <v>#VALUE!</v>
    <v>36</v>
    <v>37</v>
    <v>Connecticut</v>
    <v>8</v>
    <v>9</v>
    <v>Map</v>
    <v>10</v>
    <v>11</v>
    <v>en-US</v>
    <v>b3ca6523-435e-4a3b-8f78-1ad900a52cf8</v>
    <v>536870912</v>
    <v>1</v>
    <v>US-CT</v>
    <v>169</v>
    <v>170</v>
    <v>171</v>
    <v>5</v>
    <v>Connecticut is the southernmost state in the New England region of the Northeastern United States. It borders Rhode Island to the east, Massachusetts to the north, New York to the west, and Long Island Sound to the south. Its capital is ...</v>
    <v>172</v>
    <v>173</v>
    <v>174</v>
    <v>175</v>
    <v>178</v>
    <v>179</v>
    <v>180</v>
    <v>181</v>
    <v>182</v>
    <v>Connecticut</v>
    <v>183</v>
    <v>167</v>
    <v>29</v>
    <v>184</v>
    <v>185</v>
    <v>186</v>
    <v>187</v>
    <v>188</v>
    <v>189</v>
    <v>190</v>
    <v>191</v>
    <v>192</v>
    <v>29</v>
    <v>193</v>
    <v>194</v>
    <v>159</v>
    <v>195</v>
    <v>196</v>
    <v>197</v>
    <v>Connecticut</v>
    <v>mdp/vdpid/7798</v>
  </rv>
  <rv s="0">
    <fb>989948</fb>
    <v>0</v>
  </rv>
  <rv s="1">
    <v>536870912</v>
    <v>Delaware</v>
    <v>8ad617cc-3d7a-4b3c-a787-098de959ccc4</v>
    <v>en-US</v>
    <v>Map</v>
  </rv>
  <rv s="0">
    <fb>6452</fb>
    <v>0</v>
  </rv>
  <rv s="0">
    <fb>5804</fb>
    <v>0</v>
  </rv>
  <rv s="1">
    <v>536870912</v>
    <v>Dover</v>
    <v>e2074a3a-aa84-0f74-453a-3167a0a32abc</v>
    <v>en-US</v>
    <v>Map</v>
  </rv>
  <rv s="0">
    <fb>344022</fb>
    <v>0</v>
  </rv>
  <rv s="0">
    <fb>426149</fb>
    <v>0</v>
  </rv>
  <rv s="2">
    <v>6</v>
    <v>10</v>
    <v>38</v>
    <v>7</v>
    <v>0</v>
    <v>Image of Delaware</v>
  </rv>
  <rv s="1">
    <v>536870912</v>
    <v>Wilmington</v>
    <v>77a8f223-fe51-4aa2-8e3d-6c81e5bc270e</v>
    <v>en-US</v>
    <v>Map</v>
  </rv>
  <rv s="1">
    <v>805306368</v>
    <v>John Carney (Governor)</v>
    <v>27d50603-eaaa-4817-8ca0-edafa395697d</v>
    <v>en-US</v>
    <v>Generic</v>
  </rv>
  <rv s="1">
    <v>805306368</v>
    <v>Bethany Hall-Long (Lieutenant governor)</v>
    <v>ee026ac0-4056-4f6d-e38a-e7f7b78c42f4</v>
    <v>en-US</v>
    <v>Generic</v>
  </rv>
  <rv s="3">
    <v>10</v>
  </rv>
  <rv s="4">
    <v>https://www.bing.com/search?q=delaware&amp;form=skydnc</v>
    <v>Learn more on Bing</v>
  </rv>
  <rv s="0">
    <fb>1018</fb>
    <v>12</v>
  </rv>
  <rv s="0">
    <fb>60509</fb>
    <v>12</v>
  </rv>
  <rv s="0">
    <fb>231500</fb>
    <v>12</v>
  </rv>
  <rv s="0">
    <fb>2.62</fb>
    <v>13</v>
  </rv>
  <rv s="0">
    <fb>0.17</fb>
    <v>14</v>
  </rv>
  <rv s="0">
    <fb>3.9E-2</fb>
    <v>14</v>
  </rv>
  <rv s="0">
    <fb>0.3</fb>
    <v>14</v>
  </rv>
  <rv s="0">
    <fb>0.22399999999999998</fb>
    <v>14</v>
  </rv>
  <rv s="0">
    <fb>8.6999999999999994E-2</fb>
    <v>14</v>
  </rv>
  <rv s="0">
    <fb>0.88400000000000001</fb>
    <v>14</v>
  </rv>
  <rv s="0">
    <fb>0.09</fb>
    <v>14</v>
  </rv>
  <rv s="0">
    <fb>8.5000000000000006E-2</fb>
    <v>14</v>
  </rv>
  <rv s="0">
    <fb>0.21600000000000003</fb>
    <v>14</v>
  </rv>
  <rv s="0">
    <fb>5.9000000000000004E-2</fb>
    <v>14</v>
  </rv>
  <rv s="0">
    <fb>0.70400000000000007</fb>
    <v>14</v>
  </rv>
  <rv s="7">
    <v>#VALUE!</v>
    <v>41</v>
    <v>37</v>
    <v>Delaware</v>
    <v>8</v>
    <v>9</v>
    <v>Map</v>
    <v>10</v>
    <v>11</v>
    <v>en-US</v>
    <v>8ad617cc-3d7a-4b3c-a787-098de959ccc4</v>
    <v>536870912</v>
    <v>1</v>
    <v>US-DE</v>
    <v>201</v>
    <v>202</v>
    <v>203</v>
    <v>5</v>
    <v>Delaware is a state in the Mid-Atlantic region of the United States. It borders Maryland to its south and west, Pennsylvania to its north, New Jersey to its northeast, and the Atlantic Ocean to its east. The state's name derives from the ...</v>
    <v>204</v>
    <v>205</v>
    <v>206</v>
    <v>207</v>
    <v>210</v>
    <v>211</v>
    <v>212</v>
    <v>213</v>
    <v>214</v>
    <v>Delaware</v>
    <v>215</v>
    <v>199</v>
    <v>33</v>
    <v>216</v>
    <v>21</v>
    <v>217</v>
    <v>218</v>
    <v>219</v>
    <v>220</v>
    <v>221</v>
    <v>222</v>
    <v>128</v>
    <v>29</v>
    <v>223</v>
    <v>88</v>
    <v>224</v>
    <v>225</v>
    <v>226</v>
    <v>197</v>
    <v>Delaware</v>
    <v>mdp/vdpid/8831</v>
  </rv>
  <rv s="0">
    <fb>21538187</fb>
    <v>0</v>
  </rv>
  <rv s="1">
    <v>536870912</v>
    <v>Florida</v>
    <v>5fece3f4-e8e8-4159-843e-f725a930ad50</v>
    <v>en-US</v>
    <v>Map</v>
  </rv>
  <rv s="0">
    <fb>170304</fb>
    <v>0</v>
  </rv>
  <rv s="0">
    <fb>116240</fb>
    <v>0</v>
  </rv>
  <rv s="1">
    <v>536870912</v>
    <v>Tallahassee</v>
    <v>fe8036d9-2764-4483-9405-f07a59b69915</v>
    <v>en-US</v>
    <v>Map</v>
  </rv>
  <rv s="0">
    <fb>7300494</fb>
    <v>0</v>
  </rv>
  <rv s="0">
    <fb>9301642</fb>
    <v>0</v>
  </rv>
  <rv s="2">
    <v>7</v>
    <v>10</v>
    <v>42</v>
    <v>7</v>
    <v>0</v>
    <v>Image of Florida</v>
  </rv>
  <rv s="1">
    <v>536870912</v>
    <v>Jacksonville</v>
    <v>8bd6021b-ea7f-4470-a29b-042b1c82e07f</v>
    <v>en-US</v>
    <v>Map</v>
  </rv>
  <rv s="1">
    <v>805306368</v>
    <v>Ron DeSantis (Governor)</v>
    <v>1ed346c3-9ad7-8e78-ae55-5ed54b15749a</v>
    <v>en-US</v>
    <v>Generic</v>
  </rv>
  <rv s="1">
    <v>805306368</v>
    <v>Jeanette Nuñez (Lieutenant governor)</v>
    <v>521859d8-c46c-b08b-cb47-7344118c3236</v>
    <v>en-US</v>
    <v>Generic</v>
  </rv>
  <rv s="3">
    <v>11</v>
  </rv>
  <rv s="4">
    <v>https://www.bing.com/search?q=florida&amp;form=skydnc</v>
    <v>Learn more on Bing</v>
  </rv>
  <rv s="0">
    <fb>47507</fb>
    <v>12</v>
  </rv>
  <rv s="0">
    <fb>159000</fb>
    <v>12</v>
  </rv>
  <rv s="0">
    <fb>2.63</fb>
    <v>13</v>
  </rv>
  <rv s="0">
    <fb>9.6000000000000002E-2</fb>
    <v>14</v>
  </rv>
  <rv s="0">
    <fb>0.19399999999999998</fb>
    <v>14</v>
  </rv>
  <rv s="0">
    <fb>2.7999999999999997E-2</fb>
    <v>14</v>
  </rv>
  <rv s="0">
    <fb>0.27300000000000002</fb>
    <v>14</v>
  </rv>
  <rv s="0">
    <fb>0.16800000000000001</fb>
    <v>14</v>
  </rv>
  <rv s="0">
    <fb>0.19699999999999998</fb>
    <v>14</v>
  </rv>
  <rv s="0">
    <fb>0.86900000000000011</fb>
    <v>14</v>
  </rv>
  <rv s="0">
    <fb>0.245</fb>
    <v>14</v>
  </rv>
  <rv s="0">
    <fb>0.58799999999999997</fb>
    <v>14</v>
  </rv>
  <rv s="0">
    <fb>0.20300000000000001</fb>
    <v>14</v>
  </rv>
  <rv s="0">
    <fb>0.77700000000000002</fb>
    <v>14</v>
  </rv>
  <rv s="5">
    <v>#VALUE!</v>
    <v>45</v>
    <v>6</v>
    <v>Florida</v>
    <v>8</v>
    <v>9</v>
    <v>Map</v>
    <v>10</v>
    <v>11</v>
    <v>en-US</v>
    <v>5fece3f4-e8e8-4159-843e-f725a930ad50</v>
    <v>536870912</v>
    <v>1</v>
    <v>US-FL</v>
    <v>230</v>
    <v>231</v>
    <v>232</v>
    <v>5</v>
    <v>Florida is a state in the Southeastern region of the United States. It borders the Gulf of Mexico to the west, Alabama to the northwest, Georgia to the north, the Atlantic Ocean to the east, and the Straits of Florida and Cuba to the south. ...</v>
    <v>233</v>
    <v>234</v>
    <v>235</v>
    <v>236</v>
    <v>239</v>
    <v>240</v>
    <v>148</v>
    <v>241</v>
    <v>242</v>
    <v>Florida</v>
    <v>17</v>
    <v>243</v>
    <v>228</v>
    <v>244</v>
    <v>245</v>
    <v>185</v>
    <v>246</v>
    <v>247</v>
    <v>248</v>
    <v>249</v>
    <v>250</v>
    <v>251</v>
    <v>252</v>
    <v>29</v>
    <v>223</v>
    <v>97</v>
    <v>253</v>
    <v>119</v>
    <v>254</v>
    <v>197</v>
    <v>Florida</v>
    <v>mdp/vdpid/11032</v>
  </rv>
  <rv s="0">
    <fb>10711908</fb>
    <v>0</v>
  </rv>
  <rv s="1">
    <v>536870912</v>
    <v>Georgia</v>
    <v>84604bc7-2c47-4f8d-8ea5-b6ac8c018a20</v>
    <v>en-US</v>
    <v>Map</v>
  </rv>
  <rv s="0">
    <fb>153909</fb>
    <v>0</v>
  </rv>
  <rv s="0">
    <fb>51675</fb>
    <v>0</v>
  </rv>
  <rv s="1">
    <v>536870912</v>
    <v>Atlanta</v>
    <v>1a92f3fa-61f9-4e89-b606-40c945cf18d1</v>
    <v>en-US</v>
    <v>Map</v>
  </rv>
  <rv s="0">
    <fb>3574362</fb>
    <v>0</v>
  </rv>
  <rv s="0">
    <fb>4218776</fb>
    <v>0</v>
  </rv>
  <rv s="2">
    <v>8</v>
    <v>10</v>
    <v>46</v>
    <v>7</v>
    <v>0</v>
    <v>Image of Georgia</v>
  </rv>
  <rv s="1">
    <v>805306368</v>
    <v>Brian Kemp (Governor)</v>
    <v>6dd4f848-98dc-60f8-90b2-87c7458743fa</v>
    <v>en-US</v>
    <v>Generic</v>
  </rv>
  <rv s="1">
    <v>805306368</v>
    <v>Burt Jones (Lieutenant governor)</v>
    <v>abaf10be-2391-4b78-4c82-8c17faa8bf28</v>
    <v>en-US</v>
    <v>Generic</v>
  </rv>
  <rv s="3">
    <v>12</v>
  </rv>
  <rv s="4">
    <v>https://www.bing.com/search?q=georgia+u+s+state&amp;form=skydnc</v>
    <v>Learn more on Bing</v>
  </rv>
  <rv s="0">
    <fb>879</fb>
    <v>12</v>
  </rv>
  <rv s="0">
    <fb>49620</fb>
    <v>12</v>
  </rv>
  <rv s="0">
    <fb>148100</fb>
    <v>12</v>
  </rv>
  <rv s="0">
    <fb>2.73</fb>
    <v>13</v>
  </rv>
  <rv s="0">
    <fb>0.128</fb>
    <v>14</v>
  </rv>
  <rv s="0">
    <fb>0.04</fb>
    <v>14</v>
  </rv>
  <rv s="0">
    <fb>0.28800000000000003</fb>
    <v>14</v>
  </rv>
  <rv s="0">
    <fb>0.317</fb>
    <v>14</v>
  </rv>
  <rv s="0">
    <fb>0.85400000000000009</fb>
    <v>14</v>
  </rv>
  <rv s="0">
    <fb>9.4E-2</fb>
    <v>14</v>
  </rv>
  <rv s="0">
    <fb>0.623</fb>
    <v>14</v>
  </rv>
  <rv s="0">
    <fb>8.8000000000000009E-2</fb>
    <v>14</v>
  </rv>
  <rv s="0">
    <fb>0.61599999999999999</fb>
    <v>14</v>
  </rv>
  <rv s="5">
    <v>#VALUE!</v>
    <v>49</v>
    <v>6</v>
    <v>Georgia</v>
    <v>8</v>
    <v>9</v>
    <v>Map</v>
    <v>10</v>
    <v>11</v>
    <v>en-US</v>
    <v>84604bc7-2c47-4f8d-8ea5-b6ac8c018a20</v>
    <v>536870912</v>
    <v>1</v>
    <v>US-GA</v>
    <v>258</v>
    <v>259</v>
    <v>260</v>
    <v>5</v>
    <v>Georgia is a state in the Southeastern region of the United States. It borders Tennessee to the northwest, North Carolina to the north, South Carolina to the northeast, Florida to the south, and Alabama to the west. Of the 50 United States, ...</v>
    <v>261</v>
    <v>262</v>
    <v>263</v>
    <v>260</v>
    <v>266</v>
    <v>267</v>
    <v>268</v>
    <v>269</v>
    <v>270</v>
    <v>Georgia</v>
    <v>17</v>
    <v>271</v>
    <v>256</v>
    <v>99</v>
    <v>272</v>
    <v>185</v>
    <v>273</v>
    <v>274</v>
    <v>275</v>
    <v>157</v>
    <v>276</v>
    <v>277</v>
    <v>278</v>
    <v>29</v>
    <v>279</v>
    <v>97</v>
    <v>251</v>
    <v>124</v>
    <v>280</v>
    <v>197</v>
    <v>Georgia</v>
    <v>mdp/vdpid/12004</v>
  </rv>
  <rv s="0">
    <fb>1839106</fb>
    <v>0</v>
  </rv>
  <rv s="1">
    <v>536870912</v>
    <v>Idaho</v>
    <v>ecd30387-20fa-4523-9045-e2860154b5e9</v>
    <v>en-US</v>
    <v>Map</v>
  </rv>
  <rv s="0">
    <fb>216699</fb>
    <v>0</v>
  </rv>
  <rv s="0">
    <fb>12165</fb>
    <v>0</v>
  </rv>
  <rv s="1">
    <v>536870912</v>
    <v>Boise</v>
    <v>1054a9b9-ef41-4b77-9953-f1ef16ec8015</v>
    <v>en-US</v>
    <v>Map</v>
  </rv>
  <rv s="0">
    <fb>589320</fb>
    <v>0</v>
  </rv>
  <rv s="0">
    <fb>700825</fb>
    <v>0</v>
  </rv>
  <rv s="2">
    <v>9</v>
    <v>10</v>
    <v>50</v>
    <v>7</v>
    <v>0</v>
    <v>Image of Idaho</v>
  </rv>
  <rv s="1">
    <v>805306368</v>
    <v>Brad Little (Governor)</v>
    <v>135ff875-8d96-6f51-3eae-347573bc2b5e</v>
    <v>en-US</v>
    <v>Generic</v>
  </rv>
  <rv s="1">
    <v>805306368</v>
    <v>Scott Bedke (Lieutenant governor)</v>
    <v>be8f5adf-6e01-67c0-5d19-fa17c594a297</v>
    <v>en-US</v>
    <v>Generic</v>
  </rv>
  <rv s="3">
    <v>13</v>
  </rv>
  <rv s="4">
    <v>https://www.bing.com/search?q=idaho&amp;form=skydnc</v>
    <v>Learn more on Bing</v>
  </rv>
  <rv s="0">
    <fb>743</fb>
    <v>12</v>
  </rv>
  <rv s="0">
    <fb>47583</fb>
    <v>12</v>
  </rv>
  <rv s="0">
    <fb>162900</fb>
    <v>12</v>
  </rv>
  <rv s="0">
    <fb>7.400000000000001E-2</fb>
    <v>14</v>
  </rv>
  <rv s="0">
    <fb>1.4999999999999999E-2</fb>
    <v>14</v>
  </rv>
  <rv s="0">
    <fb>0.25900000000000001</fb>
    <v>14</v>
  </rv>
  <rv s="0">
    <fb>8.0000000000000002E-3</fb>
    <v>14</v>
  </rv>
  <rv s="0">
    <fb>6.0999999999999999E-2</fb>
    <v>14</v>
  </rv>
  <rv s="0">
    <fb>0.89500000000000002</fb>
    <v>14</v>
  </rv>
  <rv s="0">
    <fb>0.122</fb>
    <v>14</v>
  </rv>
  <rv s="0">
    <fb>0.626</fb>
    <v>14</v>
  </rv>
  <rv s="0">
    <fb>2.3E-2</fb>
    <v>14</v>
  </rv>
  <rv s="0">
    <fb>0.26200000000000001</fb>
    <v>14</v>
  </rv>
  <rv s="0">
    <fb>0.93400000000000005</fb>
    <v>14</v>
  </rv>
  <rv s="6">
    <v>#VALUE!</v>
    <v>53</v>
    <v>20</v>
    <v>Idaho</v>
    <v>8</v>
    <v>9</v>
    <v>Map</v>
    <v>10</v>
    <v>11</v>
    <v>en-US</v>
    <v>ecd30387-20fa-4523-9045-e2860154b5e9</v>
    <v>536870912</v>
    <v>1</v>
    <v>US-ID</v>
    <v>284</v>
    <v>285</v>
    <v>286</v>
    <v>5</v>
    <v>Idaho is a landlocked state in the Mountain West subregion of the Western United States. It shares a small portion of the Canada–United States border to the north, with the province of British Columbia. It borders Montana and Wyoming to the ...</v>
    <v>287</v>
    <v>288</v>
    <v>289</v>
    <v>286</v>
    <v>292</v>
    <v>293</v>
    <v>294</v>
    <v>295</v>
    <v>296</v>
    <v>Idaho</v>
    <v>17</v>
    <v>54</v>
    <v>282</v>
    <v>297</v>
    <v>122</v>
    <v>121</v>
    <v>298</v>
    <v>299</v>
    <v>300</v>
    <v>301</v>
    <v>302</v>
    <v>303</v>
    <v>304</v>
    <v>161</v>
    <v>222</v>
    <v>305</v>
    <v>306</v>
    <v>130</v>
    <v>307</v>
    <v>Idaho</v>
    <v>mdp/vdpid/14713</v>
  </rv>
  <rv s="0">
    <fb>12812508</fb>
    <v>0</v>
  </rv>
  <rv s="1">
    <v>536870912</v>
    <v>Illinois</v>
    <v>4131acb8-628a-4241-8920-ca79eab9dade</v>
    <v>en-US</v>
    <v>Map</v>
  </rv>
  <rv s="0">
    <fb>149998</fb>
    <v>0</v>
  </rv>
  <rv s="0">
    <fb>22603</fb>
    <v>0</v>
  </rv>
  <rv s="1">
    <v>536870912</v>
    <v>Springfield</v>
    <v>dc562bf8-bf83-4505-8a1b-0bdb5bd605f8</v>
    <v>en-US</v>
    <v>Map</v>
  </rv>
  <rv s="0">
    <fb>4786388</fb>
    <v>0</v>
  </rv>
  <rv s="0">
    <fb>5326970</fb>
    <v>0</v>
  </rv>
  <rv s="2">
    <v>10</v>
    <v>10</v>
    <v>54</v>
    <v>7</v>
    <v>0</v>
    <v>Image of Illinois</v>
  </rv>
  <rv s="1">
    <v>536870912</v>
    <v>Chicago</v>
    <v>28deeb39-ca49-4bd4-913b-929b1de4b25b</v>
    <v>en-US</v>
    <v>Map</v>
  </rv>
  <rv s="1">
    <v>805306368</v>
    <v>J. B. Pritzker (Governor)</v>
    <v>b759cb46-ad88-1a31-2b59-96119b3d5661</v>
    <v>en-US</v>
    <v>Generic</v>
  </rv>
  <rv s="1">
    <v>805306368</v>
    <v>Juliana Stratton (Lieutenant governor)</v>
    <v>b1e39d21-a189-eb04-4b28-4942fe9dcb39</v>
    <v>en-US</v>
    <v>Generic</v>
  </rv>
  <rv s="3">
    <v>14</v>
  </rv>
  <rv s="4">
    <v>https://www.bing.com/search?q=illinois&amp;form=skydnc</v>
    <v>Learn more on Bing</v>
  </rv>
  <rv s="0">
    <fb>907</fb>
    <v>12</v>
  </rv>
  <rv s="0">
    <fb>57574</fb>
    <v>12</v>
  </rv>
  <rv s="0">
    <fb>173800</fb>
    <v>12</v>
  </rv>
  <rv s="0">
    <fb>-2E-3</fb>
    <v>14</v>
  </rv>
  <rv s="0">
    <fb>0.14199999999999999</fb>
    <v>14</v>
  </rv>
  <rv s="0">
    <fb>6.0000000000000001E-3</fb>
    <v>15</v>
  </rv>
  <rv s="0">
    <fb>5.5E-2</fb>
    <v>14</v>
  </rv>
  <rv s="0">
    <fb>0.32299999999999995</fb>
    <v>14</v>
  </rv>
  <rv s="0">
    <fb>0.14000000000000001</fb>
    <v>14</v>
  </rv>
  <rv s="0">
    <fb>0.879</fb>
    <v>14</v>
  </rv>
  <rv s="0">
    <fb>0.16899999999999998</fb>
    <v>14</v>
  </rv>
  <rv s="0">
    <fb>0.65599999999999992</fb>
    <v>14</v>
  </rv>
  <rv s="0">
    <fb>1.9E-2</fb>
    <v>14</v>
  </rv>
  <rv s="0">
    <fb>0.77300000000000002</fb>
    <v>14</v>
  </rv>
  <rv s="5">
    <v>#VALUE!</v>
    <v>57</v>
    <v>6</v>
    <v>Illinois</v>
    <v>8</v>
    <v>9</v>
    <v>Map</v>
    <v>10</v>
    <v>11</v>
    <v>en-US</v>
    <v>4131acb8-628a-4241-8920-ca79eab9dade</v>
    <v>536870912</v>
    <v>1</v>
    <v>US-IL</v>
    <v>311</v>
    <v>312</v>
    <v>313</v>
    <v>5</v>
    <v>Illinois is a state in the Midwestern region of the United States. It borders Lake Michigan to its northeast, the Mississippi River to its west, and the Wabash and Ohio rivers to its south. Of the fifty U.S. states, Illinois has the ...</v>
    <v>314</v>
    <v>315</v>
    <v>316</v>
    <v>317</v>
    <v>320</v>
    <v>321</v>
    <v>322</v>
    <v>323</v>
    <v>324</v>
    <v>Illinois</v>
    <v>17</v>
    <v>243</v>
    <v>309</v>
    <v>325</v>
    <v>326</v>
    <v>327</v>
    <v>328</v>
    <v>329</v>
    <v>122</v>
    <v>330</v>
    <v>331</v>
    <v>332</v>
    <v>333</v>
    <v>29</v>
    <v>193</v>
    <v>334</v>
    <v>163</v>
    <v>301</v>
    <v>335</v>
    <v>35</v>
    <v>Illinois</v>
    <v>mdp/vdpid/14808</v>
  </rv>
  <rv s="0">
    <fb>6785528</fb>
    <v>0</v>
  </rv>
  <rv s="1">
    <v>536870912</v>
    <v>Indiana</v>
    <v>109f7e5a-efbb-4953-b4b8-cb812ce1ff5d</v>
    <v>en-US</v>
    <v>Map</v>
  </rv>
  <rv s="0">
    <fb>94321</fb>
    <v>0</v>
  </rv>
  <rv s="0">
    <fb>18713</fb>
    <v>0</v>
  </rv>
  <rv s="1">
    <v>536870912</v>
    <v>Indianapolis</v>
    <v>28ad13c5-50fe-aae3-acb8-c5dea28be321</v>
    <v>en-US</v>
    <v>Map</v>
  </rv>
  <rv s="0">
    <fb>2501937</fb>
    <v>0</v>
  </rv>
  <rv s="0">
    <fb>2854546</fb>
    <v>0</v>
  </rv>
  <rv s="2">
    <v>11</v>
    <v>10</v>
    <v>58</v>
    <v>7</v>
    <v>0</v>
    <v>Image of Indiana</v>
  </rv>
  <rv s="1">
    <v>805306368</v>
    <v>Eric Holcomb (Governor)</v>
    <v>cf360ed0-1092-c70e-53bb-3b40013b5ef1</v>
    <v>en-US</v>
    <v>Generic</v>
  </rv>
  <rv s="1">
    <v>805306368</v>
    <v>Suzanne Crouch (Lieutenant governor)</v>
    <v>6f209ae1-e639-c096-2125-c9b162385d56</v>
    <v>en-US</v>
    <v>Generic</v>
  </rv>
  <rv s="3">
    <v>15</v>
  </rv>
  <rv s="4">
    <v>https://www.bing.com/search?q=indiana&amp;form=skydnc</v>
    <v>Learn more on Bing</v>
  </rv>
  <rv s="0">
    <fb>745</fb>
    <v>12</v>
  </rv>
  <rv s="0">
    <fb>49255</fb>
    <v>12</v>
  </rv>
  <rv s="0">
    <fb>124200</fb>
    <v>12</v>
  </rv>
  <rv s="0">
    <fb>0.14599999999999999</fb>
    <v>14</v>
  </rv>
  <rv s="0">
    <fb>4.0000000000000001E-3</fb>
    <v>15</v>
  </rv>
  <rv s="0">
    <fb>2.1000000000000001E-2</fb>
    <v>14</v>
  </rv>
  <rv s="0">
    <fb>0.24100000000000002</fb>
    <v>14</v>
  </rv>
  <rv s="0">
    <fb>0.878</fb>
    <v>14</v>
  </rv>
  <rv s="0">
    <fb>6.7000000000000004E-2</fb>
    <v>14</v>
  </rv>
  <rv s="0">
    <fb>0.63900000000000001</fb>
    <v>14</v>
  </rv>
  <rv s="0">
    <fb>9.6999999999999989E-2</fb>
    <v>14</v>
  </rv>
  <rv s="0">
    <fb>0.23899999999999999</fb>
    <v>14</v>
  </rv>
  <rv s="0">
    <fb>0.85799999999999998</fb>
    <v>14</v>
  </rv>
  <rv s="5">
    <v>#VALUE!</v>
    <v>61</v>
    <v>6</v>
    <v>Indiana</v>
    <v>8</v>
    <v>9</v>
    <v>Map</v>
    <v>10</v>
    <v>11</v>
    <v>en-US</v>
    <v>109f7e5a-efbb-4953-b4b8-cb812ce1ff5d</v>
    <v>536870912</v>
    <v>1</v>
    <v>US-IN</v>
    <v>339</v>
    <v>340</v>
    <v>341</v>
    <v>5</v>
    <v>Indiana is a state in the Midwestern region of the United States. It borders Lake Michigan to the northwest, Michigan to the north and northeast, Ohio to the east, the Ohio River and Kentucky to the south and southeast, and the Wabash River and ...</v>
    <v>342</v>
    <v>343</v>
    <v>344</v>
    <v>341</v>
    <v>347</v>
    <v>348</v>
    <v>349</v>
    <v>350</v>
    <v>351</v>
    <v>Indiana</v>
    <v>17</v>
    <v>18</v>
    <v>337</v>
    <v>305</v>
    <v>352</v>
    <v>353</v>
    <v>354</v>
    <v>355</v>
    <v>244</v>
    <v>60</v>
    <v>356</v>
    <v>357</v>
    <v>358</v>
    <v>29</v>
    <v>359</v>
    <v>334</v>
    <v>360</v>
    <v>69</v>
    <v>361</v>
    <v>197</v>
    <v>Indiana</v>
    <v>mdp/vdpid/14882</v>
  </rv>
  <rv s="0">
    <fb>3190369</fb>
    <v>0</v>
  </rv>
  <rv s="1">
    <v>536870912</v>
    <v>Iowa</v>
    <v>77850824-b07a-487a-af58-37f9949afc27</v>
    <v>en-US</v>
    <v>Map</v>
  </rv>
  <rv s="0">
    <fb>145746</fb>
    <v>0</v>
  </rv>
  <rv s="0">
    <fb>14317</fb>
    <v>0</v>
  </rv>
  <rv s="1">
    <v>536870912</v>
    <v>Des Moines</v>
    <v>a4592975-b658-4874-8c06-906edcde2841</v>
    <v>en-US</v>
    <v>Map</v>
  </rv>
  <rv s="0">
    <fb>1236409</fb>
    <v>0</v>
  </rv>
  <rv s="0">
    <fb>1380162</fb>
    <v>0</v>
  </rv>
  <rv s="2">
    <v>12</v>
    <v>10</v>
    <v>62</v>
    <v>7</v>
    <v>0</v>
    <v>Image of Iowa</v>
  </rv>
  <rv s="1">
    <v>805306368</v>
    <v>Kim Reynolds (Governor)</v>
    <v>5a53cf17-9d69-0115-9fad-e65c96b79e58</v>
    <v>en-US</v>
    <v>Generic</v>
  </rv>
  <rv s="1">
    <v>805306368</v>
    <v>Adam Gregg (Lieutenant governor)</v>
    <v>924356c3-3ace-7a82-6cd1-f6bdf7c0b1aa</v>
    <v>en-US</v>
    <v>Generic</v>
  </rv>
  <rv s="3">
    <v>16</v>
  </rv>
  <rv s="4">
    <v>https://www.bing.com/search?q=iowa&amp;form=skydnc</v>
    <v>Learn more on Bing</v>
  </rv>
  <rv s="0">
    <fb>697</fb>
    <v>12</v>
  </rv>
  <rv s="0">
    <fb>53183</fb>
    <v>12</v>
  </rv>
  <rv s="0">
    <fb>129200</fb>
    <v>12</v>
  </rv>
  <rv s="0">
    <fb>2.42</fb>
    <v>13</v>
  </rv>
  <rv s="0">
    <fb>0.161</fb>
    <v>14</v>
  </rv>
  <rv s="0">
    <fb>2.4E-2</fb>
    <v>14</v>
  </rv>
  <rv s="0">
    <fb>0.26700000000000002</fb>
    <v>14</v>
  </rv>
  <rv s="0">
    <fb>0.91500000000000004</fb>
    <v>14</v>
  </rv>
  <rv s="0">
    <fb>5.7000000000000002E-2</fb>
    <v>14</v>
  </rv>
  <rv s="0">
    <fb>7.9000000000000001E-2</fb>
    <v>14</v>
  </rv>
  <rv s="0">
    <fb>1.8000000000000002E-2</fb>
    <v>14</v>
  </rv>
  <rv s="0">
    <fb>0.91799999999999993</fb>
    <v>14</v>
  </rv>
  <rv s="5">
    <v>#VALUE!</v>
    <v>65</v>
    <v>6</v>
    <v>Iowa</v>
    <v>8</v>
    <v>9</v>
    <v>Map</v>
    <v>10</v>
    <v>11</v>
    <v>en-US</v>
    <v>77850824-b07a-487a-af58-37f9949afc27</v>
    <v>536870912</v>
    <v>1</v>
    <v>US-IA</v>
    <v>365</v>
    <v>366</v>
    <v>367</v>
    <v>5</v>
    <v>Iowa is a landlocked state in the upper Midwestern region of the United States. It borders the Mississippi River to the east and the Missouri River and Big Sioux River to the west; Wisconsin to the northeast, Illinois to the east and southeast, ...</v>
    <v>368</v>
    <v>369</v>
    <v>370</v>
    <v>367</v>
    <v>373</v>
    <v>374</v>
    <v>375</v>
    <v>376</v>
    <v>377</v>
    <v>Iowa</v>
    <v>17</v>
    <v>378</v>
    <v>363</v>
    <v>162</v>
    <v>379</v>
    <v>185</v>
    <v>380</v>
    <v>381</v>
    <v>25</v>
    <v>92</v>
    <v>382</v>
    <v>383</v>
    <v>160</v>
    <v>29</v>
    <v>384</v>
    <v>385</v>
    <v>132</v>
    <v>69</v>
    <v>386</v>
    <v>35</v>
    <v>Iowa</v>
    <v>mdp/vdpid/14987</v>
  </rv>
  <rv s="0">
    <fb>2937880</fb>
    <v>0</v>
  </rv>
  <rv s="1">
    <v>536870912</v>
    <v>Kansas</v>
    <v>6e527b71-bd3e-4bc1-b1c0-59d288b4fd5e</v>
    <v>en-US</v>
    <v>Map</v>
  </rv>
  <rv s="0">
    <fb>213100</fb>
    <v>0</v>
  </rv>
  <rv s="0">
    <fb>9807</fb>
    <v>0</v>
  </rv>
  <rv s="1">
    <v>536870912</v>
    <v>Topeka</v>
    <v>98f8ec52-b318-4d58-b2b4-598ff64e4cfe</v>
    <v>en-US</v>
    <v>Map</v>
  </rv>
  <rv s="0">
    <fb>1113472</fb>
    <v>0</v>
  </rv>
  <rv s="0">
    <fb>1259864</fb>
    <v>0</v>
  </rv>
  <rv s="2">
    <v>13</v>
    <v>10</v>
    <v>66</v>
    <v>7</v>
    <v>0</v>
    <v>Image of Kansas</v>
  </rv>
  <rv s="1">
    <v>536870912</v>
    <v>Wichita</v>
    <v>bdf955f3-7da2-4896-9ea3-01394e083cf2</v>
    <v>en-US</v>
    <v>Map</v>
  </rv>
  <rv s="1">
    <v>805306368</v>
    <v>Laura Kelly (Governor)</v>
    <v>d58f1816-72cc-3140-0980-ec882a090f87</v>
    <v>en-US</v>
    <v>Generic</v>
  </rv>
  <rv s="1">
    <v>805306368</v>
    <v>David Toland (Lieutenant governor)</v>
    <v>31381051-b507-1bd7-8dc4-e348a453b0a5</v>
    <v>en-US</v>
    <v>Generic</v>
  </rv>
  <rv s="3">
    <v>17</v>
  </rv>
  <rv s="4">
    <v>https://www.bing.com/search?q=kansas&amp;form=skydnc</v>
    <v>Learn more on Bing</v>
  </rv>
  <rv s="0">
    <fb>757</fb>
    <v>12</v>
  </rv>
  <rv s="0">
    <fb>52205</fb>
    <v>12</v>
  </rv>
  <rv s="0">
    <fb>132000</fb>
    <v>12</v>
  </rv>
  <rv s="0">
    <fb>1.2E-2</fb>
    <v>15</v>
  </rv>
  <rv s="0">
    <fb>0.31</fb>
    <v>14</v>
  </rv>
  <rv s="0">
    <fb>6.9000000000000006E-2</fb>
    <v>14</v>
  </rv>
  <rv s="0">
    <fb>0.90200000000000002</fb>
    <v>14</v>
  </rv>
  <rv s="0">
    <fb>0.66299999999999992</fb>
    <v>14</v>
  </rv>
  <rv s="0">
    <fb>8.5999999999999993E-2</fb>
    <v>14</v>
  </rv>
  <rv s="0">
    <fb>0.247</fb>
    <v>14</v>
  </rv>
  <rv s="0">
    <fb>0.86699999999999999</fb>
    <v>14</v>
  </rv>
  <rv s="5">
    <v>#VALUE!</v>
    <v>69</v>
    <v>6</v>
    <v>Kansas</v>
    <v>8</v>
    <v>9</v>
    <v>Map</v>
    <v>10</v>
    <v>11</v>
    <v>en-US</v>
    <v>6e527b71-bd3e-4bc1-b1c0-59d288b4fd5e</v>
    <v>536870912</v>
    <v>1</v>
    <v>US-KS</v>
    <v>390</v>
    <v>391</v>
    <v>392</v>
    <v>5</v>
    <v>Kansas is a landlocked state in the Midwestern region of the United States. It borders Nebraska to the north; Missouri to the east; Oklahoma to the south; and Colorado to the west. Kansas is named after the Kansas River, in turn named after the ...</v>
    <v>393</v>
    <v>394</v>
    <v>395</v>
    <v>396</v>
    <v>399</v>
    <v>400</v>
    <v>401</v>
    <v>402</v>
    <v>403</v>
    <v>Kansas</v>
    <v>17</v>
    <v>87</v>
    <v>388</v>
    <v>334</v>
    <v>352</v>
    <v>404</v>
    <v>162</v>
    <v>405</v>
    <v>69</v>
    <v>406</v>
    <v>407</v>
    <v>188</v>
    <v>408</v>
    <v>29</v>
    <v>409</v>
    <v>162</v>
    <v>410</v>
    <v>130</v>
    <v>411</v>
    <v>35</v>
    <v>Kansas</v>
    <v>mdp/vdpid/16121</v>
  </rv>
  <rv s="0">
    <fb>4505836</fb>
    <v>0</v>
  </rv>
  <rv s="1">
    <v>536870912</v>
    <v>Kentucky</v>
    <v>108dfd18-4626-481a-8dfa-18f64e6eac84</v>
    <v>en-US</v>
    <v>Map</v>
  </rv>
  <rv s="0">
    <fb>104659</fb>
    <v>0</v>
  </rv>
  <rv s="0">
    <fb>12714</fb>
    <v>0</v>
  </rv>
  <rv s="1">
    <v>536870912</v>
    <v>Frankfort</v>
    <v>77808127-2585-ed16-992f-4dbf7cb32377</v>
    <v>en-US</v>
    <v>Map</v>
  </rv>
  <rv s="0">
    <fb>1708499</fb>
    <v>0</v>
  </rv>
  <rv s="0">
    <fb>1965556</fb>
    <v>0</v>
  </rv>
  <rv s="2">
    <v>14</v>
    <v>10</v>
    <v>70</v>
    <v>7</v>
    <v>0</v>
    <v>Image of Kentucky</v>
  </rv>
  <rv s="1">
    <v>536870912</v>
    <v>Louisville</v>
    <v>1bc669d8-9310-926f-25b9-880f75cd4247</v>
    <v>en-US</v>
    <v>Map</v>
  </rv>
  <rv s="1">
    <v>805306368</v>
    <v>Andy Beshear (Governor)</v>
    <v>b3d019c3-d02d-e300-b685-dad592322a24</v>
    <v>en-US</v>
    <v>Generic</v>
  </rv>
  <rv s="1">
    <v>805306368</v>
    <v>Jacqueline Coleman (Lieutenant governor)</v>
    <v>e703cb28-e073-92db-a598-7a547e2418d3</v>
    <v>en-US</v>
    <v>Generic</v>
  </rv>
  <rv s="3">
    <v>18</v>
  </rv>
  <rv s="4">
    <v>https://www.bing.com/search?q=kentucky&amp;form=skydnc</v>
    <v>Learn more on Bing</v>
  </rv>
  <rv s="0">
    <fb>675</fb>
    <v>12</v>
  </rv>
  <rv s="0">
    <fb>43740</fb>
    <v>12</v>
  </rv>
  <rv s="0">
    <fb>123200</fb>
    <v>12</v>
  </rv>
  <rv s="0">
    <fb>2.5</fb>
    <v>13</v>
  </rv>
  <rv s="0">
    <fb>0.152</fb>
    <v>14</v>
  </rv>
  <rv s="0">
    <fb>3.0000000000000001E-3</fb>
    <v>15</v>
  </rv>
  <rv s="0">
    <fb>0.223</fb>
    <v>14</v>
  </rv>
  <rv s="0">
    <fb>8.3000000000000004E-2</fb>
    <v>14</v>
  </rv>
  <rv s="0">
    <fb>0.84200000000000008</fb>
    <v>14</v>
  </rv>
  <rv s="0">
    <fb>0.59099999999999997</fb>
    <v>14</v>
  </rv>
  <rv s="0">
    <fb>0.129</fb>
    <v>14</v>
  </rv>
  <rv s="0">
    <fb>0.22899999999999998</fb>
    <v>14</v>
  </rv>
  <rv s="0">
    <fb>0.88099999999999989</fb>
    <v>14</v>
  </rv>
  <rv s="5">
    <v>#VALUE!</v>
    <v>73</v>
    <v>6</v>
    <v>Kentucky</v>
    <v>8</v>
    <v>9</v>
    <v>Map</v>
    <v>10</v>
    <v>11</v>
    <v>en-US</v>
    <v>108dfd18-4626-481a-8dfa-18f64e6eac84</v>
    <v>536870912</v>
    <v>1</v>
    <v>US-KY</v>
    <v>415</v>
    <v>416</v>
    <v>417</v>
    <v>5</v>
    <v>Kentucky, officially the Commonwealth of Kentucky, is a landlocked state in the Southeastern region of the United States. Kentucky borders Illinois, Indiana, and Ohio to the north, West Virginia to the northeast, Virginia to the east, Tennessee ...</v>
    <v>418</v>
    <v>419</v>
    <v>420</v>
    <v>421</v>
    <v>424</v>
    <v>425</v>
    <v>426</v>
    <v>427</v>
    <v>428</v>
    <v>Kentucky</v>
    <v>17</v>
    <v>429</v>
    <v>413</v>
    <v>194</v>
    <v>430</v>
    <v>431</v>
    <v>22</v>
    <v>432</v>
    <v>433</v>
    <v>58</v>
    <v>434</v>
    <v>58</v>
    <v>435</v>
    <v>29</v>
    <v>436</v>
    <v>385</v>
    <v>437</v>
    <v>69</v>
    <v>438</v>
    <v>197</v>
    <v>Kentucky</v>
    <v>mdp/vdpid/16480</v>
  </rv>
  <rv s="0">
    <fb>4657757</fb>
    <v>0</v>
  </rv>
  <rv s="1">
    <v>536870912</v>
    <v>Louisiana</v>
    <v>0ca1e87f-e2f6-43fb-8deb-d22bd09a9cae</v>
    <v>en-US</v>
    <v>Map</v>
  </rv>
  <rv s="0">
    <fb>135382</fb>
    <v>0</v>
  </rv>
  <rv s="0">
    <fb>14503</fb>
    <v>0</v>
  </rv>
  <rv s="1">
    <v>536870912</v>
    <v>Baton Rouge</v>
    <v>dc17dbc5-08e4-4782-8f58-e5ce764122b6</v>
    <v>en-US</v>
    <v>Map</v>
  </rv>
  <rv s="0">
    <fb>1727919</fb>
    <v>0</v>
  </rv>
  <rv s="0">
    <fb>2036975</fb>
    <v>0</v>
  </rv>
  <rv s="2">
    <v>15</v>
    <v>10</v>
    <v>74</v>
    <v>7</v>
    <v>0</v>
    <v>Image of Louisiana</v>
  </rv>
  <rv s="1">
    <v>536870912</v>
    <v>New Orleans</v>
    <v>465e78cf-aa9a-491f-9167-4520c7110824</v>
    <v>en-US</v>
    <v>Map</v>
  </rv>
  <rv s="1">
    <v>805306368</v>
    <v>John Bel Edwards (Governor)</v>
    <v>9c6fb294-df9b-7d01-52df-918fbc1580d0</v>
    <v>en-US</v>
    <v>Generic</v>
  </rv>
  <rv s="1">
    <v>805306368</v>
    <v>Billy Nungesser (Lieutenant governor)</v>
    <v>edba98a9-8f96-5d5f-2a33-d387284d930d</v>
    <v>en-US</v>
    <v>Generic</v>
  </rv>
  <rv s="3">
    <v>19</v>
  </rv>
  <rv s="4">
    <v>https://www.bing.com/search?q=louisiana&amp;form=skydnc</v>
    <v>Learn more on Bing</v>
  </rv>
  <rv s="0">
    <fb>788</fb>
    <v>12</v>
  </rv>
  <rv s="0">
    <fb>45047</fb>
    <v>12</v>
  </rv>
  <rv s="0">
    <fb>144100</fb>
    <v>12</v>
  </rv>
  <rv s="0">
    <fb>2.6</fb>
    <v>13</v>
  </rv>
  <rv s="0">
    <fb>3.3000000000000002E-2</fb>
    <v>14</v>
  </rv>
  <rv s="0">
    <fb>8.0000000000000002E-3</fb>
    <v>15</v>
  </rv>
  <rv s="0">
    <fb>0.22500000000000001</fb>
    <v>14</v>
  </rv>
  <rv s="0">
    <fb>0.32500000000000001</fb>
    <v>14</v>
  </rv>
  <rv s="0">
    <fb>0.83400000000000007</fb>
    <v>14</v>
  </rv>
  <rv s="0">
    <fb>0.05</fb>
    <v>14</v>
  </rv>
  <rv s="0">
    <fb>0.60399999999999998</fb>
    <v>14</v>
  </rv>
  <rv s="0">
    <fb>0.11</fb>
    <v>14</v>
  </rv>
  <rv s="0">
    <fb>0.63200000000000001</fb>
    <v>14</v>
  </rv>
  <rv s="7">
    <v>#VALUE!</v>
    <v>77</v>
    <v>37</v>
    <v>Louisiana</v>
    <v>8</v>
    <v>9</v>
    <v>Map</v>
    <v>10</v>
    <v>11</v>
    <v>en-US</v>
    <v>0ca1e87f-e2f6-43fb-8deb-d22bd09a9cae</v>
    <v>536870912</v>
    <v>1</v>
    <v>US-LA</v>
    <v>442</v>
    <v>443</v>
    <v>444</v>
    <v>5</v>
    <v>Louisiana is a state in the Deep South and South Central regions of the United States. It borders Texas to the west, Arkansas to the north, and Mississippi to the east. Of the 50 U.S. states, it ranks 20th in land area and the 25th in ...</v>
    <v>445</v>
    <v>446</v>
    <v>447</v>
    <v>448</v>
    <v>451</v>
    <v>452</v>
    <v>453</v>
    <v>454</v>
    <v>455</v>
    <v>Louisiana</v>
    <v>456</v>
    <v>440</v>
    <v>457</v>
    <v>330</v>
    <v>458</v>
    <v>385</v>
    <v>459</v>
    <v>460</v>
    <v>273</v>
    <v>461</v>
    <v>462</v>
    <v>463</v>
    <v>29</v>
    <v>464</v>
    <v>31</v>
    <v>360</v>
    <v>357</v>
    <v>465</v>
    <v>35</v>
    <v>Louisiana</v>
    <v>mdp/vdpid/19283</v>
  </rv>
  <rv s="0">
    <fb>1362359</fb>
    <v>0</v>
  </rv>
  <rv s="1">
    <v>536870912</v>
    <v>Maine</v>
    <v>d62dd683-9cf9-4db9-a497-d810d529592b</v>
    <v>en-US</v>
    <v>Map</v>
  </rv>
  <rv s="0">
    <fb>91646</fb>
    <v>0</v>
  </rv>
  <rv s="0">
    <fb>4010</fb>
    <v>0</v>
  </rv>
  <rv s="1">
    <v>536870912</v>
    <v>Augusta</v>
    <v>a6f13dc8-92ac-2fb1-cb14-adfd42dc32be</v>
    <v>en-US</v>
    <v>Map</v>
  </rv>
  <rv s="0">
    <fb>553284</fb>
    <v>0</v>
  </rv>
  <rv s="0">
    <fb>730705</fb>
    <v>0</v>
  </rv>
  <rv s="2">
    <v>16</v>
    <v>10</v>
    <v>78</v>
    <v>7</v>
    <v>0</v>
    <v>Image of Maine</v>
  </rv>
  <rv s="1">
    <v>536870912</v>
    <v>Portland</v>
    <v>faa79e83-dad6-af0a-6f59-a774a9a659a6</v>
    <v>en-US</v>
    <v>Map</v>
  </rv>
  <rv s="1">
    <v>805306368</v>
    <v>Janet Mills (Governor)</v>
    <v>a46a0212-e842-c48d-8bde-90ee5acba105</v>
    <v>en-US</v>
    <v>Generic</v>
  </rv>
  <rv s="3">
    <v>20</v>
  </rv>
  <rv s="4">
    <v>https://www.bing.com/search?q=maine&amp;form=skydnc</v>
    <v>Learn more on Bing</v>
  </rv>
  <rv s="0">
    <fb>777</fb>
    <v>12</v>
  </rv>
  <rv s="0">
    <fb>49331</fb>
    <v>12</v>
  </rv>
  <rv s="0">
    <fb>2.34</fb>
    <v>13</v>
  </rv>
  <rv s="0">
    <fb>0.188</fb>
    <v>14</v>
  </rv>
  <rv s="0">
    <fb>1.2E-2</fb>
    <v>14</v>
  </rv>
  <rv s="0">
    <fb>0.28999999999999998</fb>
    <v>14</v>
  </rv>
  <rv s="0">
    <fb>0.91599999999999993</fb>
    <v>14</v>
  </rv>
  <rv s="0">
    <fb>0.63400000000000001</fb>
    <v>14</v>
  </rv>
  <rv s="0">
    <fb>0.11900000000000001</fb>
    <v>14</v>
  </rv>
  <rv s="0">
    <fb>0.193</fb>
    <v>14</v>
  </rv>
  <rv s="0">
    <fb>4.9000000000000002E-2</fb>
    <v>14</v>
  </rv>
  <rv s="0">
    <fb>0.94900000000000007</fb>
    <v>14</v>
  </rv>
  <rv s="8">
    <v>#VALUE!</v>
    <v>81</v>
    <v>82</v>
    <v>Maine</v>
    <v>8</v>
    <v>9</v>
    <v>Map</v>
    <v>10</v>
    <v>83</v>
    <v>en-US</v>
    <v>d62dd683-9cf9-4db9-a497-d810d529592b</v>
    <v>536870912</v>
    <v>1</v>
    <v>US-ME</v>
    <v>469</v>
    <v>470</v>
    <v>471</v>
    <v>5</v>
    <v>Maine is a state in the New England region of the Northeastern United States, and the easternmost state. It borders New Hampshire to the west, the Gulf of Maine to the southeast, and the Canadian provinces of New Brunswick and Quebec to the ...</v>
    <v>472</v>
    <v>473</v>
    <v>474</v>
    <v>475</v>
    <v>477</v>
    <v>478</v>
    <v>479</v>
    <v>480</v>
    <v>324</v>
    <v>Maine</v>
    <v>481</v>
    <v>467</v>
    <v>161</v>
    <v>482</v>
    <v>21</v>
    <v>483</v>
    <v>484</v>
    <v>22</v>
    <v>25</v>
    <v>485</v>
    <v>31</v>
    <v>486</v>
    <v>487</v>
    <v>19</v>
    <v>488</v>
    <v>489</v>
    <v>490</v>
    <v>197</v>
    <v>Maine</v>
    <v>mdp/vdpid/19840</v>
  </rv>
  <rv s="0">
    <fb>6165129</fb>
    <v>0</v>
  </rv>
  <rv s="1">
    <v>536870912</v>
    <v>Maryland</v>
    <v>4c472f4d-06a8-4d90-8bb8-da4d168c73fe</v>
    <v>en-US</v>
    <v>Map</v>
  </rv>
  <rv s="0">
    <fb>32131</fb>
    <v>0</v>
  </rv>
  <rv s="0">
    <fb>17044</fb>
    <v>0</v>
  </rv>
  <rv s="1">
    <v>536870912</v>
    <v>Annapolis</v>
    <v>5c1c2452-fad3-09a7-1bd5-bafdf1acf665</v>
    <v>en-US</v>
    <v>Map</v>
  </rv>
  <rv s="0">
    <fb>2166389</fb>
    <v>0</v>
  </rv>
  <rv s="0">
    <fb>2447127</fb>
    <v>0</v>
  </rv>
  <rv s="2">
    <v>17</v>
    <v>10</v>
    <v>84</v>
    <v>7</v>
    <v>0</v>
    <v>Image of Maryland</v>
  </rv>
  <rv s="1">
    <v>536870912</v>
    <v>Baltimore</v>
    <v>ee720710-86f4-43c1-914a-9e12af6cb368</v>
    <v>en-US</v>
    <v>Map</v>
  </rv>
  <rv s="1">
    <v>805306368</v>
    <v>Wes Moore (Governor)</v>
    <v>061797ca-ac16-c2b9-5af5-fc8b9f70c021</v>
    <v>en-US</v>
    <v>Generic</v>
  </rv>
  <rv s="1">
    <v>805306368</v>
    <v>Aruna Miller (Lieutenant governor)</v>
    <v>4a11c83c-3bfa-1c3b-dcfb-99dd4e08405b</v>
    <v>en-US</v>
    <v>Generic</v>
  </rv>
  <rv s="3">
    <v>21</v>
  </rv>
  <rv s="4">
    <v>https://www.bing.com/search?q=maryland&amp;form=skydnc</v>
    <v>Learn more on Bing</v>
  </rv>
  <rv s="0">
    <fb>1230</fb>
    <v>12</v>
  </rv>
  <rv s="0">
    <fb>74551</fb>
    <v>12</v>
  </rv>
  <rv s="0">
    <fb>286900</fb>
    <v>12</v>
  </rv>
  <rv s="0">
    <fb>2.67</fb>
    <v>13</v>
  </rv>
  <rv s="0">
    <fb>0.14099999999999999</fb>
    <v>14</v>
  </rv>
  <rv s="0">
    <fb>0.379</fb>
    <v>14</v>
  </rv>
  <rv s="0">
    <fb>0.30499999999999999</fb>
    <v>14</v>
  </rv>
  <rv s="0">
    <fb>0.14499999999999999</fb>
    <v>14</v>
  </rv>
  <rv s="0">
    <fb>0.89400000000000002</fb>
    <v>14</v>
  </rv>
  <rv s="0">
    <fb>9.5000000000000001E-2</fb>
    <v>14</v>
  </rv>
  <rv s="0">
    <fb>0.67900000000000005</fb>
    <v>14</v>
  </rv>
  <rv s="0">
    <fb>0.59599999999999997</fb>
    <v>14</v>
  </rv>
  <rv s="7">
    <v>#VALUE!</v>
    <v>87</v>
    <v>37</v>
    <v>Maryland</v>
    <v>8</v>
    <v>9</v>
    <v>Map</v>
    <v>10</v>
    <v>88</v>
    <v>en-US</v>
    <v>4c472f4d-06a8-4d90-8bb8-da4d168c73fe</v>
    <v>536870912</v>
    <v>1</v>
    <v>US-MD</v>
    <v>494</v>
    <v>495</v>
    <v>496</v>
    <v>5</v>
    <v>Maryland is a state in the Mid-Atlantic region of the United States. The state borders Virginia to its south, West Virginia to its west, Pennsylvania to its north, Delaware to its east, the Atlantic Ocean, and the national capital of Washington, ...</v>
    <v>497</v>
    <v>498</v>
    <v>499</v>
    <v>500</v>
    <v>503</v>
    <v>504</v>
    <v>505</v>
    <v>506</v>
    <v>507</v>
    <v>Maryland</v>
    <v>508</v>
    <v>492</v>
    <v>27</v>
    <v>509</v>
    <v>327</v>
    <v>124</v>
    <v>510</v>
    <v>511</v>
    <v>512</v>
    <v>513</v>
    <v>514</v>
    <v>515</v>
    <v>29</v>
    <v>193</v>
    <v>67</v>
    <v>219</v>
    <v>301</v>
    <v>516</v>
    <v>197</v>
    <v>Maryland</v>
    <v>mdp/vdpid/20487</v>
  </rv>
  <rv s="0">
    <fb>7029917</fb>
    <v>0</v>
  </rv>
  <rv s="1">
    <v>536870912</v>
    <v>Massachusetts</v>
    <v>845219d5-3650-4199-b926-964ca27c863c</v>
    <v>en-US</v>
    <v>Map</v>
  </rv>
  <rv s="0">
    <fb>27336</fb>
    <v>0</v>
  </rv>
  <rv s="0">
    <fb>16288</fb>
    <v>0</v>
  </rv>
  <rv s="1">
    <v>536870912</v>
    <v>Boston</v>
    <v>f0f5899a-361f-4fe4-89d1-11130aa2c653</v>
    <v>en-US</v>
    <v>Map</v>
  </rv>
  <rv s="0">
    <fb>2549721</fb>
    <v>0</v>
  </rv>
  <rv s="0">
    <fb>2858026</fb>
    <v>0</v>
  </rv>
  <rv s="2">
    <v>18</v>
    <v>10</v>
    <v>89</v>
    <v>7</v>
    <v>0</v>
    <v>Image of Massachusetts</v>
  </rv>
  <rv s="1">
    <v>805306368</v>
    <v>Maura Healey (Governor)</v>
    <v>16f75b4a-61cd-c874-f8be-b832c93cc2f9</v>
    <v>en-US</v>
    <v>Generic</v>
  </rv>
  <rv s="1">
    <v>805306368</v>
    <v>Kim Driscoll (Lieutenant governor)</v>
    <v>49e728c3-181d-48d9-8e7d-8c9fef062e0e</v>
    <v>en-US</v>
    <v>Generic</v>
  </rv>
  <rv s="3">
    <v>22</v>
  </rv>
  <rv s="4">
    <v>https://www.bing.com/search?q=massachusetts&amp;form=skydnc</v>
    <v>Learn more on Bing</v>
  </rv>
  <rv s="0">
    <fb>1102</fb>
    <v>12</v>
  </rv>
  <rv s="0">
    <fb>68563</fb>
    <v>12</v>
  </rv>
  <rv s="0">
    <fb>333100</fb>
    <v>12</v>
  </rv>
  <rv s="0">
    <fb>6.6000000000000003E-2</fb>
    <v>14</v>
  </rv>
  <rv s="0">
    <fb>0.40500000000000003</fb>
    <v>14</v>
  </rv>
  <rv s="0">
    <fb>0.155</fb>
    <v>14</v>
  </rv>
  <rv s="0">
    <fb>0.89800000000000002</fb>
    <v>14</v>
  </rv>
  <rv s="0">
    <fb>0.11199999999999999</fb>
    <v>14</v>
  </rv>
  <rv s="0">
    <fb>0.67500000000000004</fb>
    <v>14</v>
  </rv>
  <rv s="0">
    <fb>0.20399999999999999</fb>
    <v>14</v>
  </rv>
  <rv s="0">
    <fb>0.82099999999999995</fb>
    <v>14</v>
  </rv>
  <rv s="5">
    <v>#VALUE!</v>
    <v>92</v>
    <v>6</v>
    <v>Massachusetts</v>
    <v>8</v>
    <v>9</v>
    <v>Map</v>
    <v>10</v>
    <v>11</v>
    <v>en-US</v>
    <v>845219d5-3650-4199-b926-964ca27c863c</v>
    <v>536870912</v>
    <v>1</v>
    <v>US-MA</v>
    <v>520</v>
    <v>521</v>
    <v>522</v>
    <v>5</v>
    <v>Massachusetts, officially the Commonwealth of Massachusetts, is a state in the New England region of the Northeastern United States. It borders the Atlantic Ocean and Gulf of Maine to its east, Connecticut and Rhode Island to its south, New ...</v>
    <v>523</v>
    <v>524</v>
    <v>525</v>
    <v>522</v>
    <v>528</v>
    <v>529</v>
    <v>530</v>
    <v>531</v>
    <v>532</v>
    <v>Massachusetts</v>
    <v>17</v>
    <v>87</v>
    <v>518</v>
    <v>273</v>
    <v>191</v>
    <v>185</v>
    <v>533</v>
    <v>534</v>
    <v>55</v>
    <v>535</v>
    <v>536</v>
    <v>537</v>
    <v>538</v>
    <v>29</v>
    <v>384</v>
    <v>305</v>
    <v>539</v>
    <v>119</v>
    <v>540</v>
    <v>197</v>
    <v>Massachusetts</v>
    <v>mdp/vdpid/20543</v>
  </rv>
  <rv s="0">
    <fb>10077331</fb>
    <v>0</v>
  </rv>
  <rv s="1">
    <v>536870912</v>
    <v>Michigan</v>
    <v>162411c2-b757-495d-aa81-93942fae2f7e</v>
    <v>en-US</v>
    <v>Map</v>
  </rv>
  <rv s="0">
    <fb>250493</fb>
    <v>0</v>
  </rv>
  <rv s="0">
    <fb>20408</fb>
    <v>0</v>
  </rv>
  <rv s="1">
    <v>536870912</v>
    <v>Lansing</v>
    <v>f72f32c4-1da0-4657-9366-ff9fa67191cd</v>
    <v>en-US</v>
    <v>Map</v>
  </rv>
  <rv s="0">
    <fb>3841148</fb>
    <v>0</v>
  </rv>
  <rv s="0">
    <fb>4560055</fb>
    <v>0</v>
  </rv>
  <rv s="2">
    <v>19</v>
    <v>10</v>
    <v>93</v>
    <v>7</v>
    <v>0</v>
    <v>Image of Michigan</v>
  </rv>
  <rv s="1">
    <v>536870912</v>
    <v>Detroit</v>
    <v>85910f05-3dc5-436a-85db-fe5802c27206</v>
    <v>en-US</v>
    <v>Map</v>
  </rv>
  <rv s="1">
    <v>805306368</v>
    <v>Gretchen Whitmer (Governor)</v>
    <v>f6d1e9db-75f6-c594-7272-dd636d3f4ad3</v>
    <v>en-US</v>
    <v>Generic</v>
  </rv>
  <rv s="1">
    <v>805306368</v>
    <v>Garlin Gilchrist (Lieutenant governor)</v>
    <v>d8f5ba75-ec82-cc25-7294-3463565f1b51</v>
    <v>en-US</v>
    <v>Generic</v>
  </rv>
  <rv s="3">
    <v>23</v>
  </rv>
  <rv s="4">
    <v>https://www.bing.com/search?q=michigan&amp;form=skydnc</v>
    <v>Learn more on Bing</v>
  </rv>
  <rv s="0">
    <fb>783</fb>
    <v>12</v>
  </rv>
  <rv s="0">
    <fb>49576</fb>
    <v>12</v>
  </rv>
  <rv s="0">
    <fb>122400</fb>
    <v>12</v>
  </rv>
  <rv s="0">
    <fb>2.52</fb>
    <v>13</v>
  </rv>
  <rv s="0">
    <fb>4.0000000000000001E-3</fb>
    <v>14</v>
  </rv>
  <rv s="0">
    <fb>0.03</fb>
    <v>14</v>
  </rv>
  <rv s="0">
    <fb>0.26899999999999996</fb>
    <v>14</v>
  </rv>
  <rv s="0">
    <fb>0.89599999999999991</fb>
    <v>14</v>
  </rv>
  <rv s="0">
    <fb>0.61199999999999999</fb>
    <v>14</v>
  </rv>
  <rv s="0">
    <fb>0.10300000000000001</fb>
    <v>14</v>
  </rv>
  <rv s="0">
    <fb>0.222</fb>
    <v>14</v>
  </rv>
  <rv s="0">
    <fb>5.7999999999999996E-2</fb>
    <v>14</v>
  </rv>
  <rv s="0">
    <fb>0.79700000000000004</fb>
    <v>14</v>
  </rv>
  <rv s="8">
    <v>#VALUE!</v>
    <v>96</v>
    <v>82</v>
    <v>Michigan</v>
    <v>8</v>
    <v>9</v>
    <v>Map</v>
    <v>10</v>
    <v>83</v>
    <v>en-US</v>
    <v>162411c2-b757-495d-aa81-93942fae2f7e</v>
    <v>536870912</v>
    <v>1</v>
    <v>US-MI</v>
    <v>544</v>
    <v>545</v>
    <v>546</v>
    <v>5</v>
    <v>Michigan is a state in the Great Lakes region of the Upper Midwest region of the United States. It borders Wisconsin to the northwest in the Upper Peninsula, and Indiana and Ohio to the south in the Lower Peninsula; it is also connected by Lakes ...</v>
    <v>547</v>
    <v>548</v>
    <v>549</v>
    <v>550</v>
    <v>553</v>
    <v>554</v>
    <v>555</v>
    <v>556</v>
    <v>557</v>
    <v>Michigan</v>
    <v>558</v>
    <v>542</v>
    <v>559</v>
    <v>184</v>
    <v>21</v>
    <v>560</v>
    <v>561</v>
    <v>326</v>
    <v>69</v>
    <v>562</v>
    <v>489</v>
    <v>563</v>
    <v>564</v>
    <v>305</v>
    <v>565</v>
    <v>566</v>
    <v>567</v>
    <v>197</v>
    <v>Michigan</v>
    <v>mdp/vdpid/21196</v>
  </rv>
  <rv s="0">
    <fb>5706494</fb>
    <v>0</v>
  </rv>
  <rv s="1">
    <v>536870912</v>
    <v>Minnesota</v>
    <v>77f97f6f-7e93-46e5-b486-6198effe8dea</v>
    <v>en-US</v>
    <v>Map</v>
  </rv>
  <rv s="0">
    <fb>225163</fb>
    <v>0</v>
  </rv>
  <rv s="0">
    <fb>21449</fb>
    <v>0</v>
  </rv>
  <rv s="1">
    <v>536870912</v>
    <v>Saint Paul</v>
    <v>1cc78952-7fdf-3532-7f33-51048c23af61</v>
    <v>en-US</v>
    <v>Map</v>
  </rv>
  <rv s="0">
    <fb>2124745</fb>
    <v>0</v>
  </rv>
  <rv s="0">
    <fb>2409935</fb>
    <v>0</v>
  </rv>
  <rv s="2">
    <v>20</v>
    <v>10</v>
    <v>97</v>
    <v>7</v>
    <v>0</v>
    <v>Image of Minnesota</v>
  </rv>
  <rv s="1">
    <v>536870912</v>
    <v>Minneapolis</v>
    <v>def03125-42ba-47cd-8061-ee55f5c63e67</v>
    <v>en-US</v>
    <v>Map</v>
  </rv>
  <rv s="1">
    <v>805306368</v>
    <v>Tim Walz (Governor)</v>
    <v>f38cda49-b64f-17fd-7bee-8b4b8615e92e</v>
    <v>en-US</v>
    <v>Generic</v>
  </rv>
  <rv s="1">
    <v>805306368</v>
    <v>Peggy Flanagan (Lieutenant governor)</v>
    <v>cf730391-3139-9782-b8cc-c66b64347b03</v>
    <v>en-US</v>
    <v>Generic</v>
  </rv>
  <rv s="3">
    <v>24</v>
  </rv>
  <rv s="4">
    <v>https://www.bing.com/search?q=minnesota&amp;form=skydnc</v>
    <v>Learn more on Bing</v>
  </rv>
  <rv s="0">
    <fb>848</fb>
    <v>12</v>
  </rv>
  <rv s="0">
    <fb>61492</fb>
    <v>12</v>
  </rv>
  <rv s="0">
    <fb>186200</fb>
    <v>12</v>
  </rv>
  <rv s="0">
    <fb>2.4900000000000002</fb>
    <v>13</v>
  </rv>
  <rv s="0">
    <fb>4.0999999999999995E-2</fb>
    <v>14</v>
  </rv>
  <rv s="0">
    <fb>1.3000000000000001E-2</fb>
    <v>15</v>
  </rv>
  <rv s="0">
    <fb>0.33700000000000002</fb>
    <v>14</v>
  </rv>
  <rv s="0">
    <fb>7.6999999999999999E-2</fb>
    <v>14</v>
  </rv>
  <rv s="0">
    <fb>0.92400000000000004</fb>
    <v>14</v>
  </rv>
  <rv s="0">
    <fb>0.7</fb>
    <v>14</v>
  </rv>
  <rv s="0">
    <fb>0.23399999999999999</fb>
    <v>14</v>
  </rv>
  <rv s="7">
    <v>#VALUE!</v>
    <v>100</v>
    <v>37</v>
    <v>Minnesota</v>
    <v>8</v>
    <v>9</v>
    <v>Map</v>
    <v>10</v>
    <v>11</v>
    <v>en-US</v>
    <v>77f97f6f-7e93-46e5-b486-6198effe8dea</v>
    <v>536870912</v>
    <v>1</v>
    <v>US-MN</v>
    <v>571</v>
    <v>572</v>
    <v>573</v>
    <v>5</v>
    <v>Minnesota is a state in the Upper Midwestern region of the United States. It is bordered by the Canadian provinces of Manitoba and Ontario to the north and east and by the U.S. states of Wisconsin to the east, Iowa to the south, and North Dakota ...</v>
    <v>574</v>
    <v>575</v>
    <v>576</v>
    <v>577</v>
    <v>580</v>
    <v>581</v>
    <v>582</v>
    <v>583</v>
    <v>584</v>
    <v>Minnesota</v>
    <v>585</v>
    <v>569</v>
    <v>586</v>
    <v>122</v>
    <v>587</v>
    <v>489</v>
    <v>588</v>
    <v>33</v>
    <v>589</v>
    <v>590</v>
    <v>195</v>
    <v>591</v>
    <v>29</v>
    <v>193</v>
    <v>380</v>
    <v>592</v>
    <v>99</v>
    <v>276</v>
    <v>35</v>
    <v>Minnesota</v>
    <v>mdp/vdpid/21412</v>
  </rv>
  <rv s="0">
    <fb>2961279</fb>
    <v>0</v>
  </rv>
  <rv s="1">
    <v>536870912</v>
    <v>Mississippi</v>
    <v>6af619ca-217d-49c0-9a86-153fc7fbcd78</v>
    <v>en-US</v>
    <v>Map</v>
  </rv>
  <rv s="0">
    <fb>125443</fb>
    <v>0</v>
  </rv>
  <rv s="0">
    <fb>6886</fb>
    <v>0</v>
  </rv>
  <rv s="1">
    <v>536870912</v>
    <v>Jackson</v>
    <v>ed40f72a-f28d-48a5-887c-e021839859d4</v>
    <v>en-US</v>
    <v>Map</v>
  </rv>
  <rv s="0">
    <fb>1096593</fb>
    <v>0</v>
  </rv>
  <rv s="0">
    <fb>1307441</fb>
    <v>0</v>
  </rv>
  <rv s="2">
    <v>21</v>
    <v>10</v>
    <v>101</v>
    <v>7</v>
    <v>0</v>
    <v>Image of Mississippi</v>
  </rv>
  <rv s="1">
    <v>805306368</v>
    <v>Tate Reeves (Governor)</v>
    <v>1213e585-32e8-e04c-eea2-e80c2d44dde8</v>
    <v>en-US</v>
    <v>Generic</v>
  </rv>
  <rv s="1">
    <v>805306368</v>
    <v>Delbert Hosemann (Lieutenant governor)</v>
    <v>babf7478-24bf-5e4a-6287-b982d6af7dc4</v>
    <v>en-US</v>
    <v>Generic</v>
  </rv>
  <rv s="3">
    <v>25</v>
  </rv>
  <rv s="4">
    <v>https://www.bing.com/search?q=mississippi&amp;form=skydnc</v>
    <v>Learn more on Bing</v>
  </rv>
  <rv s="0">
    <fb>39665</fb>
    <v>12</v>
  </rv>
  <rv s="0">
    <fb>103100</fb>
    <v>12</v>
  </rv>
  <rv s="0">
    <fb>2.64</fb>
    <v>13</v>
  </rv>
  <rv s="0">
    <fb>6.9999999999999993E-3</fb>
    <v>14</v>
  </rv>
  <rv s="0">
    <fb>1.1000000000000001E-2</fb>
    <v>14</v>
  </rv>
  <rv s="0">
    <fb>0.20699999999999999</fb>
    <v>14</v>
  </rv>
  <rv s="0">
    <fb>0.82299999999999995</fb>
    <v>14</v>
  </rv>
  <rv s="0">
    <fb>3.1E-2</fb>
    <v>14</v>
  </rv>
  <rv s="0">
    <fb>0.57499999999999996</fb>
    <v>14</v>
  </rv>
  <rv s="0">
    <fb>0.24299999999999999</fb>
    <v>14</v>
  </rv>
  <rv s="0">
    <fb>0.59499999999999997</fb>
    <v>14</v>
  </rv>
  <rv s="5">
    <v>#VALUE!</v>
    <v>104</v>
    <v>6</v>
    <v>Mississippi</v>
    <v>8</v>
    <v>9</v>
    <v>Map</v>
    <v>10</v>
    <v>11</v>
    <v>en-US</v>
    <v>6af619ca-217d-49c0-9a86-153fc7fbcd78</v>
    <v>536870912</v>
    <v>1</v>
    <v>US-MS</v>
    <v>596</v>
    <v>597</v>
    <v>598</v>
    <v>5</v>
    <v>Mississippi is a state in the Southeastern region of the United States. It borders Tennessee to the north, Alabama to the east, the Gulf of Mexico to the south, Louisiana to the southwest, and Arkansas to the northwest. Mississippi's western ...</v>
    <v>599</v>
    <v>600</v>
    <v>601</v>
    <v>598</v>
    <v>604</v>
    <v>605</v>
    <v>14</v>
    <v>606</v>
    <v>607</v>
    <v>Mississippi</v>
    <v>17</v>
    <v>608</v>
    <v>594</v>
    <v>609</v>
    <v>122</v>
    <v>327</v>
    <v>610</v>
    <v>611</v>
    <v>187</v>
    <v>305</v>
    <v>612</v>
    <v>613</v>
    <v>614</v>
    <v>29</v>
    <v>487</v>
    <v>483</v>
    <v>615</v>
    <v>99</v>
    <v>616</v>
    <v>35</v>
    <v>Mississippi</v>
    <v>mdp/vdpid/21502</v>
  </rv>
  <rv s="0">
    <fb>6154913</fb>
    <v>0</v>
  </rv>
  <rv s="1">
    <v>536870912</v>
    <v>Missouri</v>
    <v>6185f8cb-44e1-4da6-9bf0-b75286aeb591</v>
    <v>en-US</v>
    <v>Map</v>
  </rv>
  <rv s="0">
    <fb>181533</fb>
    <v>0</v>
  </rv>
  <rv s="0">
    <fb>18997</fb>
    <v>0</v>
  </rv>
  <rv s="1">
    <v>536870912</v>
    <v>Jefferson City</v>
    <v>81535f0b-c6a8-d0ca-9542-f43e51dc1f18</v>
    <v>en-US</v>
    <v>Map</v>
  </rv>
  <rv s="0">
    <fb>2364688</fb>
    <v>0</v>
  </rv>
  <rv s="0">
    <fb>2760084</fb>
    <v>0</v>
  </rv>
  <rv s="2">
    <v>22</v>
    <v>10</v>
    <v>105</v>
    <v>7</v>
    <v>0</v>
    <v>Image of Missouri</v>
  </rv>
  <rv s="1">
    <v>536870912</v>
    <v>Kansas City</v>
    <v>5b93ac88-7242-4198-8c11-93854400c8d7</v>
    <v>en-US</v>
    <v>Map</v>
  </rv>
  <rv s="1">
    <v>805306368</v>
    <v>Mike Parson (Governor)</v>
    <v>62bf026b-d9a9-58d5-78da-bc64c6183f46</v>
    <v>en-US</v>
    <v>Generic</v>
  </rv>
  <rv s="1">
    <v>805306368</v>
    <v>Mike Kehoe (Lieutenant governor)</v>
    <v>b2f50b37-ce14-c873-e2df-fd5943b7c015</v>
    <v>en-US</v>
    <v>Generic</v>
  </rv>
  <rv s="3">
    <v>26</v>
  </rv>
  <rv s="4">
    <v>https://www.bing.com/search?q=missouri&amp;form=skydnc</v>
    <v>Learn more on Bing</v>
  </rv>
  <rv s="0">
    <fb>746</fb>
    <v>12</v>
  </rv>
  <rv s="0">
    <fb>48173</fb>
    <v>12</v>
  </rv>
  <rv s="0">
    <fb>138400</fb>
    <v>12</v>
  </rv>
  <rv s="0">
    <fb>2.48</fb>
    <v>13</v>
  </rv>
  <rv s="0">
    <fb>0.27100000000000002</fb>
    <v>14</v>
  </rv>
  <rv s="0">
    <fb>0.10400000000000001</fb>
    <v>14</v>
  </rv>
  <rv s="0">
    <fb>0.83299999999999996</fb>
    <v>14</v>
  </rv>
  <rv s="7">
    <v>#VALUE!</v>
    <v>108</v>
    <v>37</v>
    <v>Missouri</v>
    <v>8</v>
    <v>9</v>
    <v>Map</v>
    <v>10</v>
    <v>11</v>
    <v>en-US</v>
    <v>6185f8cb-44e1-4da6-9bf0-b75286aeb591</v>
    <v>536870912</v>
    <v>1</v>
    <v>US-MO</v>
    <v>620</v>
    <v>621</v>
    <v>622</v>
    <v>5</v>
    <v>Missouri is a landlocked state in the Midwestern region of the United States. Ranking 21st in land area, it borders Iowa to the north, Illinois, Kentucky and Tennessee to the east, Arkansas to the south and Oklahoma, Kansas, and Nebraska to the ...</v>
    <v>623</v>
    <v>624</v>
    <v>625</v>
    <v>626</v>
    <v>629</v>
    <v>630</v>
    <v>631</v>
    <v>632</v>
    <v>633</v>
    <v>Missouri</v>
    <v>634</v>
    <v>618</v>
    <v>19</v>
    <v>20</v>
    <v>327</v>
    <v>97</v>
    <v>635</v>
    <v>30</v>
    <v>217</v>
    <v>221</v>
    <v>586</v>
    <v>465</v>
    <v>29</v>
    <v>636</v>
    <v>194</v>
    <v>437</v>
    <v>164</v>
    <v>637</v>
    <v>35</v>
    <v>Missouri</v>
    <v>mdp/vdpid/21512</v>
  </rv>
  <rv s="0">
    <fb>1084225</fb>
    <v>0</v>
  </rv>
  <rv s="1">
    <v>536870912</v>
    <v>Montana</v>
    <v>447d6cd5-53f6-4c8f-bf6c-9ff228415c3b</v>
    <v>en-US</v>
    <v>Map</v>
  </rv>
  <rv s="0">
    <fb>381154</fb>
    <v>0</v>
  </rv>
  <rv s="0">
    <fb>4781</fb>
    <v>0</v>
  </rv>
  <rv s="1">
    <v>536870912</v>
    <v>Helena</v>
    <v>097df9b7-6962-dbe8-2072-661fa4996ede</v>
    <v>en-US</v>
    <v>Map</v>
  </rv>
  <rv s="0">
    <fb>409394</fb>
    <v>0</v>
  </rv>
  <rv s="0">
    <fb>497756</fb>
    <v>0</v>
  </rv>
  <rv s="2">
    <v>23</v>
    <v>10</v>
    <v>109</v>
    <v>7</v>
    <v>0</v>
    <v>Image of Montana</v>
  </rv>
  <rv s="1">
    <v>536870912</v>
    <v>Billings</v>
    <v>c0f552c6-eaaf-4d0b-806d-6017c2034bbb</v>
    <v>en-US</v>
    <v>Map</v>
  </rv>
  <rv s="1">
    <v>805306368</v>
    <v>Greg Gianforte (Governor)</v>
    <v>d6243525-cd8a-23f1-fe91-bca377dc4fe8</v>
    <v>en-US</v>
    <v>Generic</v>
  </rv>
  <rv s="1">
    <v>805306368</v>
    <v>Kristen Juras (Lieutenant governor)</v>
    <v>17151917-f12f-38da-5ee2-575494f79565</v>
    <v>en-US</v>
    <v>Generic</v>
  </rv>
  <rv s="3">
    <v>27</v>
  </rv>
  <rv s="4">
    <v>https://www.bing.com/search?q=montana&amp;form=skydnc</v>
    <v>Learn more on Bing</v>
  </rv>
  <rv s="0">
    <fb>711</fb>
    <v>12</v>
  </rv>
  <rv s="0">
    <fb>47169</fb>
    <v>12</v>
  </rv>
  <rv s="0">
    <fb>193500</fb>
    <v>12</v>
  </rv>
  <rv s="0">
    <fb>2.41</fb>
    <v>13</v>
  </rv>
  <rv s="0">
    <fb>0.17199999999999999</fb>
    <v>14</v>
  </rv>
  <rv s="0">
    <fb>6.6000000000000003E-2</fb>
    <v>15</v>
  </rv>
  <rv s="0">
    <fb>0.29499999999999998</fb>
    <v>14</v>
  </rv>
  <rv s="0">
    <fb>6.0000000000000001E-3</fb>
    <v>14</v>
  </rv>
  <rv s="0">
    <fb>0.92799999999999994</fb>
    <v>14</v>
  </rv>
  <rv s="0">
    <fb>3.6000000000000004E-2</fb>
    <v>14</v>
  </rv>
  <rv s="0">
    <fb>0.63600000000000001</fb>
    <v>14</v>
  </rv>
  <rv s="0">
    <fb>9.0999999999999998E-2</fb>
    <v>14</v>
  </rv>
  <rv s="0">
    <fb>0.21899999999999997</fb>
    <v>14</v>
  </rv>
  <rv s="0">
    <fb>0.89200000000000002</fb>
    <v>14</v>
  </rv>
  <rv s="6">
    <v>#VALUE!</v>
    <v>112</v>
    <v>20</v>
    <v>Montana</v>
    <v>8</v>
    <v>9</v>
    <v>Map</v>
    <v>10</v>
    <v>11</v>
    <v>en-US</v>
    <v>447d6cd5-53f6-4c8f-bf6c-9ff228415c3b</v>
    <v>536870912</v>
    <v>1</v>
    <v>US-MT</v>
    <v>641</v>
    <v>642</v>
    <v>643</v>
    <v>5</v>
    <v>Montana is a landlocked state in the Mountain West subregion of the Western United States. It borders Idaho to the west, North Dakota to the east, South Dakota to the southeast, Wyoming to the south, and the Canadian provinces of Alberta, ...</v>
    <v>644</v>
    <v>645</v>
    <v>646</v>
    <v>647</v>
    <v>650</v>
    <v>651</v>
    <v>652</v>
    <v>653</v>
    <v>654</v>
    <v>Montana</v>
    <v>17</v>
    <v>655</v>
    <v>639</v>
    <v>119</v>
    <v>656</v>
    <v>657</v>
    <v>300</v>
    <v>658</v>
    <v>659</v>
    <v>354</v>
    <v>660</v>
    <v>661</v>
    <v>662</v>
    <v>29</v>
    <v>663</v>
    <v>67</v>
    <v>664</v>
    <v>33</v>
    <v>665</v>
    <v>Montana</v>
    <v>mdp/vdpid/21789</v>
  </rv>
  <rv s="0">
    <fb>1961504</fb>
    <v>0</v>
  </rv>
  <rv s="1">
    <v>536870912</v>
    <v>Nebraska</v>
    <v>3e64ff5d-6b40-4dbe-91b1-0e554e892496</v>
    <v>en-US</v>
    <v>Map</v>
  </rv>
  <rv s="0">
    <fb>200520</fb>
    <v>0</v>
  </rv>
  <rv s="0">
    <fb>8078</fb>
    <v>0</v>
  </rv>
  <rv s="1">
    <v>536870912</v>
    <v>Lincoln</v>
    <v>38974d3e-7769-4d06-b772-31a57932a126</v>
    <v>en-US</v>
    <v>Map</v>
  </rv>
  <rv s="0">
    <fb>736613</fb>
    <v>0</v>
  </rv>
  <rv s="0">
    <fb>827156</fb>
    <v>0</v>
  </rv>
  <rv s="2">
    <v>24</v>
    <v>10</v>
    <v>113</v>
    <v>7</v>
    <v>0</v>
    <v>Image of Nebraska</v>
  </rv>
  <rv s="1">
    <v>536870912</v>
    <v>Omaha</v>
    <v>3e9b5a28-f96c-420a-8065-6b1bd5aba459</v>
    <v>en-US</v>
    <v>Map</v>
  </rv>
  <rv s="1">
    <v>805306368</v>
    <v>Jim Pillen (Governor)</v>
    <v>d609858d-2007-ee0a-defb-14ae1c2ab4d3</v>
    <v>en-US</v>
    <v>Generic</v>
  </rv>
  <rv s="1">
    <v>805306368</v>
    <v>Joe Kelly (Lieutenant governor)</v>
    <v>f92108f4-90b9-9d3b-9c97-08750cd4d3ee</v>
    <v>en-US</v>
    <v>Generic</v>
  </rv>
  <rv s="3">
    <v>28</v>
  </rv>
  <rv s="4">
    <v>https://www.bing.com/search?q=nebraska&amp;form=skydnc</v>
    <v>Learn more on Bing</v>
  </rv>
  <rv s="0">
    <fb>726</fb>
    <v>12</v>
  </rv>
  <rv s="0">
    <fb>52997</fb>
    <v>12</v>
  </rv>
  <rv s="0">
    <fb>133200</fb>
    <v>12</v>
  </rv>
  <rv s="0">
    <fb>2.4700000000000002</fb>
    <v>13</v>
  </rv>
  <rv s="0">
    <fb>4.4000000000000004E-2</fb>
    <v>14</v>
  </rv>
  <rv s="0">
    <fb>1.3999999999999999E-2</fb>
    <v>15</v>
  </rv>
  <rv s="0">
    <fb>0.29299999999999998</fb>
    <v>14</v>
  </rv>
  <rv s="0">
    <fb>0.69900000000000007</fb>
    <v>14</v>
  </rv>
  <rv s="0">
    <fb>7.2999999999999995E-2</fb>
    <v>14</v>
  </rv>
  <rv s="0">
    <fb>0.248</fb>
    <v>14</v>
  </rv>
  <rv s="0">
    <fb>0.8909999999999999</fb>
    <v>14</v>
  </rv>
  <rv s="6">
    <v>#VALUE!</v>
    <v>116</v>
    <v>20</v>
    <v>Nebraska</v>
    <v>8</v>
    <v>9</v>
    <v>Map</v>
    <v>10</v>
    <v>11</v>
    <v>en-US</v>
    <v>3e64ff5d-6b40-4dbe-91b1-0e554e892496</v>
    <v>536870912</v>
    <v>1</v>
    <v>US-NE</v>
    <v>669</v>
    <v>670</v>
    <v>671</v>
    <v>5</v>
    <v>Nebraska is a triply landlocked state in the Midwestern region of the United States. It borders South Dakota to the north; Iowa to the east and Missouri to the southeast, both across the Missouri River; Kansas to the south; Colorado to the ...</v>
    <v>672</v>
    <v>673</v>
    <v>674</v>
    <v>675</v>
    <v>678</v>
    <v>679</v>
    <v>680</v>
    <v>681</v>
    <v>682</v>
    <v>Nebraska</v>
    <v>17</v>
    <v>683</v>
    <v>667</v>
    <v>684</v>
    <v>122</v>
    <v>685</v>
    <v>305</v>
    <v>686</v>
    <v>462</v>
    <v>533</v>
    <v>158</v>
    <v>636</v>
    <v>687</v>
    <v>29</v>
    <v>688</v>
    <v>354</v>
    <v>689</v>
    <v>406</v>
    <v>690</v>
    <v>Nebraska</v>
    <v>mdp/vdpid/22869</v>
  </rv>
  <rv s="0">
    <fb>3104614</fb>
    <v>0</v>
  </rv>
  <rv s="1">
    <v>536870912</v>
    <v>Nevada</v>
    <v>c2157d7e-617e-4517-80f8-1b08113afc14</v>
    <v>en-US</v>
    <v>Map</v>
  </rv>
  <rv s="0">
    <fb>286380</fb>
    <v>0</v>
  </rv>
  <rv s="0">
    <fb>17952</fb>
    <v>0</v>
  </rv>
  <rv s="1">
    <v>536870912</v>
    <v>Carson City</v>
    <v>f0c7f70e-d0c0-8645-b649-8550dc083057</v>
    <v>en-US</v>
    <v>Map</v>
  </rv>
  <rv s="0">
    <fb>1016709</fb>
    <v>0</v>
  </rv>
  <rv s="0">
    <fb>1221698</fb>
    <v>0</v>
  </rv>
  <rv s="2">
    <v>25</v>
    <v>10</v>
    <v>117</v>
    <v>7</v>
    <v>0</v>
    <v>Image of Nevada</v>
  </rv>
  <rv s="1">
    <v>536870912</v>
    <v>Las Vegas</v>
    <v>26dfb75a-3573-4ff8-bbb3-b8cadaea23a8</v>
    <v>en-US</v>
    <v>Map</v>
  </rv>
  <rv s="1">
    <v>805306368</v>
    <v>Joe Lombardo (Governor)</v>
    <v>65fbb35a-0e80-cfb3-c7b1-c64105f84476</v>
    <v>en-US</v>
    <v>Generic</v>
  </rv>
  <rv s="1">
    <v>805306368</v>
    <v>Stavros Anthony (Lieutenant governor)</v>
    <v>7faa710d-04ef-671a-5f0d-95ba24654786</v>
    <v>en-US</v>
    <v>Generic</v>
  </rv>
  <rv s="3">
    <v>29</v>
  </rv>
  <rv s="4">
    <v>https://www.bing.com/search?q=nevada&amp;form=skydnc</v>
    <v>Learn more on Bing</v>
  </rv>
  <rv s="0">
    <fb>973</fb>
    <v>12</v>
  </rv>
  <rv s="0">
    <fb>51847</fb>
    <v>12</v>
  </rv>
  <rv s="0">
    <fb>173700</fb>
    <v>12</v>
  </rv>
  <rv s="0">
    <fb>2.72</fb>
    <v>13</v>
  </rv>
  <rv s="0">
    <fb>8.900000000000001E-2</fb>
    <v>14</v>
  </rv>
  <rv s="0">
    <fb>9.3000000000000013E-2</fb>
    <v>14</v>
  </rv>
  <rv s="0">
    <fb>0.192</fb>
    <v>14</v>
  </rv>
  <rv s="0">
    <fb>0.85099999999999998</fb>
    <v>14</v>
  </rv>
  <rv s="0">
    <fb>0.28100000000000003</fb>
    <v>14</v>
  </rv>
  <rv s="0">
    <fb>0.64</fb>
    <v>14</v>
  </rv>
  <rv s="0">
    <fb>0.23100000000000001</fb>
    <v>14</v>
  </rv>
  <rv s="0">
    <fb>0.75700000000000001</fb>
    <v>14</v>
  </rv>
  <rv s="3">
    <v>30</v>
  </rv>
  <rv s="7">
    <v>#VALUE!</v>
    <v>120</v>
    <v>37</v>
    <v>Nevada</v>
    <v>8</v>
    <v>9</v>
    <v>Map</v>
    <v>10</v>
    <v>11</v>
    <v>en-US</v>
    <v>c2157d7e-617e-4517-80f8-1b08113afc14</v>
    <v>536870912</v>
    <v>1</v>
    <v>US-NV</v>
    <v>694</v>
    <v>695</v>
    <v>696</v>
    <v>5</v>
    <v>Nevada is a landlocked state in the Western region of the United States. It borders Oregon to the northwest, Idaho to the northeast, California to the west, Arizona to the southeast, and Utah to the east. Nevada is the 7th-most extensive, the ...</v>
    <v>697</v>
    <v>698</v>
    <v>699</v>
    <v>700</v>
    <v>703</v>
    <v>704</v>
    <v>705</v>
    <v>706</v>
    <v>707</v>
    <v>Nevada</v>
    <v>708</v>
    <v>692</v>
    <v>709</v>
    <v>352</v>
    <v>153</v>
    <v>223</v>
    <v>163</v>
    <v>710</v>
    <v>711</v>
    <v>712</v>
    <v>713</v>
    <v>714</v>
    <v>300</v>
    <v>222</v>
    <v>586</v>
    <v>715</v>
    <v>301</v>
    <v>716</v>
    <v>717</v>
    <v>Nevada</v>
    <v>mdp/vdpid/23035</v>
  </rv>
  <rv s="0">
    <fb>1377529</fb>
    <v>0</v>
  </rv>
  <rv s="1">
    <v>536870912</v>
    <v>New Hampshire</v>
    <v>9ca71997-cc97-46eb-8911-fac32f80b0b1</v>
    <v>en-US</v>
    <v>Map</v>
  </rv>
  <rv s="0">
    <fb>24214</fb>
    <v>0</v>
  </rv>
  <rv s="0">
    <fb>3796</fb>
    <v>0</v>
  </rv>
  <rv s="1">
    <v>536870912</v>
    <v>Concord</v>
    <v>d65980fb-3dad-44a3-6f66-92662eca6d4f</v>
    <v>en-US</v>
    <v>Map</v>
  </rv>
  <rv s="0">
    <fb>520251</fb>
    <v>0</v>
  </rv>
  <rv s="0">
    <fb>625307</fb>
    <v>0</v>
  </rv>
  <rv s="2">
    <v>26</v>
    <v>10</v>
    <v>121</v>
    <v>7</v>
    <v>0</v>
    <v>Image of New Hampshire</v>
  </rv>
  <rv s="1">
    <v>536870912</v>
    <v>Manchester</v>
    <v>f86d8a4e-96a6-418e-8b73-417f59efae56</v>
    <v>en-US</v>
    <v>Map</v>
  </rv>
  <rv s="1">
    <v>805306368</v>
    <v>Chris Sununu (Governor)</v>
    <v>acb323f4-1dc1-7ced-e197-253cb6df1495</v>
    <v>en-US</v>
    <v>Generic</v>
  </rv>
  <rv s="3">
    <v>31</v>
  </rv>
  <rv s="4">
    <v>https://www.bing.com/search?q=new+hampshire&amp;form=skydnc</v>
    <v>Learn more on Bing</v>
  </rv>
  <rv s="0">
    <fb>1000</fb>
    <v>12</v>
  </rv>
  <rv s="0">
    <fb>66779</fb>
    <v>12</v>
  </rv>
  <rv s="0">
    <fb>237300</fb>
    <v>12</v>
  </rv>
  <rv s="0">
    <fb>0.16500000000000001</fb>
    <v>14</v>
  </rv>
  <rv s="0">
    <fb>2.6000000000000002E-2</fb>
    <v>14</v>
  </rv>
  <rv s="0">
    <fb>0.34899999999999998</fb>
    <v>14</v>
  </rv>
  <rv s="0">
    <fb>0.92299999999999993</fb>
    <v>14</v>
  </rv>
  <rv s="0">
    <fb>0.68200000000000005</fb>
    <v>14</v>
  </rv>
  <rv s="0">
    <fb>0.19800000000000001</fb>
    <v>14</v>
  </rv>
  <rv s="0">
    <fb>0.93900000000000006</fb>
    <v>14</v>
  </rv>
  <rv s="9">
    <v>#VALUE!</v>
    <v>124</v>
    <v>125</v>
    <v>New Hampshire</v>
    <v>8</v>
    <v>9</v>
    <v>Map</v>
    <v>10</v>
    <v>83</v>
    <v>en-US</v>
    <v>9ca71997-cc97-46eb-8911-fac32f80b0b1</v>
    <v>536870912</v>
    <v>1</v>
    <v>US-NH</v>
    <v>721</v>
    <v>722</v>
    <v>723</v>
    <v>5</v>
    <v>New Hampshire is a state in the New England region of the Northeastern United States. It borders Massachusetts to the south, Vermont to the west, Maine and the Gulf of Maine to the east, and the Canadian province of Quebec to the north. Of the ...</v>
    <v>724</v>
    <v>725</v>
    <v>726</v>
    <v>727</v>
    <v>729</v>
    <v>730</v>
    <v>731</v>
    <v>732</v>
    <v>733</v>
    <v>New Hampshire</v>
    <v>17</v>
    <v>683</v>
    <v>719</v>
    <v>22</v>
    <v>734</v>
    <v>431</v>
    <v>735</v>
    <v>736</v>
    <v>298</v>
    <v>383</v>
    <v>737</v>
    <v>58</v>
    <v>738</v>
    <v>223</v>
    <v>31</v>
    <v>739</v>
    <v>489</v>
    <v>740</v>
    <v>197</v>
    <v>New Hampshire</v>
    <v>mdp/vdpid/23097</v>
  </rv>
  <rv s="0">
    <fb>9288994</fb>
    <v>0</v>
  </rv>
  <rv s="1">
    <v>536870912</v>
    <v>New Jersey</v>
    <v>05277898-b62b-4878-8632-09d29756a2ff</v>
    <v>en-US</v>
    <v>Map</v>
  </rv>
  <rv s="0">
    <fb>22591.4</fb>
    <v>0</v>
  </rv>
  <rv s="0">
    <fb>26793</fb>
    <v>0</v>
  </rv>
  <rv s="1">
    <v>536870912</v>
    <v>Trenton</v>
    <v>6fa8f821-25c7-45dc-ab44-318e7657779c</v>
    <v>en-US</v>
    <v>Map</v>
  </rv>
  <rv s="0">
    <fb>3189486</fb>
    <v>0</v>
  </rv>
  <rv s="0">
    <fb>3604409</fb>
    <v>0</v>
  </rv>
  <rv s="2">
    <v>27</v>
    <v>10</v>
    <v>126</v>
    <v>7</v>
    <v>0</v>
    <v>Image of New Jersey</v>
  </rv>
  <rv s="1">
    <v>536870912</v>
    <v>Newark</v>
    <v>12526fe6-792c-45e6-8124-54fec8a5d9e0</v>
    <v>en-US</v>
    <v>Map</v>
  </rv>
  <rv s="1">
    <v>805306368</v>
    <v>Phil Murphy (Governor)</v>
    <v>5f2e6941-5a52-30bf-801e-af03a8a1c6f8</v>
    <v>en-US</v>
    <v>Generic</v>
  </rv>
  <rv s="1">
    <v>805306368</v>
    <v>Tahesha Way (Lieutenant governor)</v>
    <v>f27ba542-e503-cdab-ab90-93caed490f68</v>
    <v>en-US</v>
    <v>Generic</v>
  </rv>
  <rv s="1">
    <v>805306368</v>
    <v>Bob Menendez (Senate)</v>
    <v>c6ef2717-08b7-ea7c-9b8f-e45aff0d510f</v>
    <v>en-US</v>
    <v>Generic</v>
  </rv>
  <rv s="1">
    <v>805306368</v>
    <v>Cory Booker (Senate)</v>
    <v>d883e813-4e4d-8245-2d50-b9f9e13072c6</v>
    <v>en-US</v>
    <v>Generic</v>
  </rv>
  <rv s="3">
    <v>32</v>
  </rv>
  <rv s="4">
    <v>https://www.bing.com/search?q=new+jersey&amp;form=skydnc</v>
    <v>Learn more on Bing</v>
  </rv>
  <rv s="0">
    <fb>1192</fb>
    <v>12</v>
  </rv>
  <rv s="0">
    <fb>72093</fb>
    <v>12</v>
  </rv>
  <rv s="0">
    <fb>315900</fb>
    <v>12</v>
  </rv>
  <rv s="0">
    <fb>0.15</fb>
    <v>14</v>
  </rv>
  <rv s="0">
    <fb>0.36799999999999999</fb>
    <v>14</v>
  </rv>
  <rv s="0">
    <fb>0.14800000000000002</fb>
    <v>14</v>
  </rv>
  <rv s="0">
    <fb>0.217</fb>
    <v>14</v>
  </rv>
  <rv s="0">
    <fb>0.8859999999999999</fb>
    <v>14</v>
  </rv>
  <rv s="0">
    <fb>0.65900000000000003</fb>
    <v>14</v>
  </rv>
  <rv s="0">
    <fb>0.72599999999999998</fb>
    <v>14</v>
  </rv>
  <rv s="5">
    <v>#VALUE!</v>
    <v>129</v>
    <v>6</v>
    <v>New Jersey</v>
    <v>8</v>
    <v>9</v>
    <v>Map</v>
    <v>10</v>
    <v>11</v>
    <v>en-US</v>
    <v>05277898-b62b-4878-8632-09d29756a2ff</v>
    <v>536870912</v>
    <v>1</v>
    <v>US-NJ</v>
    <v>744</v>
    <v>745</v>
    <v>746</v>
    <v>5</v>
    <v>New Jersey is a state situated within both the Mid-Atlantic and Northeastern regions of the United States. It is the most densely populated of all 50 U.S. states, and is situated at the center of the Northeast megalopolis. New Jersey is bordered ...</v>
    <v>747</v>
    <v>748</v>
    <v>749</v>
    <v>750</v>
    <v>755</v>
    <v>756</v>
    <v>757</v>
    <v>758</v>
    <v>759</v>
    <v>New Jersey</v>
    <v>17</v>
    <v>271</v>
    <v>742</v>
    <v>19</v>
    <v>760</v>
    <v>327</v>
    <v>359</v>
    <v>761</v>
    <v>762</v>
    <v>763</v>
    <v>764</v>
    <v>249</v>
    <v>765</v>
    <v>29</v>
    <v>533</v>
    <v>354</v>
    <v>432</v>
    <v>225</v>
    <v>766</v>
    <v>197</v>
    <v>New Jersey</v>
    <v>mdp/vdpid/23117</v>
  </rv>
  <rv s="0">
    <fb>2117522</fb>
    <v>0</v>
  </rv>
  <rv s="1">
    <v>536870912</v>
    <v>New Mexico</v>
    <v>a16d3636-4349-41c7-a77e-89e34b26a8ad</v>
    <v>en-US</v>
    <v>Map</v>
  </rv>
  <rv s="0">
    <fb>315194</fb>
    <v>0</v>
  </rv>
  <rv s="0">
    <fb>4863</fb>
    <v>0</v>
  </rv>
  <rv s="1">
    <v>536870912</v>
    <v>Santa Fe</v>
    <v>4b18f381-d510-4934-8a88-4507135c578d</v>
    <v>en-US</v>
    <v>Map</v>
  </rv>
  <rv s="0">
    <fb>763603</fb>
    <v>0</v>
  </rv>
  <rv s="0">
    <fb>917568</fb>
    <v>0</v>
  </rv>
  <rv s="2">
    <v>28</v>
    <v>10</v>
    <v>130</v>
    <v>7</v>
    <v>0</v>
    <v>Image of New Mexico</v>
  </rv>
  <rv s="1">
    <v>536870912</v>
    <v>Albuquerque</v>
    <v>7fffaaf6-e694-4095-be90-f6492cadbd58</v>
    <v>en-US</v>
    <v>Map</v>
  </rv>
  <rv s="1">
    <v>805306368</v>
    <v>Michelle Lujan Grisham (Governor)</v>
    <v>fe49b454-a2aa-4dfe-a1ba-763d379a487f</v>
    <v>en-US</v>
    <v>Generic</v>
  </rv>
  <rv s="1">
    <v>805306368</v>
    <v>Howie Morales (Lieutenant governor)</v>
    <v>d94f2150-c331-242b-1da6-e02f93039204</v>
    <v>en-US</v>
    <v>Generic</v>
  </rv>
  <rv s="3">
    <v>33</v>
  </rv>
  <rv s="4">
    <v>https://www.bing.com/search?q=new+mexico&amp;form=skydnc</v>
    <v>Learn more on Bing</v>
  </rv>
  <rv s="0">
    <fb>44963</fb>
    <v>12</v>
  </rv>
  <rv s="0">
    <fb>160300</fb>
    <v>12</v>
  </rv>
  <rv s="0">
    <fb>0.105</fb>
    <v>15</v>
  </rv>
  <rv s="0">
    <fb>0.26300000000000001</fb>
    <v>14</v>
  </rv>
  <rv s="0">
    <fb>0.48</fb>
    <v>14</v>
  </rv>
  <rv s="0">
    <fb>0.10099999999999999</fb>
    <v>14</v>
  </rv>
  <rv s="0">
    <fb>0.82499999999999996</fb>
    <v>14</v>
  </rv>
  <rv s="10">
    <v>#VALUE!</v>
    <v>133</v>
    <v>134</v>
    <v>New Mexico</v>
    <v>8</v>
    <v>9</v>
    <v>Map</v>
    <v>10</v>
    <v>11</v>
    <v>en-US</v>
    <v>a16d3636-4349-41c7-a77e-89e34b26a8ad</v>
    <v>536870912</v>
    <v>1</v>
    <v>US-NM</v>
    <v>770</v>
    <v>771</v>
    <v>772</v>
    <v>5</v>
    <v>New Mexico is a landlocked state in the Southwestern region of the United States. It is one of the Mountain States of the southern Rocky Mountains, sharing the Four Corners region with Utah, Colorado, and Arizona. It also borders Texas to the ...</v>
    <v>773</v>
    <v>774</v>
    <v>775</v>
    <v>776</v>
    <v>779</v>
    <v>780</v>
    <v>479</v>
    <v>781</v>
    <v>782</v>
    <v>New Mexico</v>
    <v>508</v>
    <v>768</v>
    <v>610</v>
    <v>184</v>
    <v>783</v>
    <v>19</v>
    <v>784</v>
    <v>735</v>
    <v>157</v>
    <v>434</v>
    <v>785</v>
    <v>435</v>
    <v>161</v>
    <v>786</v>
    <v>88</v>
    <v>68</v>
    <v>124</v>
    <v>787</v>
    <v>New Mexico</v>
    <v>mdp/vdpid/23132</v>
  </rv>
  <rv s="0">
    <fb>20201249</fb>
    <v>0</v>
  </rv>
  <rv s="1">
    <v>536870912</v>
    <v>New York</v>
    <v>caeb7b9a-f5d7-4686-8fb5-cf7628296b13</v>
    <v>en-US</v>
    <v>Map</v>
  </rv>
  <rv s="0">
    <fb>141300</fb>
    <v>0</v>
  </rv>
  <rv s="0">
    <fb>33711</fb>
    <v>0</v>
  </rv>
  <rv s="1">
    <v>536870912</v>
    <v>Albany</v>
    <v>62ca8245-972e-448d-af38-345d4a958798</v>
    <v>en-US</v>
    <v>Map</v>
  </rv>
  <rv s="0">
    <fb>7262279</fb>
    <v>0</v>
  </rv>
  <rv s="0">
    <fb>8231687</fb>
    <v>0</v>
  </rv>
  <rv s="2">
    <v>29</v>
    <v>10</v>
    <v>135</v>
    <v>7</v>
    <v>0</v>
    <v>Image of New York</v>
  </rv>
  <rv s="1">
    <v>536870912</v>
    <v>New York City</v>
    <v>60d5dc2b-c915-460b-b722-c9e3485499ca</v>
    <v>en-US</v>
    <v>Map</v>
  </rv>
  <rv s="1">
    <v>805306368</v>
    <v>Kathy Hochul (Governor)</v>
    <v>df92839d-3205-3454-b70c-aeefc37041a6</v>
    <v>en-US</v>
    <v>Generic</v>
  </rv>
  <rv s="1">
    <v>805306368</v>
    <v>Antonio Delgado (Lieutenant governor)</v>
    <v>c20a119d-42bf-2146-a5a5-f4ec19b8a648</v>
    <v>en-US</v>
    <v>Generic</v>
  </rv>
  <rv s="1">
    <v>805306368</v>
    <v>Chuck Schumer (Senate)</v>
    <v>d606edaa-bebe-be4b-5e66-17b8a58806b2</v>
    <v>en-US</v>
    <v>Generic</v>
  </rv>
  <rv s="1">
    <v>805306368</v>
    <v>Kirsten Gillibrand (Senate)</v>
    <v>ae592704-1bd7-e270-aa09-cb6ec83b3467</v>
    <v>en-US</v>
    <v>Generic</v>
  </rv>
  <rv s="3">
    <v>34</v>
  </rv>
  <rv s="4">
    <v>https://www.bing.com/search?q=new+york+state&amp;form=skydnc</v>
    <v>Learn more on Bing</v>
  </rv>
  <rv s="0">
    <fb>1132</fb>
    <v>12</v>
  </rv>
  <rv s="0">
    <fb>59269</fb>
    <v>12</v>
  </rv>
  <rv s="0">
    <fb>283400</fb>
    <v>12</v>
  </rv>
  <rv s="0">
    <fb>0.34200000000000003</fb>
    <v>14</v>
  </rv>
  <rv s="0">
    <fb>0.17600000000000002</fb>
    <v>14</v>
  </rv>
  <rv s="0">
    <fb>0.85599999999999998</fb>
    <v>14</v>
  </rv>
  <rv s="0">
    <fb>0.63300000000000001</fb>
    <v>14</v>
  </rv>
  <rv s="0">
    <fb>0.70099999999999996</fb>
    <v>14</v>
  </rv>
  <rv s="7">
    <v>#VALUE!</v>
    <v>138</v>
    <v>37</v>
    <v>New York</v>
    <v>8</v>
    <v>9</v>
    <v>Map</v>
    <v>10</v>
    <v>11</v>
    <v>en-US</v>
    <v>caeb7b9a-f5d7-4686-8fb5-cf7628296b13</v>
    <v>536870912</v>
    <v>1</v>
    <v>US-NY</v>
    <v>791</v>
    <v>792</v>
    <v>793</v>
    <v>5</v>
    <v>New York, sometimes called New York State, is a state in the Northeastern region of the United States. A Mid-Atlantic state, New York borders New England, and has an international border with Canada. With almost 19.6 million residents, it is the ...</v>
    <v>794</v>
    <v>795</v>
    <v>796</v>
    <v>797</v>
    <v>802</v>
    <v>803</v>
    <v>804</v>
    <v>805</v>
    <v>806</v>
    <v>New York</v>
    <v>243</v>
    <v>789</v>
    <v>334</v>
    <v>760</v>
    <v>90</v>
    <v>279</v>
    <v>807</v>
    <v>808</v>
    <v>459</v>
    <v>809</v>
    <v>482</v>
    <v>810</v>
    <v>29</v>
    <v>297</v>
    <v>380</v>
    <v>159</v>
    <v>33</v>
    <v>811</v>
    <v>197</v>
    <v>New York</v>
    <v>mdp/vdpid/23161</v>
  </rv>
  <rv s="0">
    <fb>10439388</fb>
    <v>0</v>
  </rv>
  <rv s="1">
    <v>536870912</v>
    <v>North Carolina</v>
    <v>9e2bf053-dd80-4646-8f26-65075e7085c0</v>
    <v>en-US</v>
    <v>Map</v>
  </rv>
  <rv s="0">
    <fb>139390</fb>
    <v>0</v>
  </rv>
  <rv s="0">
    <fb>60550</fb>
    <v>0</v>
  </rv>
  <rv s="1">
    <v>536870912</v>
    <v>Raleigh</v>
    <v>7b706445-83c5-46a4-bb70-cff23cd555d3</v>
    <v>en-US</v>
    <v>Map</v>
  </rv>
  <rv s="0">
    <fb>3775581</fb>
    <v>0</v>
  </rv>
  <rv s="0">
    <fb>4540498</fb>
    <v>0</v>
  </rv>
  <rv s="2">
    <v>30</v>
    <v>10</v>
    <v>139</v>
    <v>7</v>
    <v>0</v>
    <v>Image of North Carolina</v>
  </rv>
  <rv s="1">
    <v>536870912</v>
    <v>Charlotte</v>
    <v>e6558399-4151-4390-ad12-f2a72b268ce7</v>
    <v>en-US</v>
    <v>Map</v>
  </rv>
  <rv s="1">
    <v>805306368</v>
    <v>Roy Cooper (Governor)</v>
    <v>820bd6b0-5fb7-750e-f669-ed2a8611d0dd</v>
    <v>en-US</v>
    <v>Generic</v>
  </rv>
  <rv s="1">
    <v>805306368</v>
    <v>Mark Robinson (Lieutenant governor)</v>
    <v>d93d9a6d-8231-1646-b92c-00ca50d3db23</v>
    <v>en-US</v>
    <v>Generic</v>
  </rv>
  <rv s="3">
    <v>35</v>
  </rv>
  <rv s="4">
    <v>https://www.bing.com/search?q=north+carolina&amp;form=skydnc</v>
    <v>Learn more on Bing</v>
  </rv>
  <rv s="0">
    <fb>797</fb>
    <v>12</v>
  </rv>
  <rv s="0">
    <fb>46868</fb>
    <v>12</v>
  </rv>
  <rv s="0">
    <fb>154900</fb>
    <v>12</v>
  </rv>
  <rv s="0">
    <fb>2.54</fb>
    <v>13</v>
  </rv>
  <rv s="0">
    <fb>0.151</fb>
    <v>14</v>
  </rv>
  <rv s="0">
    <fb>0.28399999999999997</fb>
    <v>14</v>
  </rv>
  <rv s="0">
    <fb>0.221</fb>
    <v>14</v>
  </rv>
  <rv s="0">
    <fb>0.61799999999999999</fb>
    <v>14</v>
  </rv>
  <rv s="0">
    <fb>0.22800000000000001</fb>
    <v>14</v>
  </rv>
  <rv s="0">
    <fb>0.71200000000000008</fb>
    <v>14</v>
  </rv>
  <rv s="5">
    <v>#VALUE!</v>
    <v>142</v>
    <v>6</v>
    <v>North Carolina</v>
    <v>8</v>
    <v>9</v>
    <v>Map</v>
    <v>10</v>
    <v>11</v>
    <v>en-US</v>
    <v>9e2bf053-dd80-4646-8f26-65075e7085c0</v>
    <v>536870912</v>
    <v>1</v>
    <v>US-NC</v>
    <v>815</v>
    <v>816</v>
    <v>817</v>
    <v>5</v>
    <v>North Carolina is a state in the Southeastern region of the United States. It is bordered by Virginia to the north, the Atlantic Ocean to the east, South Carolina to the south, Georgia to the southwest, and Tennessee to the west. The state is ...</v>
    <v>818</v>
    <v>819</v>
    <v>820</v>
    <v>821</v>
    <v>824</v>
    <v>825</v>
    <v>826</v>
    <v>827</v>
    <v>828</v>
    <v>North Carolina</v>
    <v>17</v>
    <v>829</v>
    <v>813</v>
    <v>99</v>
    <v>830</v>
    <v>153</v>
    <v>246</v>
    <v>831</v>
    <v>832</v>
    <v>589</v>
    <v>361</v>
    <v>663</v>
    <v>833</v>
    <v>29</v>
    <v>244</v>
    <v>354</v>
    <v>834</v>
    <v>33</v>
    <v>835</v>
    <v>197</v>
    <v>North Carolina</v>
    <v>mdp/vdpid/23611</v>
  </rv>
  <rv s="0">
    <fb>779094</fb>
    <v>0</v>
  </rv>
  <rv s="1">
    <v>536870912</v>
    <v>North Dakota</v>
    <v>77fbc744-3efe-4aa9-9e8e-f8034f06b941</v>
    <v>en-US</v>
    <v>Map</v>
  </rv>
  <rv s="0">
    <fb>183108</fb>
    <v>0</v>
  </rv>
  <rv s="0">
    <fb>3981</fb>
    <v>0</v>
  </rv>
  <rv s="1">
    <v>536870912</v>
    <v>Bismarck</v>
    <v>9fa1be97-4895-ee5c-303c-a38472229e49</v>
    <v>en-US</v>
    <v>Map</v>
  </rv>
  <rv s="0">
    <fb>299638</fb>
    <v>0</v>
  </rv>
  <rv s="0">
    <fb>368624</fb>
    <v>0</v>
  </rv>
  <rv s="2">
    <v>31</v>
    <v>10</v>
    <v>143</v>
    <v>7</v>
    <v>0</v>
    <v>Image of North Dakota</v>
  </rv>
  <rv s="1">
    <v>536870912</v>
    <v>Fargo</v>
    <v>4886dae3-b8ea-4b19-b601-d775aa06fa2d</v>
    <v>en-US</v>
    <v>Map</v>
  </rv>
  <rv s="1">
    <v>805306368</v>
    <v>Doug Burgum (Governor)</v>
    <v>bb103f6f-7e47-352a-494f-2d7f17bb6a39</v>
    <v>en-US</v>
    <v>Generic</v>
  </rv>
  <rv s="1">
    <v>805306368</v>
    <v>Tammy Miller (Lieutenant governor)</v>
    <v>07b3e532-f0a1-1ae2-81bc-999d3e0c75a9</v>
    <v>en-US</v>
    <v>Generic</v>
  </rv>
  <rv s="3">
    <v>36</v>
  </rv>
  <rv s="4">
    <v>https://www.bing.com/search?q=north+dakota&amp;form=skydnc</v>
    <v>Learn more on Bing</v>
  </rv>
  <rv s="0">
    <fb>709</fb>
    <v>12</v>
  </rv>
  <rv s="0">
    <fb>57181</fb>
    <v>12</v>
  </rv>
  <rv s="0">
    <fb>153800</fb>
    <v>12</v>
  </rv>
  <rv s="0">
    <fb>2.3199999999999998</fb>
    <v>13</v>
  </rv>
  <rv s="0">
    <fb>0.127</fb>
    <v>14</v>
  </rv>
  <rv s="0">
    <fb>5.5E-2</fb>
    <v>15</v>
  </rv>
  <rv s="0">
    <fb>0.27699999999999997</fb>
    <v>14</v>
  </rv>
  <rv s="0">
    <fb>0.91700000000000004</fb>
    <v>14</v>
  </rv>
  <rv s="0">
    <fb>0.69299999999999995</fb>
    <v>14</v>
  </rv>
  <rv s="0">
    <fb>7.0000000000000007E-2</fb>
    <v>14</v>
  </rv>
  <rv s="5">
    <v>#VALUE!</v>
    <v>146</v>
    <v>6</v>
    <v>North Dakota</v>
    <v>8</v>
    <v>9</v>
    <v>Map</v>
    <v>10</v>
    <v>11</v>
    <v>en-US</v>
    <v>77fbc744-3efe-4aa9-9e8e-f8034f06b941</v>
    <v>536870912</v>
    <v>1</v>
    <v>US-ND</v>
    <v>839</v>
    <v>840</v>
    <v>841</v>
    <v>5</v>
    <v>North Dakota is a landlocked U.S. state in the Upper Midwest, named after the indigenous Dakota Sioux. It is bordered by the Canadian provinces of Saskatchewan and Manitoba to the north and by the U.S. states of Minnesota to the east, South ...</v>
    <v>842</v>
    <v>843</v>
    <v>844</v>
    <v>845</v>
    <v>848</v>
    <v>849</v>
    <v>850</v>
    <v>851</v>
    <v>852</v>
    <v>North Dakota</v>
    <v>17</v>
    <v>853</v>
    <v>837</v>
    <v>854</v>
    <v>326</v>
    <v>855</v>
    <v>22</v>
    <v>856</v>
    <v>380</v>
    <v>154</v>
    <v>857</v>
    <v>25</v>
    <v>858</v>
    <v>29</v>
    <v>130</v>
    <v>354</v>
    <v>163</v>
    <v>859</v>
    <v>764</v>
    <v>35</v>
    <v>North Dakota</v>
    <v>mdp/vdpid/23624</v>
  </rv>
  <rv s="0">
    <fb>11799448</fb>
    <v>0</v>
  </rv>
  <rv s="1">
    <v>536870912</v>
    <v>Ohio</v>
    <v>6f3df7da-1ef6-48e3-b2b3-b5b5fce3e846</v>
    <v>en-US</v>
    <v>Map</v>
  </rv>
  <rv s="0">
    <fb>116096</fb>
    <v>0</v>
  </rv>
  <rv s="0">
    <fb>22816</fb>
    <v>0</v>
  </rv>
  <rv s="1">
    <v>536870912</v>
    <v>Columbus</v>
    <v>5b78da0b-6447-4f71-92b2-f1fafe94ba51</v>
    <v>en-US</v>
    <v>Map</v>
  </rv>
  <rv s="0">
    <fb>4585084</fb>
    <v>0</v>
  </rv>
  <rv s="0">
    <fb>5164361</fb>
    <v>0</v>
  </rv>
  <rv s="2">
    <v>32</v>
    <v>10</v>
    <v>147</v>
    <v>7</v>
    <v>0</v>
    <v>Image of Ohio</v>
  </rv>
  <rv s="1">
    <v>805306368</v>
    <v>Mike DeWine (Governor)</v>
    <v>ba3cf2bc-483c-6746-4369-a5b07e33c8ea</v>
    <v>en-US</v>
    <v>Generic</v>
  </rv>
  <rv s="1">
    <v>805306368</v>
    <v>Jon A. Husted (Lieutenant governor)</v>
    <v>98c16a0c-0820-d45d-b6c8-e3b9090fb0f6</v>
    <v>en-US</v>
    <v>Generic</v>
  </rv>
  <rv s="3">
    <v>37</v>
  </rv>
  <rv s="4">
    <v>https://www.bing.com/search?q=ohio&amp;form=skydnc</v>
    <v>Learn more on Bing</v>
  </rv>
  <rv s="0">
    <fb>730</fb>
    <v>12</v>
  </rv>
  <rv s="0">
    <fb>49429</fb>
    <v>12</v>
  </rv>
  <rv s="0">
    <fb>129900</fb>
    <v>12</v>
  </rv>
  <rv s="0">
    <fb>2.46</fb>
    <v>13</v>
  </rv>
  <rv s="0">
    <fb>0.159</fb>
    <v>14</v>
  </rv>
  <rv s="0">
    <fb>0.26100000000000001</fb>
    <v>14</v>
  </rv>
  <rv s="0">
    <fb>9.9000000000000005E-2</fb>
    <v>14</v>
  </rv>
  <rv s="0">
    <fb>0.22600000000000001</fb>
    <v>14</v>
  </rv>
  <rv s="0">
    <fb>0.82700000000000007</fb>
    <v>14</v>
  </rv>
  <rv s="7">
    <v>#VALUE!</v>
    <v>150</v>
    <v>37</v>
    <v>Ohio</v>
    <v>8</v>
    <v>9</v>
    <v>Map</v>
    <v>10</v>
    <v>11</v>
    <v>en-US</v>
    <v>6f3df7da-1ef6-48e3-b2b3-b5b5fce3e846</v>
    <v>536870912</v>
    <v>1</v>
    <v>US-OH</v>
    <v>863</v>
    <v>864</v>
    <v>865</v>
    <v>5</v>
    <v>Ohio is a state in the Midwestern region of the United States. Ohio borders Lake Erie to the north, Pennsylvania to the east, West Virginia to the southeast, Kentucky to the southwest, Indiana to the west, and Michigan to the northwest. Of the ...</v>
    <v>866</v>
    <v>867</v>
    <v>868</v>
    <v>865</v>
    <v>871</v>
    <v>872</v>
    <v>873</v>
    <v>874</v>
    <v>875</v>
    <v>Ohio</v>
    <v>876</v>
    <v>861</v>
    <v>609</v>
    <v>877</v>
    <v>431</v>
    <v>354</v>
    <v>878</v>
    <v>854</v>
    <v>586</v>
    <v>690</v>
    <v>661</v>
    <v>810</v>
    <v>29</v>
    <v>879</v>
    <v>354</v>
    <v>880</v>
    <v>33</v>
    <v>881</v>
    <v>197</v>
    <v>Ohio</v>
    <v>mdp/vdpid/24230</v>
  </rv>
  <rv s="0">
    <fb>3959353</fb>
    <v>0</v>
  </rv>
  <rv s="1">
    <v>536870912</v>
    <v>Oklahoma</v>
    <v>cbcf556f-952a-4665-bb95-0500b27f9976</v>
    <v>en-US</v>
    <v>Map</v>
  </rv>
  <rv s="0">
    <fb>181195</fb>
    <v>0</v>
  </rv>
  <rv s="0">
    <fb>12092</fb>
    <v>0</v>
  </rv>
  <rv s="1">
    <v>536870912</v>
    <v>Oklahoma City</v>
    <v>59d212a0-2f5f-4681-a7a0-a8a6e25853e1</v>
    <v>en-US</v>
    <v>Map</v>
  </rv>
  <rv s="0">
    <fb>1455321</fb>
    <v>0</v>
  </rv>
  <rv s="0">
    <fb>1721045</fb>
    <v>0</v>
  </rv>
  <rv s="2">
    <v>33</v>
    <v>10</v>
    <v>151</v>
    <v>7</v>
    <v>0</v>
    <v>Image of Oklahoma</v>
  </rv>
  <rv s="1">
    <v>805306368</v>
    <v>Kevin Stitt (Governor)</v>
    <v>50460cc8-b10e-ddcd-8554-9a0e8a8aa526</v>
    <v>en-US</v>
    <v>Generic</v>
  </rv>
  <rv s="1">
    <v>805306368</v>
    <v>Matt Pinnell (Lieutenant governor)</v>
    <v>189caae5-49b2-e53b-db23-b10a7ec5d36b</v>
    <v>en-US</v>
    <v>Generic</v>
  </rv>
  <rv s="1">
    <v>805306368</v>
    <v>James Lankford (Senate)</v>
    <v>9bfa929f-1dbf-4884-2bbc-ecde4793ee48</v>
    <v>en-US</v>
    <v>Generic</v>
  </rv>
  <rv s="1">
    <v>805306368</v>
    <v>Markwayne Mullin (Senate)</v>
    <v>05fad978-d35b-4dc0-b57e-e3afb8372ed3</v>
    <v>en-US</v>
    <v>Generic</v>
  </rv>
  <rv s="3">
    <v>38</v>
  </rv>
  <rv s="4">
    <v>https://www.bing.com/search?q=oklahoma&amp;form=skydnc</v>
    <v>Learn more on Bing</v>
  </rv>
  <rv s="0">
    <fb>727</fb>
    <v>12</v>
  </rv>
  <rv s="0">
    <fb>46879</fb>
    <v>12</v>
  </rv>
  <rv s="0">
    <fb>117900</fb>
    <v>12</v>
  </rv>
  <rv s="0">
    <fb>9.0999999999999998E-2</fb>
    <v>15</v>
  </rv>
  <rv s="0">
    <fb>7.8E-2</fb>
    <v>14</v>
  </rv>
  <rv s="0">
    <fb>0.61099999999999999</fb>
    <v>14</v>
  </rv>
  <rv s="0">
    <fb>0.113</fb>
    <v>14</v>
  </rv>
  <rv s="0">
    <fb>0.24600000000000002</fb>
    <v>14</v>
  </rv>
  <rv s="0">
    <fb>0.748</fb>
    <v>14</v>
  </rv>
  <rv s="6">
    <v>#VALUE!</v>
    <v>154</v>
    <v>20</v>
    <v>Oklahoma</v>
    <v>8</v>
    <v>9</v>
    <v>Map</v>
    <v>10</v>
    <v>11</v>
    <v>en-US</v>
    <v>cbcf556f-952a-4665-bb95-0500b27f9976</v>
    <v>536870912</v>
    <v>1</v>
    <v>US-OK</v>
    <v>885</v>
    <v>886</v>
    <v>887</v>
    <v>5</v>
    <v>Oklahoma is a state in the South Central region of the United States. It borders Texas to the south and west, Kansas to the north, Missouri to the northeast, Arkansas to the east, New Mexico to the west, and Colorado to the northwest. Partially ...</v>
    <v>888</v>
    <v>889</v>
    <v>890</v>
    <v>887</v>
    <v>895</v>
    <v>896</v>
    <v>897</v>
    <v>898</v>
    <v>899</v>
    <v>Oklahoma</v>
    <v>17</v>
    <v>183</v>
    <v>883</v>
    <v>186</v>
    <v>122</v>
    <v>900</v>
    <v>194</v>
    <v>355</v>
    <v>901</v>
    <v>566</v>
    <v>250</v>
    <v>786</v>
    <v>902</v>
    <v>161</v>
    <v>903</v>
    <v>33</v>
    <v>904</v>
    <v>406</v>
    <v>905</v>
    <v>Oklahoma</v>
    <v>mdp/vdpid/24293</v>
  </rv>
  <rv s="0">
    <fb>4237256</fb>
    <v>0</v>
  </rv>
  <rv s="1">
    <v>536870912</v>
    <v>Oregon</v>
    <v>cacd36fd-7c62-43e2-a632-64a2a1811933</v>
    <v>en-US</v>
    <v>Map</v>
  </rv>
  <rv s="0">
    <fb>255026</fb>
    <v>0</v>
  </rv>
  <rv s="0">
    <fb>19586</fb>
    <v>0</v>
  </rv>
  <rv s="1">
    <v>536870912</v>
    <v>Salem</v>
    <v>181e3c46-a4b5-41c5-a74f-486f15e8dc58</v>
    <v>en-US</v>
    <v>Map</v>
  </rv>
  <rv s="0">
    <fb>1533430</fb>
    <v>0</v>
  </rv>
  <rv s="0">
    <fb>1732786</fb>
    <v>0</v>
  </rv>
  <rv s="2">
    <v>34</v>
    <v>10</v>
    <v>155</v>
    <v>7</v>
    <v>0</v>
    <v>Image of Oregon</v>
  </rv>
  <rv s="1">
    <v>536870912</v>
    <v>Portland</v>
    <v>5658ef8a-9267-4851-b335-72bc82329a4e</v>
    <v>en-US</v>
    <v>Map</v>
  </rv>
  <rv s="1">
    <v>805306368</v>
    <v>Tina Kotek (Governor)</v>
    <v>84ac333f-9a13-39da-fbda-a943cbce407a</v>
    <v>en-US</v>
    <v>Generic</v>
  </rv>
  <rv s="1">
    <v>805306368</v>
    <v>LaVonne Griffin-Valade (Secretary of state)</v>
    <v>c08ed1c5-ad98-a2b1-4afe-142a4e29ee93</v>
    <v>en-US</v>
    <v>Generic</v>
  </rv>
  <rv s="3">
    <v>39</v>
  </rv>
  <rv s="4">
    <v>https://www.bing.com/search?q=oregon&amp;form=skydnc</v>
    <v>Learn more on Bing</v>
  </rv>
  <rv s="0">
    <fb>51243</fb>
    <v>12</v>
  </rv>
  <rv s="0">
    <fb>2.5099999999999998</fb>
    <v>13</v>
  </rv>
  <rv s="0">
    <fb>1.8000000000000002E-2</fb>
    <v>15</v>
  </rv>
  <rv s="0">
    <fb>0.308</fb>
    <v>14</v>
  </rv>
  <rv s="0">
    <fb>0.621</fb>
    <v>14</v>
  </rv>
  <rv s="0">
    <fb>3.7000000000000005E-2</fb>
    <v>14</v>
  </rv>
  <rv s="0">
    <fb>0.214</fb>
    <v>14</v>
  </rv>
  <rv s="0">
    <fb>0.87599999999999989</fb>
    <v>14</v>
  </rv>
  <rv s="7">
    <v>#VALUE!</v>
    <v>158</v>
    <v>37</v>
    <v>Oregon</v>
    <v>8</v>
    <v>9</v>
    <v>Map</v>
    <v>10</v>
    <v>11</v>
    <v>en-US</v>
    <v>cacd36fd-7c62-43e2-a632-64a2a1811933</v>
    <v>536870912</v>
    <v>1</v>
    <v>US-OR</v>
    <v>909</v>
    <v>910</v>
    <v>911</v>
    <v>5</v>
    <v>Oregon is a state in the Pacific Northwest region of the United States. Oregon is a part of the Western United States, with the Columbia River delineating much of Oregon's northern boundary with Washington, while the Snake River delineates much ...</v>
    <v>912</v>
    <v>913</v>
    <v>914</v>
    <v>915</v>
    <v>918</v>
    <v>919</v>
    <v>322</v>
    <v>920</v>
    <v>733</v>
    <v>Oregon</v>
    <v>921</v>
    <v>907</v>
    <v>130</v>
    <v>56</v>
    <v>922</v>
    <v>684</v>
    <v>923</v>
    <v>354</v>
    <v>879</v>
    <v>536</v>
    <v>854</v>
    <v>924</v>
    <v>559</v>
    <v>151</v>
    <v>925</v>
    <v>926</v>
    <v>383</v>
    <v>927</v>
    <v>134</v>
    <v>Oregon</v>
    <v>mdp/vdpid/24561</v>
  </rv>
  <rv s="0">
    <fb>13002700</fb>
    <v>0</v>
  </rv>
  <rv s="1">
    <v>536870912</v>
    <v>Pennsylvania</v>
    <v>6304580e-c803-4266-818a-971619176547</v>
    <v>en-US</v>
    <v>Map</v>
  </rv>
  <rv s="0">
    <fb>119283</fb>
    <v>0</v>
  </rv>
  <rv s="0">
    <fb>23303</fb>
    <v>0</v>
  </rv>
  <rv s="1">
    <v>536870912</v>
    <v>Harrisburg</v>
    <v>c0411c8e-89cf-5f47-d2f3-d5e52d320fff</v>
    <v>en-US</v>
    <v>Map</v>
  </rv>
  <rv s="0">
    <fb>4958859</fb>
    <v>0</v>
  </rv>
  <rv s="0">
    <fb>5612002</fb>
    <v>0</v>
  </rv>
  <rv s="2">
    <v>35</v>
    <v>10</v>
    <v>159</v>
    <v>7</v>
    <v>0</v>
    <v>Image of Pennsylvania</v>
  </rv>
  <rv s="1">
    <v>536870912</v>
    <v>Philadelphia</v>
    <v>020d4bbf-2971-4236-b87d-c3ec1d7f851c</v>
    <v>en-US</v>
    <v>Map</v>
  </rv>
  <rv s="1">
    <v>805306368</v>
    <v>Josh Shapiro (Governor)</v>
    <v>53262225-ea14-3f9e-bd31-7e9b978d5e27</v>
    <v>en-US</v>
    <v>Generic</v>
  </rv>
  <rv s="1">
    <v>805306368</v>
    <v>Austin Davis (Lieutenant governor)</v>
    <v>9d043ecc-c40b-67e4-0b39-b0df6bdd7dec</v>
    <v>en-US</v>
    <v>Generic</v>
  </rv>
  <rv s="3">
    <v>40</v>
  </rv>
  <rv s="4">
    <v>https://www.bing.com/search?q=pennsylvania&amp;form=skydnc</v>
    <v>Learn more on Bing</v>
  </rv>
  <rv s="0">
    <fb>840</fb>
    <v>12</v>
  </rv>
  <rv s="0">
    <fb>53599</fb>
    <v>12</v>
  </rv>
  <rv s="0">
    <fb>166000</fb>
    <v>12</v>
  </rv>
  <rv s="0">
    <fb>0.28600000000000003</fb>
    <v>14</v>
  </rv>
  <rv s="0">
    <fb>0.11699999999999999</fb>
    <v>14</v>
  </rv>
  <rv s="0">
    <fb>0.628</fb>
    <v>14</v>
  </rv>
  <rv s="0">
    <fb>0.21</fb>
    <v>14</v>
  </rv>
  <rv s="0">
    <fb>5.5999999999999994E-2</fb>
    <v>14</v>
  </rv>
  <rv s="0">
    <fb>0.82599999999999996</fb>
    <v>14</v>
  </rv>
  <rv s="5">
    <v>#VALUE!</v>
    <v>162</v>
    <v>6</v>
    <v>Pennsylvania</v>
    <v>8</v>
    <v>9</v>
    <v>Map</v>
    <v>10</v>
    <v>11</v>
    <v>en-US</v>
    <v>6304580e-c803-4266-818a-971619176547</v>
    <v>536870912</v>
    <v>1</v>
    <v>US-PA</v>
    <v>931</v>
    <v>932</v>
    <v>933</v>
    <v>5</v>
    <v>Pennsylvania, officially the Commonwealth of Pennsylvania, is a state spanning the Mid-Atlantic, Northeastern, Appalachian, and Great Lakes regions of the United States. Pennsylvania borders Delaware to its southeast, Maryland to its south, West ...</v>
    <v>934</v>
    <v>935</v>
    <v>936</v>
    <v>937</v>
    <v>940</v>
    <v>941</v>
    <v>942</v>
    <v>943</v>
    <v>944</v>
    <v>Pennsylvania</v>
    <v>17</v>
    <v>585</v>
    <v>929</v>
    <v>659</v>
    <v>216</v>
    <v>353</v>
    <v>58</v>
    <v>945</v>
    <v>946</v>
    <v>69</v>
    <v>665</v>
    <v>130</v>
    <v>947</v>
    <v>29</v>
    <v>514</v>
    <v>334</v>
    <v>948</v>
    <v>949</v>
    <v>950</v>
    <v>197</v>
    <v>Pennsylvania</v>
    <v>mdp/vdpid/25623</v>
  </rv>
  <rv s="0">
    <fb>1097379</fb>
    <v>0</v>
  </rv>
  <rv s="1">
    <v>536870912</v>
    <v>Rhode Island</v>
    <v>65a08f52-b469-4f7c-8353-9b3c0b2a5752</v>
    <v>en-US</v>
    <v>Map</v>
  </rv>
  <rv s="0">
    <fb>3144.2455650000002</fb>
    <v>0</v>
  </rv>
  <rv s="0">
    <fb>1226</fb>
    <v>0</v>
  </rv>
  <rv s="1">
    <v>536870912</v>
    <v>Providence</v>
    <v>956379de-1782-455c-b2d8-1ba81c8965f1</v>
    <v>en-US</v>
    <v>Map</v>
  </rv>
  <rv s="0">
    <fb>410602</fb>
    <v>0</v>
  </rv>
  <rv s="0">
    <fb>462589</fb>
    <v>0</v>
  </rv>
  <rv s="2">
    <v>36</v>
    <v>10</v>
    <v>163</v>
    <v>7</v>
    <v>0</v>
    <v>Image of Rhode Island</v>
  </rv>
  <rv s="1">
    <v>805306368</v>
    <v>Dan McKee (Governor)</v>
    <v>dbda6271-5323-1082-afca-f6c640e2a2a2</v>
    <v>en-US</v>
    <v>Generic</v>
  </rv>
  <rv s="1">
    <v>805306368</v>
    <v>Sabina Matos (Lieutenant governor)</v>
    <v>9b5119d4-a14a-3b55-5548-376bb727ab80</v>
    <v>en-US</v>
    <v>Generic</v>
  </rv>
  <rv s="3">
    <v>41</v>
  </rv>
  <rv s="4">
    <v>https://www.bing.com/search?q=rhode+island&amp;form=skydnc</v>
    <v>Learn more on Bing</v>
  </rv>
  <rv s="0">
    <fb>925</fb>
    <v>12</v>
  </rv>
  <rv s="0">
    <fb>56852</fb>
    <v>12</v>
  </rv>
  <rv s="0">
    <fb>238000</fb>
    <v>12</v>
  </rv>
  <rv s="0">
    <fb>0.31900000000000001</fb>
    <v>14</v>
  </rv>
  <rv s="0">
    <fb>0.86199999999999999</fb>
    <v>14</v>
  </rv>
  <rv s="0">
    <fb>0.14400000000000002</fb>
    <v>14</v>
  </rv>
  <rv s="0">
    <fb>0.65500000000000003</fb>
    <v>14</v>
  </rv>
  <rv s="0">
    <fb>0.2</fb>
    <v>14</v>
  </rv>
  <rv s="7">
    <v>#VALUE!</v>
    <v>166</v>
    <v>37</v>
    <v>Rhode Island</v>
    <v>8</v>
    <v>9</v>
    <v>Map</v>
    <v>10</v>
    <v>11</v>
    <v>en-US</v>
    <v>65a08f52-b469-4f7c-8353-9b3c0b2a5752</v>
    <v>536870912</v>
    <v>1</v>
    <v>US-RI</v>
    <v>954</v>
    <v>955</v>
    <v>956</v>
    <v>5</v>
    <v>Rhode Island is a state in the New England region of the Northeastern United States. It borders Connecticut to its west; Massachusetts to its north and east; and the Atlantic Ocean to its south via Rhode Island Sound and Block Island Sound; and ...</v>
    <v>957</v>
    <v>958</v>
    <v>959</v>
    <v>956</v>
    <v>962</v>
    <v>963</v>
    <v>964</v>
    <v>965</v>
    <v>966</v>
    <v>Rhode Island</v>
    <v>876</v>
    <v>952</v>
    <v>65</v>
    <v>379</v>
    <v>90</v>
    <v>661</v>
    <v>967</v>
    <v>384</v>
    <v>120</v>
    <v>968</v>
    <v>969</v>
    <v>970</v>
    <v>161</v>
    <v>709</v>
    <v>735</v>
    <v>971</v>
    <v>195</v>
    <v>93</v>
    <v>197</v>
    <v>Rhode Island</v>
    <v>mdp/vdpid/27664</v>
  </rv>
  <rv s="0">
    <fb>5118425</fb>
    <v>0</v>
  </rv>
  <rv s="1">
    <v>536870912</v>
    <v>South Carolina</v>
    <v>810015e8-b10b-4232-9e2c-de87a67bd26e</v>
    <v>en-US</v>
    <v>Map</v>
  </rv>
  <rv s="0">
    <fb>82931</fb>
    <v>0</v>
  </rv>
  <rv s="0">
    <fb>32165</fb>
    <v>0</v>
  </rv>
  <rv s="1">
    <v>536870912</v>
    <v>Columbia</v>
    <v>0c8f6663-0a97-4263-b3e1-3cfe0b623552</v>
    <v>en-US</v>
    <v>Map</v>
  </rv>
  <rv s="0">
    <fb>1815094</fb>
    <v>0</v>
  </rv>
  <rv s="0">
    <fb>2236153</fb>
    <v>0</v>
  </rv>
  <rv s="2">
    <v>37</v>
    <v>10</v>
    <v>167</v>
    <v>7</v>
    <v>0</v>
    <v>Image of South Carolina</v>
  </rv>
  <rv s="1">
    <v>536870912</v>
    <v>Charleston</v>
    <v>cebb4aca-ea5b-40ca-99c1-dba28163d54a</v>
    <v>en-US</v>
    <v>Map</v>
  </rv>
  <rv s="1">
    <v>805306368</v>
    <v>Henry McMaster (Governor)</v>
    <v>1ee8a17e-7bdf-e76f-f39e-5653239f88dd</v>
    <v>en-US</v>
    <v>Generic</v>
  </rv>
  <rv s="1">
    <v>805306368</v>
    <v>Pamela Evette (Lieutenant governor)</v>
    <v>1aea5f86-6de3-0add-dabd-d5ae03afe8a6</v>
    <v>en-US</v>
    <v>Generic</v>
  </rv>
  <rv s="3">
    <v>42</v>
  </rv>
  <rv s="4">
    <v>https://www.bing.com/search?q=south+carolina&amp;form=skydnc</v>
    <v>Learn more on Bing</v>
  </rv>
  <rv s="0">
    <fb>790</fb>
    <v>12</v>
  </rv>
  <rv s="0">
    <fb>45483</fb>
    <v>12</v>
  </rv>
  <rv s="0">
    <fb>139900</fb>
    <v>12</v>
  </rv>
  <rv s="0">
    <fb>2.56</fb>
    <v>13</v>
  </rv>
  <rv s="0">
    <fb>0.16200000000000001</fb>
    <v>14</v>
  </rv>
  <rv s="0">
    <fb>0.25800000000000001</fb>
    <v>14</v>
  </rv>
  <rv s="0">
    <fb>0.27600000000000002</fb>
    <v>14</v>
  </rv>
  <rv s="0">
    <fb>0.60099999999999998</fb>
    <v>14</v>
  </rv>
  <rv s="0">
    <fb>0.68400000000000005</fb>
    <v>14</v>
  </rv>
  <rv s="5">
    <v>#VALUE!</v>
    <v>170</v>
    <v>6</v>
    <v>South Carolina</v>
    <v>8</v>
    <v>9</v>
    <v>Map</v>
    <v>10</v>
    <v>11</v>
    <v>en-US</v>
    <v>810015e8-b10b-4232-9e2c-de87a67bd26e</v>
    <v>536870912</v>
    <v>1</v>
    <v>US-SC</v>
    <v>975</v>
    <v>976</v>
    <v>977</v>
    <v>5</v>
    <v>South Carolina is a state in the coastal Southeastern region of the United States. It borders North Carolina to the north, the Atlantic Ocean to the southeast, and Georgia to the southwest across the Savannah River. Along with North Carolina, it ...</v>
    <v>978</v>
    <v>979</v>
    <v>980</v>
    <v>981</v>
    <v>984</v>
    <v>985</v>
    <v>986</v>
    <v>987</v>
    <v>988</v>
    <v>South Carolina</v>
    <v>17</v>
    <v>989</v>
    <v>973</v>
    <v>688</v>
    <v>990</v>
    <v>185</v>
    <v>31</v>
    <v>991</v>
    <v>992</v>
    <v>60</v>
    <v>809</v>
    <v>328</v>
    <v>993</v>
    <v>29</v>
    <v>564</v>
    <v>385</v>
    <v>432</v>
    <v>225</v>
    <v>994</v>
    <v>197</v>
    <v>South Carolina</v>
    <v>mdp/vdpid/31410</v>
  </rv>
  <rv s="0">
    <fb>886667</fb>
    <v>0</v>
  </rv>
  <rv s="1">
    <v>536870912</v>
    <v>South Dakota</v>
    <v>9cee0b65-d357-479e-a066-31c634648f47</v>
    <v>en-US</v>
    <v>Map</v>
  </rv>
  <rv s="0">
    <fb>199729</fb>
    <v>0</v>
  </rv>
  <rv s="0">
    <fb>5686</fb>
    <v>0</v>
  </rv>
  <rv s="1">
    <v>536870912</v>
    <v>Pierre</v>
    <v>20a86e52-87b3-4ee4-3068-41c956ee1f18</v>
    <v>en-US</v>
    <v>Map</v>
  </rv>
  <rv s="0">
    <fb>330858</fb>
    <v>0</v>
  </rv>
  <rv s="0">
    <fb>383838</fb>
    <v>0</v>
  </rv>
  <rv s="2">
    <v>38</v>
    <v>10</v>
    <v>171</v>
    <v>7</v>
    <v>0</v>
    <v>Image of South Dakota</v>
  </rv>
  <rv s="1">
    <v>536870912</v>
    <v>Sioux Falls</v>
    <v>d9fcdc7f-1917-4bcf-9998-253d9b343f3e</v>
    <v>en-US</v>
    <v>Map</v>
  </rv>
  <rv s="1">
    <v>805306368</v>
    <v>Kristi Noem (Governor)</v>
    <v>56bda37d-10af-7f67-23d6-ee1f15972a67</v>
    <v>en-US</v>
    <v>Generic</v>
  </rv>
  <rv s="1">
    <v>805306368</v>
    <v>Larry Rhoden (Lieutenant governor)</v>
    <v>3b700e60-1a5b-4b28-86a6-ec5c548d05d5</v>
    <v>en-US</v>
    <v>Generic</v>
  </rv>
  <rv s="3">
    <v>43</v>
  </rv>
  <rv s="4">
    <v>https://www.bing.com/search?q=south+dakota&amp;form=skydnc</v>
    <v>Learn more on Bing</v>
  </rv>
  <rv s="0">
    <fb>655</fb>
    <v>12</v>
  </rv>
  <rv s="0">
    <fb>50957</fb>
    <v>12</v>
  </rv>
  <rv s="0">
    <fb>140500</fb>
    <v>12</v>
  </rv>
  <rv s="0">
    <fb>2.4500000000000002</fb>
    <v>13</v>
  </rv>
  <rv s="0">
    <fb>8.900000000000001E-2</fb>
    <v>15</v>
  </rv>
  <rv s="0">
    <fb>0.90900000000000003</fb>
    <v>14</v>
  </rv>
  <rv s="0">
    <fb>0.68599999999999994</fb>
    <v>14</v>
  </rv>
  <rv s="0">
    <fb>0.85499999999999998</fb>
    <v>14</v>
  </rv>
  <rv s="5">
    <v>#VALUE!</v>
    <v>174</v>
    <v>6</v>
    <v>South Dakota</v>
    <v>8</v>
    <v>9</v>
    <v>Map</v>
    <v>10</v>
    <v>11</v>
    <v>en-US</v>
    <v>9cee0b65-d357-479e-a066-31c634648f47</v>
    <v>536870912</v>
    <v>1</v>
    <v>US-SD</v>
    <v>998</v>
    <v>999</v>
    <v>1000</v>
    <v>5</v>
    <v>South Dakota is a landlocked state in the North Central region of the United States. It is also part of the Great Plains. South Dakota is named after the Dakota Sioux tribe, which comprises a large portion of the population with nine ...</v>
    <v>1001</v>
    <v>1002</v>
    <v>1003</v>
    <v>1004</v>
    <v>1007</v>
    <v>1008</v>
    <v>1009</v>
    <v>1010</v>
    <v>1011</v>
    <v>South Dakota</v>
    <v>17</v>
    <v>1012</v>
    <v>996</v>
    <v>69</v>
    <v>20</v>
    <v>1013</v>
    <v>22</v>
    <v>125</v>
    <v>385</v>
    <v>560</v>
    <v>1014</v>
    <v>661</v>
    <v>1015</v>
    <v>29</v>
    <v>55</v>
    <v>194</v>
    <v>904</v>
    <v>193</v>
    <v>1016</v>
    <v>35</v>
    <v>South Dakota</v>
    <v>mdp/vdpid/31418</v>
  </rv>
  <rv s="0">
    <fb>6910840</fb>
    <v>0</v>
  </rv>
  <rv s="1">
    <v>536870912</v>
    <v>Tennessee</v>
    <v>9bbc9c72-1bf1-4ef6-b66d-a6cdef70f4f3</v>
    <v>en-US</v>
    <v>Map</v>
  </rv>
  <rv s="0">
    <fb>109247</fb>
    <v>0</v>
  </rv>
  <rv s="0">
    <fb>36157</fb>
    <v>0</v>
  </rv>
  <rv s="1">
    <v>536870912</v>
    <v>Nashville</v>
    <v>e2accb9d-ccea-5b7c-7bbc-0db831476d61</v>
    <v>en-US</v>
    <v>Map</v>
  </rv>
  <rv s="0">
    <fb>2504556</fb>
    <v>0</v>
  </rv>
  <rv s="0">
    <fb>2919671</fb>
    <v>0</v>
  </rv>
  <rv s="2">
    <v>39</v>
    <v>10</v>
    <v>175</v>
    <v>7</v>
    <v>0</v>
    <v>Image of Tennessee</v>
  </rv>
  <rv s="1">
    <v>805306368</v>
    <v>Bill Lee (Governor)</v>
    <v>c8026be6-06ae-4f73-a92b-038dc03243c9</v>
    <v>en-US</v>
    <v>Generic</v>
  </rv>
  <rv s="1">
    <v>805306368</v>
    <v>Randy McNally (Lieutenant governor)</v>
    <v>eec243e8-886e-f143-44f8-d1a613dc6e71</v>
    <v>en-US</v>
    <v>Generic</v>
  </rv>
  <rv s="1">
    <v>805306368</v>
    <v>Marsha Blackburn (Senate)</v>
    <v>39117d39-6448-55ce-8537-67a4fd4cf0e9</v>
    <v>en-US</v>
    <v>Generic</v>
  </rv>
  <rv s="1">
    <v>805306368</v>
    <v>Bill Hagerty (Senate)</v>
    <v>48790b3f-20d0-51ec-537c-ca6c25fff853</v>
    <v>en-US</v>
    <v>Generic</v>
  </rv>
  <rv s="3">
    <v>44</v>
  </rv>
  <rv s="4">
    <v>https://www.bing.com/search?q=tennessee&amp;form=skydnc</v>
    <v>Learn more on Bing</v>
  </rv>
  <rv s="0">
    <fb>764</fb>
    <v>12</v>
  </rv>
  <rv s="0">
    <fb>45219</fb>
    <v>12</v>
  </rv>
  <rv s="0">
    <fb>142100</fb>
    <v>12</v>
  </rv>
  <rv s="0">
    <fb>0.249</fb>
    <v>14</v>
  </rv>
  <rv s="0">
    <fb>0.17100000000000001</fb>
    <v>14</v>
  </rv>
  <rv s="0">
    <fb>0.61</fb>
    <v>14</v>
  </rv>
  <rv s="0">
    <fb>0.78799999999999992</fb>
    <v>14</v>
  </rv>
  <rv s="3">
    <v>45</v>
  </rv>
  <rv s="5">
    <v>#VALUE!</v>
    <v>178</v>
    <v>6</v>
    <v>Tennessee</v>
    <v>8</v>
    <v>9</v>
    <v>Map</v>
    <v>10</v>
    <v>11</v>
    <v>en-US</v>
    <v>9bbc9c72-1bf1-4ef6-b66d-a6cdef70f4f3</v>
    <v>536870912</v>
    <v>1</v>
    <v>US-TN</v>
    <v>1020</v>
    <v>1021</v>
    <v>1022</v>
    <v>5</v>
    <v>Tennessee, officially the State of Tennessee, is a landlocked state in the Southeastern region of the United States. It borders Kentucky to the north, Virginia to the northeast, North Carolina to the east, Georgia, Alabama, and Mississippi to ...</v>
    <v>1023</v>
    <v>1024</v>
    <v>1025</v>
    <v>1022</v>
    <v>1030</v>
    <v>1031</v>
    <v>1032</v>
    <v>1033</v>
    <v>1034</v>
    <v>Tennessee</v>
    <v>17</v>
    <v>87</v>
    <v>1018</v>
    <v>60</v>
    <v>191</v>
    <v>353</v>
    <v>385</v>
    <v>1035</v>
    <v>1036</v>
    <v>60</v>
    <v>1016</v>
    <v>195</v>
    <v>1037</v>
    <v>29</v>
    <v>537</v>
    <v>385</v>
    <v>32</v>
    <v>301</v>
    <v>1038</v>
    <v>1039</v>
    <v>Tennessee</v>
    <v>mdp/vdpid/33025</v>
  </rv>
  <rv s="0">
    <fb>29145505</fb>
    <v>0</v>
  </rv>
  <rv s="1">
    <v>536870912</v>
    <v>Texas</v>
    <v>00a23ccd-3344-461c-8b9f-c2bb55be5815</v>
    <v>en-US</v>
    <v>Map</v>
  </rv>
  <rv s="0">
    <fb>696241</fb>
    <v>0</v>
  </rv>
  <rv s="0">
    <fb>165853</fb>
    <v>0</v>
  </rv>
  <rv s="1">
    <v>536870912</v>
    <v>Austin</v>
    <v>afd7d7f6-01a2-401c-bb4d-59f7e34d585c</v>
    <v>en-US</v>
    <v>Map</v>
  </rv>
  <rv s="0">
    <fb>9149196</fb>
    <v>0</v>
  </rv>
  <rv s="0">
    <fb>10753629</fb>
    <v>0</v>
  </rv>
  <rv s="2">
    <v>40</v>
    <v>10</v>
    <v>179</v>
    <v>7</v>
    <v>0</v>
    <v>Image of Texas</v>
  </rv>
  <rv s="1">
    <v>536870912</v>
    <v>Houston</v>
    <v>ad99c262-d92e-4e88-87f7-5c66752fec36</v>
    <v>en-US</v>
    <v>Map</v>
  </rv>
  <rv s="1">
    <v>805306368</v>
    <v>Greg Abbott (Governor)</v>
    <v>3ecc1598-f192-4041-68bd-7ee531040fb8</v>
    <v>en-US</v>
    <v>Generic</v>
  </rv>
  <rv s="1">
    <v>805306368</v>
    <v>Dan Patrick (Lieutenant governor)</v>
    <v>81fa6492-e02a-5fd9-98ea-c00f95546796</v>
    <v>en-US</v>
    <v>Generic</v>
  </rv>
  <rv s="3">
    <v>46</v>
  </rv>
  <rv s="4">
    <v>https://www.bing.com/search?q=texas&amp;form=skydnc</v>
    <v>Learn more on Bing</v>
  </rv>
  <rv s="0">
    <fb>882</fb>
    <v>12</v>
  </rv>
  <rv s="0">
    <fb>53207</fb>
    <v>12</v>
  </rv>
  <rv s="0">
    <fb>136000</fb>
    <v>12</v>
  </rv>
  <rv s="0">
    <fb>2.84</fb>
    <v>13</v>
  </rv>
  <rv s="0">
    <fb>0.10800000000000001</fb>
    <v>14</v>
  </rv>
  <rv s="0">
    <fb>0.125</fb>
    <v>14</v>
  </rv>
  <rv s="0">
    <fb>0.16600000000000001</fb>
    <v>14</v>
  </rv>
  <rv s="0">
    <fb>0.81900000000000006</fb>
    <v>14</v>
  </rv>
  <rv s="0">
    <fb>0.64300000000000002</fb>
    <v>14</v>
  </rv>
  <rv s="0">
    <fb>8.1000000000000003E-2</fb>
    <v>14</v>
  </rv>
  <rv s="7">
    <v>#VALUE!</v>
    <v>182</v>
    <v>37</v>
    <v>Texas</v>
    <v>8</v>
    <v>9</v>
    <v>Map</v>
    <v>10</v>
    <v>11</v>
    <v>en-US</v>
    <v>00a23ccd-3344-461c-8b9f-c2bb55be5815</v>
    <v>536870912</v>
    <v>1</v>
    <v>US-TX</v>
    <v>1043</v>
    <v>1044</v>
    <v>1045</v>
    <v>5</v>
    <v>Texas is the most populous state in the South Central region of the United States. It borders Louisiana to the east, Arkansas to the northeast, Oklahoma to the north, New Mexico to the west, and the Mexican states of Chihuahua, Coahuila, Nuevo ...</v>
    <v>1046</v>
    <v>1047</v>
    <v>1048</v>
    <v>1049</v>
    <v>1052</v>
    <v>1053</v>
    <v>1054</v>
    <v>1055</v>
    <v>1056</v>
    <v>Texas</v>
    <v>1057</v>
    <v>1041</v>
    <v>1058</v>
    <v>946</v>
    <v>90</v>
    <v>92</v>
    <v>992</v>
    <v>1059</v>
    <v>1060</v>
    <v>1061</v>
    <v>127</v>
    <v>1062</v>
    <v>29</v>
    <v>1063</v>
    <v>334</v>
    <v>784</v>
    <v>94</v>
    <v>567</v>
    <v>35</v>
    <v>Texas</v>
    <v>mdp/vdpid/33145</v>
  </rv>
  <rv s="0">
    <fb>3271616</fb>
    <v>0</v>
  </rv>
  <rv s="1">
    <v>536870912</v>
    <v>Utah</v>
    <v>c6705e44-d27f-4240-95a2-54e802e3b524</v>
    <v>en-US</v>
    <v>Map</v>
  </rv>
  <rv s="0">
    <fb>219653</fb>
    <v>0</v>
  </rv>
  <rv s="0">
    <fb>22662</fb>
    <v>0</v>
  </rv>
  <rv s="1">
    <v>536870912</v>
    <v>Salt Lake City</v>
    <v>520b8048-39fe-4c55-8cbf-a52f9d8756fd</v>
    <v>en-US</v>
    <v>Map</v>
  </rv>
  <rv s="0">
    <fb>906292</fb>
    <v>0</v>
  </rv>
  <rv s="0">
    <fb>1054164</fb>
    <v>0</v>
  </rv>
  <rv s="2">
    <v>41</v>
    <v>10</v>
    <v>183</v>
    <v>7</v>
    <v>0</v>
    <v>Image of Utah</v>
  </rv>
  <rv s="1">
    <v>805306368</v>
    <v>Spencer Cox (Governor)</v>
    <v>b8df5066-fb62-3092-d3d5-fa1d766c0409</v>
    <v>en-US</v>
    <v>Generic</v>
  </rv>
  <rv s="1">
    <v>805306368</v>
    <v>Deidre Henderson (Lieutenant governor)</v>
    <v>644c1a0f-9cad-8cd7-ecd2-aa31b63f12c0</v>
    <v>en-US</v>
    <v>Generic</v>
  </rv>
  <rv s="3">
    <v>47</v>
  </rv>
  <rv s="4">
    <v>https://www.bing.com/search?q=utah&amp;form=skydnc</v>
    <v>Learn more on Bing</v>
  </rv>
  <rv s="0">
    <fb>887</fb>
    <v>12</v>
  </rv>
  <rv s="0">
    <fb>60727</fb>
    <v>12</v>
  </rv>
  <rv s="0">
    <fb>215900</fb>
    <v>12</v>
  </rv>
  <rv s="0">
    <fb>3.15</fb>
    <v>13</v>
  </rv>
  <rv s="0">
    <fb>1.4999999999999999E-2</fb>
    <v>15</v>
  </rv>
  <rv s="0">
    <fb>0.311</fb>
    <v>14</v>
  </rv>
  <rv s="0">
    <fb>1.3000000000000001E-2</fb>
    <v>14</v>
  </rv>
  <rv s="0">
    <fb>0.91200000000000003</fb>
    <v>14</v>
  </rv>
  <rv s="0">
    <fb>0.13699999999999998</fb>
    <v>14</v>
  </rv>
  <rv s="0">
    <fb>0.67700000000000005</fb>
    <v>14</v>
  </rv>
  <rv s="0">
    <fb>0.01</fb>
    <v>14</v>
  </rv>
  <rv s="3">
    <v>48</v>
  </rv>
  <rv s="5">
    <v>#VALUE!</v>
    <v>186</v>
    <v>6</v>
    <v>Utah</v>
    <v>8</v>
    <v>9</v>
    <v>Map</v>
    <v>10</v>
    <v>11</v>
    <v>en-US</v>
    <v>c6705e44-d27f-4240-95a2-54e802e3b524</v>
    <v>536870912</v>
    <v>1</v>
    <v>US-UT</v>
    <v>1067</v>
    <v>1068</v>
    <v>1069</v>
    <v>5</v>
    <v>Utah is a landlocked state in the Mountain West subregion of the Western United States. It borders Colorado to its east, Wyoming to its northeast, Idaho to its north, Arizona to its south, and Nevada to its west. Utah also touches a corner of ...</v>
    <v>1070</v>
    <v>1071</v>
    <v>1072</v>
    <v>1069</v>
    <v>1075</v>
    <v>1076</v>
    <v>1077</v>
    <v>1078</v>
    <v>1079</v>
    <v>Utah</v>
    <v>17</v>
    <v>1080</v>
    <v>1065</v>
    <v>636</v>
    <v>564</v>
    <v>1081</v>
    <v>88</v>
    <v>1082</v>
    <v>1083</v>
    <v>55</v>
    <v>1084</v>
    <v>1085</v>
    <v>1086</v>
    <v>1087</v>
    <v>533</v>
    <v>380</v>
    <v>511</v>
    <v>55</v>
    <v>1084</v>
    <v>1088</v>
    <v>Utah</v>
    <v>mdp/vdpid/34626</v>
  </rv>
  <rv s="0">
    <fb>643077</fb>
    <v>0</v>
  </rv>
  <rv s="1">
    <v>536870912</v>
    <v>Vermont</v>
    <v>221864cc-447e-4e78-847c-59e485d73bff</v>
    <v>en-US</v>
    <v>Map</v>
  </rv>
  <rv s="0">
    <fb>24923</fb>
    <v>0</v>
  </rv>
  <rv s="0">
    <fb>1771</fb>
    <v>0</v>
  </rv>
  <rv s="1">
    <v>536870912</v>
    <v>Montpelier</v>
    <v>6a01399d-d09a-4bda-4500-012bb3271e9d</v>
    <v>en-US</v>
    <v>Map</v>
  </rv>
  <rv s="0">
    <fb>257167</fb>
    <v>0</v>
  </rv>
  <rv s="0">
    <fb>329525</fb>
    <v>0</v>
  </rv>
  <rv s="2">
    <v>42</v>
    <v>10</v>
    <v>187</v>
    <v>7</v>
    <v>0</v>
    <v>Image of Vermont</v>
  </rv>
  <rv s="1">
    <v>536870912</v>
    <v>Burlington</v>
    <v>eebf9ffb-0254-aae7-1bdd-23d4e654a053</v>
    <v>en-US</v>
    <v>Map</v>
  </rv>
  <rv s="1">
    <v>805306368</v>
    <v>Phil Scott (Governor)</v>
    <v>f903a590-d3d7-9d9c-6429-b38ae1a17c71</v>
    <v>en-US</v>
    <v>Generic</v>
  </rv>
  <rv s="1">
    <v>805306368</v>
    <v>David Zuckerman (Lieutenant governor)</v>
    <v>593a79de-e64e-d8c1-ce80-0745a733517b</v>
    <v>en-US</v>
    <v>Generic</v>
  </rv>
  <rv s="3">
    <v>49</v>
  </rv>
  <rv s="4">
    <v>https://www.bing.com/search?q=vermont&amp;form=skydnc</v>
    <v>Learn more on Bing</v>
  </rv>
  <rv s="0">
    <fb>895</fb>
    <v>12</v>
  </rv>
  <rv s="0">
    <fb>55176</fb>
    <v>12</v>
  </rv>
  <rv s="0">
    <fb>217500</fb>
    <v>12</v>
  </rv>
  <rv s="0">
    <fb>0.36</fb>
    <v>14</v>
  </rv>
  <rv s="0">
    <fb>4.2999999999999997E-2</fb>
    <v>14</v>
  </rv>
  <rv s="0">
    <fb>0.66599999999999993</fb>
    <v>14</v>
  </rv>
  <rv s="0">
    <fb>0.1</fb>
    <v>14</v>
  </rv>
  <rv s="0">
    <fb>0.94799999999999995</fb>
    <v>14</v>
  </rv>
  <rv s="8">
    <v>#VALUE!</v>
    <v>190</v>
    <v>82</v>
    <v>Vermont</v>
    <v>8</v>
    <v>9</v>
    <v>Map</v>
    <v>10</v>
    <v>83</v>
    <v>en-US</v>
    <v>221864cc-447e-4e78-847c-59e485d73bff</v>
    <v>536870912</v>
    <v>1</v>
    <v>US-VT</v>
    <v>1092</v>
    <v>1093</v>
    <v>1094</v>
    <v>5</v>
    <v>Vermont is a state in the New England region of the Northeastern United States. It borders Massachusetts to the south, New Hampshire to the east, New York to the west, and the Canadian province of Quebec to the north. As of the 2020 U.S. census, ...</v>
    <v>1095</v>
    <v>1096</v>
    <v>1097</v>
    <v>1098</v>
    <v>1101</v>
    <v>1102</v>
    <v>1103</v>
    <v>1104</v>
    <v>1105</v>
    <v>Vermont</v>
    <v>481</v>
    <v>1090</v>
    <v>325</v>
    <v>808</v>
    <v>353</v>
    <v>31</v>
    <v>1106</v>
    <v>1083</v>
    <v>1107</v>
    <v>386</v>
    <v>385</v>
    <v>1108</v>
    <v>1109</v>
    <v>334</v>
    <v>711</v>
    <v>489</v>
    <v>1110</v>
    <v>197</v>
    <v>Vermont</v>
    <v>mdp/vdpid/35022</v>
  </rv>
  <rv s="0">
    <fb>8631393</fb>
    <v>0</v>
  </rv>
  <rv s="1">
    <v>536870912</v>
    <v>Virginia</v>
    <v>7eee9976-e8a7-472c-ada1-007208abd678</v>
    <v>en-US</v>
    <v>Map</v>
  </rv>
  <rv s="0">
    <fb>110862</fb>
    <v>0</v>
  </rv>
  <rv s="0">
    <fb>31132</fb>
    <v>0</v>
  </rv>
  <rv s="1">
    <v>536870912</v>
    <v>Richmond</v>
    <v>59263810-6a82-4930-943c-1fa0693b17b0</v>
    <v>en-US</v>
    <v>Map</v>
  </rv>
  <rv s="0">
    <fb>3062783</fb>
    <v>0</v>
  </rv>
  <rv s="0">
    <fb>3491054</fb>
    <v>0</v>
  </rv>
  <rv s="2">
    <v>43</v>
    <v>10</v>
    <v>191</v>
    <v>7</v>
    <v>0</v>
    <v>Image of Virginia</v>
  </rv>
  <rv s="1">
    <v>536870912</v>
    <v>Virginia Beach</v>
    <v>6f1fd4dd-40ef-4ec3-989c-108c9b444996</v>
    <v>en-US</v>
    <v>Map</v>
  </rv>
  <rv s="1">
    <v>805306368</v>
    <v>Glenn Youngkin (Governor)</v>
    <v>b2cd9b8a-2e1b-ec73-3904-5c2f449bdf27</v>
    <v>en-US</v>
    <v>Generic</v>
  </rv>
  <rv s="1">
    <v>805306368</v>
    <v>Winsome Sears (Lieutenant governor)</v>
    <v>a590d049-99df-2c4d-8b48-583d259e49b9</v>
    <v>en-US</v>
    <v>Generic</v>
  </rv>
  <rv s="3">
    <v>50</v>
  </rv>
  <rv s="4">
    <v>https://www.bing.com/search?q=virginia&amp;form=skydnc</v>
    <v>Learn more on Bing</v>
  </rv>
  <rv s="0">
    <fb>1116</fb>
    <v>12</v>
  </rv>
  <rv s="0">
    <fb>65015</fb>
    <v>12</v>
  </rv>
  <rv s="0">
    <fb>245000</fb>
    <v>12</v>
  </rv>
  <rv s="0">
    <fb>5.0999999999999997E-2</fb>
    <v>14</v>
  </rv>
  <rv s="0">
    <fb>0.36299999999999999</fb>
    <v>14</v>
  </rv>
  <rv s="0">
    <fb>0.88300000000000001</fb>
    <v>14</v>
  </rv>
  <rv s="0">
    <fb>0.64700000000000002</fb>
    <v>14</v>
  </rv>
  <rv s="0">
    <fb>0.70200000000000007</fb>
    <v>14</v>
  </rv>
  <rv s="6">
    <v>#VALUE!</v>
    <v>194</v>
    <v>20</v>
    <v>Virginia</v>
    <v>8</v>
    <v>9</v>
    <v>Map</v>
    <v>10</v>
    <v>11</v>
    <v>en-US</v>
    <v>7eee9976-e8a7-472c-ada1-007208abd678</v>
    <v>536870912</v>
    <v>1</v>
    <v>US-VA</v>
    <v>1114</v>
    <v>1115</v>
    <v>1116</v>
    <v>5</v>
    <v>Virginia, officially the Commonwealth of Virginia, is a state in the Southeastern and Mid-Atlantic regions of the United States between the Atlantic Coast and the Appalachian Mountains. The state's capital is Richmond and its most populous city ...</v>
    <v>1117</v>
    <v>1118</v>
    <v>1119</v>
    <v>1120</v>
    <v>1123</v>
    <v>1124</v>
    <v>1125</v>
    <v>1126</v>
    <v>1127</v>
    <v>Virginia</v>
    <v>17</v>
    <v>215</v>
    <v>1112</v>
    <v>1128</v>
    <v>326</v>
    <v>185</v>
    <v>124</v>
    <v>1129</v>
    <v>249</v>
    <v>946</v>
    <v>1130</v>
    <v>222</v>
    <v>1131</v>
    <v>29</v>
    <v>589</v>
    <v>162</v>
    <v>432</v>
    <v>301</v>
    <v>1132</v>
    <v>Virginia</v>
    <v>mdp/vdpid/35364</v>
  </rv>
  <rv s="0">
    <fb>7705281</fb>
    <v>0</v>
  </rv>
  <rv s="1">
    <v>536870912</v>
    <v>Washington</v>
    <v>982ad551-fd5d-45df-bd70-bf704dd576e4</v>
    <v>en-US</v>
    <v>Map</v>
  </rv>
  <rv s="0">
    <fb>184827</fb>
    <v>0</v>
  </rv>
  <rv s="0">
    <fb>44077</fb>
    <v>0</v>
  </rv>
  <rv s="1">
    <v>536870912</v>
    <v>Olympia</v>
    <v>25db44e7-f2cd-390a-3d28-310cf208511a</v>
    <v>en-US</v>
    <v>Map</v>
  </rv>
  <rv s="0">
    <fb>2668912</fb>
    <v>0</v>
  </rv>
  <rv s="0">
    <fb>3025685</fb>
    <v>0</v>
  </rv>
  <rv s="2">
    <v>44</v>
    <v>10</v>
    <v>195</v>
    <v>7</v>
    <v>0</v>
    <v>Image of Washington</v>
  </rv>
  <rv s="1">
    <v>536870912</v>
    <v>Seattle</v>
    <v>5fbba6b8-85e1-4d41-9444-d9055436e473</v>
    <v>en-US</v>
    <v>Map</v>
  </rv>
  <rv s="1">
    <v>805306368</v>
    <v>Jay Inslee (Governor)</v>
    <v>5e694b9e-05cf-64fc-d3b6-fb4e84e5137f</v>
    <v>en-US</v>
    <v>Generic</v>
  </rv>
  <rv s="1">
    <v>805306368</v>
    <v>Dennis Heck (Lieutenant governor)</v>
    <v>6546aa9c-5751-8959-d6c9-87392e9c5388</v>
    <v>en-US</v>
    <v>Generic</v>
  </rv>
  <rv s="3">
    <v>51</v>
  </rv>
  <rv s="4">
    <v>https://www.bing.com/search?q=washington+state&amp;form=skydnc</v>
    <v>Learn more on Bing</v>
  </rv>
  <rv s="0">
    <fb>1014</fb>
    <v>12</v>
  </rv>
  <rv s="0">
    <fb>61062</fb>
    <v>12</v>
  </rv>
  <rv s="0">
    <fb>259500</fb>
    <v>12</v>
  </rv>
  <rv s="0">
    <fb>1.9E-2</fb>
    <v>15</v>
  </rv>
  <rv s="0">
    <fb>0.32899999999999996</fb>
    <v>14</v>
  </rv>
  <rv s="0">
    <fb>0.13400000000000001</fb>
    <v>14</v>
  </rv>
  <rv s="0">
    <fb>0.90400000000000003</fb>
    <v>14</v>
  </rv>
  <rv s="0">
    <fb>0.124</fb>
    <v>14</v>
  </rv>
  <rv s="0">
    <fb>0.63500000000000001</fb>
    <v>14</v>
  </rv>
  <rv s="0">
    <fb>0.80299999999999994</fb>
    <v>14</v>
  </rv>
  <rv s="10">
    <v>#VALUE!</v>
    <v>198</v>
    <v>134</v>
    <v>Washington</v>
    <v>8</v>
    <v>9</v>
    <v>Map</v>
    <v>10</v>
    <v>11</v>
    <v>en-US</v>
    <v>982ad551-fd5d-45df-bd70-bf704dd576e4</v>
    <v>536870912</v>
    <v>1</v>
    <v>US-WA</v>
    <v>1136</v>
    <v>1137</v>
    <v>1138</v>
    <v>5</v>
    <v>Washington, officially the State of Washington, is the westernmost state in the Pacific Northwest region of the United States. It is often referred to as Washington state to distinguish it from the national capital, both named for George ...</v>
    <v>1139</v>
    <v>1140</v>
    <v>1141</v>
    <v>1142</v>
    <v>1145</v>
    <v>1146</v>
    <v>1147</v>
    <v>1148</v>
    <v>1149</v>
    <v>Washington</v>
    <v>989</v>
    <v>1134</v>
    <v>55</v>
    <v>969</v>
    <v>1150</v>
    <v>55</v>
    <v>1151</v>
    <v>586</v>
    <v>1152</v>
    <v>1153</v>
    <v>1154</v>
    <v>1155</v>
    <v>609</v>
    <v>709</v>
    <v>186</v>
    <v>459</v>
    <v>164</v>
    <v>1156</v>
    <v>Washington</v>
    <v>mdp/vdpid/35841</v>
  </rv>
  <rv s="0">
    <fb>1793716</fb>
    <v>0</v>
  </rv>
  <rv s="1">
    <v>536870912</v>
    <v>West Virginia</v>
    <v>8a47255a-fae3-4faa-aa32-c6f384cb6c1d</v>
    <v>en-US</v>
    <v>Map</v>
  </rv>
  <rv s="0">
    <fb>62755</fb>
    <v>0</v>
  </rv>
  <rv s="0">
    <fb>2544</fb>
    <v>0</v>
  </rv>
  <rv s="1">
    <v>536870912</v>
    <v>Charleston</v>
    <v>e9487e3f-6b62-88d0-8aff-0d14079dbb05</v>
    <v>en-US</v>
    <v>Map</v>
  </rv>
  <rv s="0">
    <fb>740890</fb>
    <v>0</v>
  </rv>
  <rv s="0">
    <fb>886640</fb>
    <v>0</v>
  </rv>
  <rv s="2">
    <v>45</v>
    <v>10</v>
    <v>199</v>
    <v>7</v>
    <v>0</v>
    <v>Image of West Virginia</v>
  </rv>
  <rv s="1">
    <v>805306368</v>
    <v>Jim Justice (Governor)</v>
    <v>2e8ffe6c-9001-f6f2-0d5c-92e758adb7f5</v>
    <v>en-US</v>
    <v>Generic</v>
  </rv>
  <rv s="1">
    <v>805306368</v>
    <v>Craig Blair (Lieutenant governor)</v>
    <v>12d5b028-a047-7fb5-7466-2a2e85212986</v>
    <v>en-US</v>
    <v>Generic</v>
  </rv>
  <rv s="3">
    <v>52</v>
  </rv>
  <rv s="4">
    <v>https://www.bing.com/search?q=west+virginia&amp;form=skydnc</v>
    <v>Learn more on Bing</v>
  </rv>
  <rv s="0">
    <fb>643</fb>
    <v>12</v>
  </rv>
  <rv s="0">
    <fb>41751</fb>
    <v>12</v>
  </rv>
  <rv s="0">
    <fb>103800</fb>
    <v>12</v>
  </rv>
  <rv s="0">
    <fb>2.4300000000000002</fb>
    <v>13</v>
  </rv>
  <rv s="0">
    <fb>-1.2E-2</fb>
    <v>14</v>
  </rv>
  <rv s="0">
    <fb>0.182</fb>
    <v>14</v>
  </rv>
  <rv s="0">
    <fb>2E-3</fb>
    <v>15</v>
  </rv>
  <rv s="0">
    <fb>0.85</fb>
    <v>14</v>
  </rv>
  <rv s="0">
    <fb>0.53900000000000003</fb>
    <v>14</v>
  </rv>
  <rv s="0">
    <fb>0.20600000000000002</fb>
    <v>14</v>
  </rv>
  <rv s="0">
    <fb>0.93599999999999994</fb>
    <v>14</v>
  </rv>
  <rv s="8">
    <v>#VALUE!</v>
    <v>202</v>
    <v>82</v>
    <v>West Virginia</v>
    <v>8</v>
    <v>9</v>
    <v>Map</v>
    <v>10</v>
    <v>83</v>
    <v>en-US</v>
    <v>8a47255a-fae3-4faa-aa32-c6f384cb6c1d</v>
    <v>536870912</v>
    <v>1</v>
    <v>US-WV</v>
    <v>1160</v>
    <v>1161</v>
    <v>1162</v>
    <v>5</v>
    <v>West Virginia is a landlocked state in the Southern and Mid-Atlantic regions of the United States. It is bordered by Pennsylvania to the north and east, Maryland to the east and northeast, Virginia to the southeast, Kentucky to the southwest, ...</v>
    <v>1163</v>
    <v>1164</v>
    <v>1165</v>
    <v>1162</v>
    <v>1168</v>
    <v>1169</v>
    <v>1170</v>
    <v>1171</v>
    <v>1172</v>
    <v>West Virginia</v>
    <v>1173</v>
    <v>1158</v>
    <v>1174</v>
    <v>1175</v>
    <v>1176</v>
    <v>300</v>
    <v>711</v>
    <v>661</v>
    <v>298</v>
    <v>1177</v>
    <v>298</v>
    <v>1178</v>
    <v>969</v>
    <v>31</v>
    <v>1179</v>
    <v>949</v>
    <v>1180</v>
    <v>197</v>
    <v>West Virginia</v>
    <v>mdp/vdpid/36208</v>
  </rv>
  <rv s="0">
    <fb>5893718</fb>
    <v>0</v>
  </rv>
  <rv s="1">
    <v>536870912</v>
    <v>Wisconsin</v>
    <v>cb4d2853-06f4-4467-8e7c-4e31cbb35cb2</v>
    <v>en-US</v>
    <v>Map</v>
  </rv>
  <rv s="0">
    <fb>169640</fb>
    <v>0</v>
  </rv>
  <rv s="0">
    <fb>19274</fb>
    <v>0</v>
  </rv>
  <rv s="1">
    <v>536870912</v>
    <v>Madison</v>
    <v>65426cc9-93eb-4569-8c2e-3b7c1b070278</v>
    <v>en-US</v>
    <v>Map</v>
  </rv>
  <rv s="0">
    <fb>2299107</fb>
    <v>0</v>
  </rv>
  <rv s="0">
    <fb>2668444</fb>
    <v>0</v>
  </rv>
  <rv s="2">
    <v>46</v>
    <v>10</v>
    <v>203</v>
    <v>7</v>
    <v>0</v>
    <v>Image of Wisconsin</v>
  </rv>
  <rv s="1">
    <v>536870912</v>
    <v>Milwaukee</v>
    <v>9fdb4bdb-6dd4-4dd1-9159-1e8abc73ab65</v>
    <v>en-US</v>
    <v>Map</v>
  </rv>
  <rv s="1">
    <v>805306368</v>
    <v>Tony Evers (Governor)</v>
    <v>a4d4fdcd-e9ac-4b23-8636-43a292c35b66</v>
    <v>en-US</v>
    <v>Generic</v>
  </rv>
  <rv s="1">
    <v>805306368</v>
    <v>Sara Rodriguez (Lieutenant governor)</v>
    <v>4d4d413b-6899-5243-5ea1-275db9b91d6a</v>
    <v>en-US</v>
    <v>Generic</v>
  </rv>
  <rv s="3">
    <v>53</v>
  </rv>
  <rv s="4">
    <v>https://www.bing.com/search?q=wisconsin&amp;form=skydnc</v>
    <v>Learn more on Bing</v>
  </rv>
  <rv s="0">
    <fb>776</fb>
    <v>12</v>
  </rv>
  <rv s="0">
    <fb>53357</fb>
    <v>12</v>
  </rv>
  <rv s="0">
    <fb>165800</fb>
    <v>12</v>
  </rv>
  <rv s="0">
    <fb>0.156</fb>
    <v>14</v>
  </rv>
  <rv s="0">
    <fb>1.1000000000000001E-2</fb>
    <v>15</v>
  </rv>
  <rv s="0">
    <fb>0.27800000000000002</fb>
    <v>14</v>
  </rv>
  <rv s="0">
    <fb>0.91</fb>
    <v>14</v>
  </rv>
  <rv s="0">
    <fb>0.67099999999999993</fb>
    <v>14</v>
  </rv>
  <rv s="7">
    <v>#VALUE!</v>
    <v>206</v>
    <v>37</v>
    <v>Wisconsin</v>
    <v>8</v>
    <v>9</v>
    <v>Map</v>
    <v>10</v>
    <v>11</v>
    <v>en-US</v>
    <v>cb4d2853-06f4-4467-8e7c-4e31cbb35cb2</v>
    <v>536870912</v>
    <v>1</v>
    <v>US-WI</v>
    <v>1184</v>
    <v>1185</v>
    <v>1186</v>
    <v>5</v>
    <v>Wisconsin is a state in the Great Lakes region of the Upper Midwest of the United States. It borders Minnesota to the west, Iowa to the southwest, Illinois to the south, Lake Michigan to the east, Michigan to the northeast, and Lake Superior to ...</v>
    <v>1187</v>
    <v>1188</v>
    <v>1189</v>
    <v>1190</v>
    <v>1193</v>
    <v>1194</v>
    <v>1195</v>
    <v>1196</v>
    <v>1197</v>
    <v>Wisconsin</v>
    <v>1173</v>
    <v>1182</v>
    <v>31</v>
    <v>1198</v>
    <v>1199</v>
    <v>246</v>
    <v>1200</v>
    <v>533</v>
    <v>60</v>
    <v>1201</v>
    <v>533</v>
    <v>1202</v>
    <v>29</v>
    <v>66</v>
    <v>385</v>
    <v>219</v>
    <v>225</v>
    <v>927</v>
    <v>35</v>
    <v>Wisconsin</v>
    <v>mdp/vdpid/36684</v>
  </rv>
  <rv s="0">
    <fb>576851</fb>
    <v>0</v>
  </rv>
  <rv s="1">
    <v>536870912</v>
    <v>Wyoming</v>
    <v>bff03ad6-2b7f-400b-a76e-eb9fc4a93961</v>
    <v>en-US</v>
    <v>Map</v>
  </rv>
  <rv s="0">
    <fb>253348</fb>
    <v>0</v>
  </rv>
  <rv s="0">
    <fb>1727</fb>
    <v>0</v>
  </rv>
  <rv s="1">
    <v>536870912</v>
    <v>Cheyenne</v>
    <v>a690e71a-6bc8-a8dc-34d2-c7f6e8026d21</v>
    <v>en-US</v>
    <v>Map</v>
  </rv>
  <rv s="0">
    <fb>226865</fb>
    <v>0</v>
  </rv>
  <rv s="0">
    <fb>270600</fb>
    <v>0</v>
  </rv>
  <rv s="2">
    <v>47</v>
    <v>10</v>
    <v>207</v>
    <v>7</v>
    <v>0</v>
    <v>Image of Wyoming</v>
  </rv>
  <rv s="1">
    <v>805306368</v>
    <v>Mark Gordon (Governor)</v>
    <v>608fad8b-da2e-4675-9119-fd8812a3b598</v>
    <v>en-US</v>
    <v>Generic</v>
  </rv>
  <rv s="1">
    <v>805306368</v>
    <v>Chuck Gray (Secretary of state)</v>
    <v>3e3dd1e8-bff1-ea6b-4644-e56072599e5e</v>
    <v>en-US</v>
    <v>Generic</v>
  </rv>
  <rv s="3">
    <v>54</v>
  </rv>
  <rv s="4">
    <v>https://www.bing.com/search?q=Wyoming+state&amp;form=skydnc</v>
    <v>Learn more on Bing</v>
  </rv>
  <rv s="0">
    <fb>789</fb>
    <v>12</v>
  </rv>
  <rv s="0">
    <fb>58840</fb>
    <v>12</v>
  </rv>
  <rv s="0">
    <fb>194800</fb>
    <v>12</v>
  </rv>
  <rv s="0">
    <fb>2.7000000000000003E-2</fb>
    <v>15</v>
  </rv>
  <rv s="0">
    <fb>0.25700000000000001</fb>
    <v>14</v>
  </rv>
  <rv s="0">
    <fb>0.92700000000000005</fb>
    <v>14</v>
  </rv>
  <rv s="5">
    <v>#VALUE!</v>
    <v>210</v>
    <v>6</v>
    <v>Wyoming</v>
    <v>8</v>
    <v>9</v>
    <v>Map</v>
    <v>10</v>
    <v>11</v>
    <v>en-US</v>
    <v>bff03ad6-2b7f-400b-a76e-eb9fc4a93961</v>
    <v>536870912</v>
    <v>1</v>
    <v>US-WY</v>
    <v>1206</v>
    <v>1207</v>
    <v>1208</v>
    <v>5</v>
    <v>Wyoming is a landlocked state in the Mountain West subregion of the Western United States. It borders Montana to the north and northwest, South Dakota and Nebraska to the east, Idaho to the west, Utah to the southwest, and Colorado to the south. ...</v>
    <v>1209</v>
    <v>1210</v>
    <v>1211</v>
    <v>1208</v>
    <v>1214</v>
    <v>1215</v>
    <v>1216</v>
    <v>1217</v>
    <v>1218</v>
    <v>Wyoming</v>
    <v>17</v>
    <v>585</v>
    <v>1204</v>
    <v>217</v>
    <v>512</v>
    <v>1219</v>
    <v>1087</v>
    <v>1220</v>
    <v>22</v>
    <v>661</v>
    <v>737</v>
    <v>879</v>
    <v>1086</v>
    <v>29</v>
    <v>223</v>
    <v>354</v>
    <v>98</v>
    <v>533</v>
    <v>1221</v>
    <v>1088</v>
    <v>Wyoming</v>
    <v>mdp/vdpid/36927</v>
  </rv>
</rvData>
</file>

<file path=xl/richData/rdrichvaluestructure.xml><?xml version="1.0" encoding="utf-8"?>
<rvStructures xmlns="http://schemas.microsoft.com/office/spreadsheetml/2017/richdata" count="11">
  <s t="_formattednumber">
    <k n="_Format" t="spb"/>
  </s>
  <s t="_linkedentity2">
    <k n="%EntityServiceId" t="i"/>
    <k n="_DisplayString" t="s"/>
    <k n="%EntityId" t="s"/>
    <k n="%EntityCulture" t="s"/>
    <k n="_Icon" t="s"/>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rvStructures>
</file>

<file path=xl/richData/rdsupportingpropertybag.xml><?xml version="1.0" encoding="utf-8"?>
<supportingPropertyBags xmlns="http://schemas.microsoft.com/office/spreadsheetml/2017/richdata2">
  <spbArrays count="6">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spbArrays>
  <spbData count="211">
    <spb s="0">
      <v>1</v>
    </spb>
    <spb s="1">
      <v xml:space="preserve">Wikipedia	</v>
      <v xml:space="preserve">CC BY-SA 3.0	</v>
      <v xml:space="preserve">https://en.wikipedia.org/wiki/Alabama	</v>
      <v xml:space="preserve">https://creativecommons.org/licenses/by-sa/3.0	</v>
    </spb>
    <spb s="1">
      <v xml:space="preserve">US Census	</v>
      <v xml:space="preserve">	</v>
      <v xml:space="preserve">https://www.census.gov/popest/data/state/asrh/2014/files/SC-EST2014-AGESEX-CIV.csv	</v>
      <v xml:space="preserve">	</v>
    </spb>
    <spb s="1">
      <v xml:space="preserve">Wikipedia	</v>
      <v xml:space="preserve">CC-BY-SA	</v>
      <v xml:space="preserve">http://en.wikipedia.org/wiki/Alabama	</v>
      <v xml:space="preserve">http://creativecommons.org/licenses/by-sa/3.0/	</v>
    </spb>
    <spb s="1">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2">
      <v>1</v>
      <v>1</v>
      <v>2</v>
      <v>1</v>
      <v>1</v>
      <v>1</v>
      <v>3</v>
      <v>1</v>
      <v>2</v>
      <v>1</v>
      <v>2</v>
      <v>4</v>
      <v>1</v>
      <v>2</v>
      <v>2</v>
      <v>2</v>
      <v>2</v>
      <v>4</v>
      <v>2</v>
      <v>2</v>
      <v>2</v>
      <v>2</v>
      <v>2</v>
      <v>2</v>
      <v>2</v>
      <v>2</v>
      <v>2</v>
      <v>4</v>
      <v>2</v>
      <v>2</v>
      <v>2</v>
      <v>2</v>
    </spb>
    <spb s="3">
      <v>0</v>
      <v>Name</v>
      <v>LearnMoreOnLink</v>
    </spb>
    <spb s="4">
      <v>0</v>
      <v>0</v>
      <v>0</v>
    </spb>
    <spb s="5">
      <v>7</v>
      <v>7</v>
      <v>7</v>
    </spb>
    <spb s="6">
      <v>2</v>
      <v>3</v>
    </spb>
    <spb s="7">
      <v>https://www.bing.com</v>
      <v>https://www.bing.com/th?id=Ga%5Cbing_yt.png&amp;w=100&amp;h=40&amp;c=0&amp;pid=0.1</v>
      <v>Powered by Bing</v>
    </spb>
    <spb s="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4</v>
    </spb>
    <spb s="0">
      <v>5</v>
    </spb>
    <spb s="0">
      <v>6</v>
    </spb>
    <spb s="0">
      <v>7</v>
    </spb>
    <spb s="1">
      <v xml:space="preserve">Wikipedia	</v>
      <v xml:space="preserve">CC BY-SA 3.0	</v>
      <v xml:space="preserve">https://en.wikipedia.org/wiki/Arizona	</v>
      <v xml:space="preserve">https://creativecommons.org/licenses/by-sa/3.0	</v>
    </spb>
    <spb s="1">
      <v xml:space="preserve">Wikipedia	</v>
      <v xml:space="preserve">CC-BY-SA	</v>
      <v xml:space="preserve">http://en.wikipedia.org/wiki/Arizona	</v>
      <v xml:space="preserve">http://creativecommons.org/licenses/by-sa/3.0/	</v>
    </spb>
    <spb s="1">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2">
      <v>16</v>
      <v>16</v>
      <v>2</v>
      <v>16</v>
      <v>16</v>
      <v>16</v>
      <v>17</v>
      <v>16</v>
      <v>2</v>
      <v>16</v>
      <v>2</v>
      <v>18</v>
      <v>16</v>
      <v>2</v>
      <v>2</v>
      <v>2</v>
      <v>2</v>
      <v>18</v>
      <v>2</v>
      <v>2</v>
      <v>2</v>
      <v>2</v>
      <v>2</v>
      <v>2</v>
      <v>2</v>
      <v>2</v>
      <v>2</v>
      <v>18</v>
      <v>2</v>
      <v>2</v>
      <v>2</v>
      <v>2</v>
    </spb>
    <spb s="3">
      <v>1</v>
      <v>Name</v>
      <v>LearnMoreOnLink</v>
    </spb>
    <spb s="1">
      <v xml:space="preserve">Wikipedia	</v>
      <v xml:space="preserve">CC BY-SA 3.0	</v>
      <v xml:space="preserve">https://en.wikipedia.org/wiki/Arkansas	</v>
      <v xml:space="preserve">https://creativecommons.org/licenses/by-sa/3.0	</v>
    </spb>
    <spb s="1">
      <v xml:space="preserve">Wikipedia	</v>
      <v xml:space="preserve">CC-BY-SA	</v>
      <v xml:space="preserve">http://en.wikipedia.org/wiki/Arkansas	</v>
      <v xml:space="preserve">http://creativecommons.org/licenses/by-sa/3.0/	</v>
    </spb>
    <spb s="1">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2">
      <v>21</v>
      <v>21</v>
      <v>2</v>
      <v>21</v>
      <v>21</v>
      <v>21</v>
      <v>22</v>
      <v>21</v>
      <v>2</v>
      <v>21</v>
      <v>2</v>
      <v>23</v>
      <v>21</v>
      <v>2</v>
      <v>2</v>
      <v>2</v>
      <v>2</v>
      <v>23</v>
      <v>2</v>
      <v>2</v>
      <v>2</v>
      <v>2</v>
      <v>2</v>
      <v>2</v>
      <v>2</v>
      <v>2</v>
      <v>2</v>
      <v>23</v>
      <v>2</v>
      <v>2</v>
      <v>2</v>
      <v>2</v>
    </spb>
    <spb s="1">
      <v xml:space="preserve">Wikipedia	</v>
      <v xml:space="preserve">CC BY-SA 3.0	</v>
      <v xml:space="preserve">https://en.wikipedia.org/wiki/California	</v>
      <v xml:space="preserve">https://creativecommons.org/licenses/by-sa/3.0	</v>
    </spb>
    <spb s="1">
      <v xml:space="preserve">Wikipedia	</v>
      <v xml:space="preserve">CC-BY-SA	</v>
      <v xml:space="preserve">http://en.wikipedia.org/wiki/California	</v>
      <v xml:space="preserve">http://creativecommons.org/licenses/by-sa/3.0/	</v>
    </spb>
    <spb s="1">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2">
      <v>25</v>
      <v>25</v>
      <v>2</v>
      <v>25</v>
      <v>25</v>
      <v>25</v>
      <v>26</v>
      <v>25</v>
      <v>2</v>
      <v>25</v>
      <v>2</v>
      <v>27</v>
      <v>25</v>
      <v>2</v>
      <v>2</v>
      <v>2</v>
      <v>2</v>
      <v>27</v>
      <v>2</v>
      <v>2</v>
      <v>2</v>
      <v>2</v>
      <v>2</v>
      <v>2</v>
      <v>2</v>
      <v>2</v>
      <v>2</v>
      <v>27</v>
      <v>2</v>
      <v>2</v>
      <v>2</v>
      <v>2</v>
    </spb>
    <spb s="1">
      <v xml:space="preserve">Wikipedia	</v>
      <v xml:space="preserve">CC BY-SA 3.0	</v>
      <v xml:space="preserve">https://en.wikipedia.org/wiki/Colorado	</v>
      <v xml:space="preserve">https://creativecommons.org/licenses/by-sa/3.0	</v>
    </spb>
    <spb s="1">
      <v xml:space="preserve">Wikipedia	</v>
      <v xml:space="preserve">CC-BY-SA	</v>
      <v xml:space="preserve">http://en.wikipedia.org/wiki/Colorado	</v>
      <v xml:space="preserve">http://creativecommons.org/licenses/by-sa/3.0/	</v>
    </spb>
    <spb s="1">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2">
      <v>29</v>
      <v>29</v>
      <v>2</v>
      <v>29</v>
      <v>29</v>
      <v>29</v>
      <v>30</v>
      <v>29</v>
      <v>2</v>
      <v>29</v>
      <v>2</v>
      <v>31</v>
      <v>29</v>
      <v>2</v>
      <v>2</v>
      <v>2</v>
      <v>2</v>
      <v>31</v>
      <v>2</v>
      <v>2</v>
      <v>2</v>
      <v>2</v>
      <v>2</v>
      <v>2</v>
      <v>2</v>
      <v>2</v>
      <v>2</v>
      <v>31</v>
      <v>2</v>
      <v>2</v>
      <v>2</v>
      <v>2</v>
    </spb>
    <spb s="1">
      <v xml:space="preserve">Wikipedia	</v>
      <v xml:space="preserve">CC BY-SA 3.0	</v>
      <v xml:space="preserve">https://en.wikipedia.org/wiki/Connecticut	</v>
      <v xml:space="preserve">https://creativecommons.org/licenses/by-sa/3.0	</v>
    </spb>
    <spb s="1">
      <v xml:space="preserve">Wikipedia	</v>
      <v xml:space="preserve">CC-BY-SA	</v>
      <v xml:space="preserve">http://en.wikipedia.org/wiki/Connecticut	</v>
      <v xml:space="preserve">http://creativecommons.org/licenses/by-sa/3.0/	</v>
    </spb>
    <spb s="1">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2">
      <v>33</v>
      <v>33</v>
      <v>2</v>
      <v>33</v>
      <v>33</v>
      <v>33</v>
      <v>34</v>
      <v>33</v>
      <v>2</v>
      <v>33</v>
      <v>2</v>
      <v>35</v>
      <v>33</v>
      <v>2</v>
      <v>2</v>
      <v>2</v>
      <v>2</v>
      <v>35</v>
      <v>2</v>
      <v>2</v>
      <v>2</v>
      <v>2</v>
      <v>2</v>
      <v>2</v>
      <v>2</v>
      <v>2</v>
      <v>2</v>
      <v>35</v>
      <v>2</v>
      <v>2</v>
      <v>2</v>
      <v>2</v>
    </spb>
    <spb s="3">
      <v>2</v>
      <v>Name</v>
      <v>LearnMoreOnLink</v>
    </spb>
    <spb s="1">
      <v xml:space="preserve">Wikipedia	</v>
      <v xml:space="preserve">CC BY-SA 3.0	</v>
      <v xml:space="preserve">https://en.wikipedia.org/wiki/Delaware	</v>
      <v xml:space="preserve">https://creativecommons.org/licenses/by-sa/3.0	</v>
    </spb>
    <spb s="1">
      <v xml:space="preserve">Wikipedia	</v>
      <v xml:space="preserve">CC-BY-SA	</v>
      <v xml:space="preserve">http://en.wikipedia.org/wiki/Delaware	</v>
      <v xml:space="preserve">http://creativecommons.org/licenses/by-sa/3.0/	</v>
    </spb>
    <spb s="1">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2">
      <v>38</v>
      <v>38</v>
      <v>2</v>
      <v>38</v>
      <v>38</v>
      <v>38</v>
      <v>39</v>
      <v>38</v>
      <v>2</v>
      <v>38</v>
      <v>2</v>
      <v>40</v>
      <v>38</v>
      <v>2</v>
      <v>2</v>
      <v>2</v>
      <v>2</v>
      <v>40</v>
      <v>2</v>
      <v>2</v>
      <v>2</v>
      <v>2</v>
      <v>2</v>
      <v>2</v>
      <v>2</v>
      <v>2</v>
      <v>2</v>
      <v>40</v>
      <v>2</v>
      <v>2</v>
      <v>2</v>
      <v>2</v>
    </spb>
    <spb s="1">
      <v xml:space="preserve">Wikipedia	</v>
      <v xml:space="preserve">CC BY-SA 3.0	</v>
      <v xml:space="preserve">https://en.wikipedia.org/wiki/Florida	</v>
      <v xml:space="preserve">https://creativecommons.org/licenses/by-sa/3.0	</v>
    </spb>
    <spb s="1">
      <v xml:space="preserve">Wikipedia	</v>
      <v xml:space="preserve">CC-BY-SA	</v>
      <v xml:space="preserve">http://en.wikipedia.org/wiki/Florida	</v>
      <v xml:space="preserve">http://creativecommons.org/licenses/by-sa/3.0/	</v>
    </spb>
    <spb s="1">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2">
      <v>42</v>
      <v>42</v>
      <v>2</v>
      <v>42</v>
      <v>42</v>
      <v>42</v>
      <v>43</v>
      <v>42</v>
      <v>2</v>
      <v>42</v>
      <v>2</v>
      <v>44</v>
      <v>42</v>
      <v>2</v>
      <v>2</v>
      <v>2</v>
      <v>2</v>
      <v>44</v>
      <v>2</v>
      <v>2</v>
      <v>2</v>
      <v>2</v>
      <v>2</v>
      <v>2</v>
      <v>2</v>
      <v>2</v>
      <v>2</v>
      <v>44</v>
      <v>2</v>
      <v>2</v>
      <v>2</v>
      <v>2</v>
    </spb>
    <spb s="1">
      <v xml:space="preserve">Wikipedia	</v>
      <v xml:space="preserve">CC BY-SA 3.0	</v>
      <v xml:space="preserve">https://en.wikipedia.org/wiki/Georgia_(U.S._state)	</v>
      <v xml:space="preserve">https://creativecommons.org/licenses/by-sa/3.0	</v>
    </spb>
    <spb s="1">
      <v xml:space="preserve">Wikipedia	</v>
      <v xml:space="preserve">CC-BY-SA	</v>
      <v xml:space="preserve">http://en.wikipedia.org/wiki/Georgia_(U.S._state)	</v>
      <v xml:space="preserve">http://creativecommons.org/licenses/by-sa/3.0/	</v>
    </spb>
    <spb s="1">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2">
      <v>46</v>
      <v>46</v>
      <v>2</v>
      <v>46</v>
      <v>46</v>
      <v>46</v>
      <v>47</v>
      <v>46</v>
      <v>2</v>
      <v>46</v>
      <v>2</v>
      <v>48</v>
      <v>46</v>
      <v>2</v>
      <v>2</v>
      <v>2</v>
      <v>2</v>
      <v>48</v>
      <v>2</v>
      <v>2</v>
      <v>2</v>
      <v>2</v>
      <v>2</v>
      <v>2</v>
      <v>2</v>
      <v>2</v>
      <v>2</v>
      <v>48</v>
      <v>2</v>
      <v>2</v>
      <v>2</v>
      <v>2</v>
    </spb>
    <spb s="1">
      <v xml:space="preserve">Wikipedia	</v>
      <v xml:space="preserve">CC BY-SA 3.0	</v>
      <v xml:space="preserve">https://en.wikipedia.org/wiki/Idaho	</v>
      <v xml:space="preserve">https://creativecommons.org/licenses/by-sa/3.0	</v>
    </spb>
    <spb s="1">
      <v xml:space="preserve">Wikipedia	</v>
      <v xml:space="preserve">CC-BY-SA	</v>
      <v xml:space="preserve">http://en.wikipedia.org/wiki/Idaho	</v>
      <v xml:space="preserve">http://creativecommons.org/licenses/by-sa/3.0/	</v>
    </spb>
    <spb s="1">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2">
      <v>50</v>
      <v>50</v>
      <v>2</v>
      <v>50</v>
      <v>50</v>
      <v>50</v>
      <v>51</v>
      <v>50</v>
      <v>2</v>
      <v>50</v>
      <v>2</v>
      <v>52</v>
      <v>50</v>
      <v>2</v>
      <v>2</v>
      <v>2</v>
      <v>2</v>
      <v>52</v>
      <v>2</v>
      <v>2</v>
      <v>2</v>
      <v>2</v>
      <v>2</v>
      <v>2</v>
      <v>2</v>
      <v>2</v>
      <v>2</v>
      <v>52</v>
      <v>2</v>
      <v>2</v>
      <v>2</v>
      <v>2</v>
    </spb>
    <spb s="1">
      <v xml:space="preserve">Wikipedia	</v>
      <v xml:space="preserve">CC BY-SA 3.0	</v>
      <v xml:space="preserve">https://en.wikipedia.org/wiki/Illinois	</v>
      <v xml:space="preserve">https://creativecommons.org/licenses/by-sa/3.0	</v>
    </spb>
    <spb s="1">
      <v xml:space="preserve">Wikipedia	</v>
      <v xml:space="preserve">CC-BY-SA	</v>
      <v xml:space="preserve">http://en.wikipedia.org/wiki/Illinois	</v>
      <v xml:space="preserve">http://creativecommons.org/licenses/by-sa/3.0/	</v>
    </spb>
    <spb s="1">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2">
      <v>54</v>
      <v>54</v>
      <v>2</v>
      <v>54</v>
      <v>54</v>
      <v>54</v>
      <v>55</v>
      <v>54</v>
      <v>2</v>
      <v>54</v>
      <v>2</v>
      <v>56</v>
      <v>54</v>
      <v>2</v>
      <v>2</v>
      <v>2</v>
      <v>2</v>
      <v>56</v>
      <v>2</v>
      <v>2</v>
      <v>2</v>
      <v>2</v>
      <v>2</v>
      <v>2</v>
      <v>2</v>
      <v>2</v>
      <v>2</v>
      <v>56</v>
      <v>2</v>
      <v>2</v>
      <v>2</v>
      <v>2</v>
    </spb>
    <spb s="1">
      <v xml:space="preserve">Wikipedia	</v>
      <v xml:space="preserve">CC BY-SA 3.0	</v>
      <v xml:space="preserve">https://en.wikipedia.org/wiki/Indiana	</v>
      <v xml:space="preserve">https://creativecommons.org/licenses/by-sa/3.0	</v>
    </spb>
    <spb s="1">
      <v xml:space="preserve">Wikipedia	</v>
      <v xml:space="preserve">CC-BY-SA	</v>
      <v xml:space="preserve">http://en.wikipedia.org/wiki/Indiana	</v>
      <v xml:space="preserve">http://creativecommons.org/licenses/by-sa/3.0/	</v>
    </spb>
    <spb s="1">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2">
      <v>58</v>
      <v>58</v>
      <v>2</v>
      <v>58</v>
      <v>58</v>
      <v>58</v>
      <v>59</v>
      <v>58</v>
      <v>2</v>
      <v>58</v>
      <v>2</v>
      <v>60</v>
      <v>58</v>
      <v>2</v>
      <v>2</v>
      <v>2</v>
      <v>2</v>
      <v>60</v>
      <v>2</v>
      <v>2</v>
      <v>2</v>
      <v>2</v>
      <v>2</v>
      <v>2</v>
      <v>2</v>
      <v>2</v>
      <v>2</v>
      <v>60</v>
      <v>2</v>
      <v>2</v>
      <v>2</v>
      <v>2</v>
    </spb>
    <spb s="1">
      <v xml:space="preserve">Wikipedia	</v>
      <v xml:space="preserve">CC BY-SA 3.0	</v>
      <v xml:space="preserve">https://en.wikipedia.org/wiki/Iowa	</v>
      <v xml:space="preserve">https://creativecommons.org/licenses/by-sa/3.0	</v>
    </spb>
    <spb s="1">
      <v xml:space="preserve">Wikipedia	</v>
      <v xml:space="preserve">CC-BY-SA	</v>
      <v xml:space="preserve">http://en.wikipedia.org/wiki/Iowa	</v>
      <v xml:space="preserve">http://creativecommons.org/licenses/by-sa/3.0/	</v>
    </spb>
    <spb s="1">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2">
      <v>62</v>
      <v>62</v>
      <v>2</v>
      <v>62</v>
      <v>62</v>
      <v>62</v>
      <v>63</v>
      <v>62</v>
      <v>2</v>
      <v>62</v>
      <v>2</v>
      <v>64</v>
      <v>62</v>
      <v>2</v>
      <v>2</v>
      <v>2</v>
      <v>2</v>
      <v>64</v>
      <v>2</v>
      <v>2</v>
      <v>2</v>
      <v>2</v>
      <v>2</v>
      <v>2</v>
      <v>2</v>
      <v>2</v>
      <v>2</v>
      <v>64</v>
      <v>2</v>
      <v>2</v>
      <v>2</v>
      <v>2</v>
    </spb>
    <spb s="1">
      <v xml:space="preserve">Wikipedia	</v>
      <v xml:space="preserve">CC BY-SA 3.0	</v>
      <v xml:space="preserve">https://en.wikipedia.org/wiki/Kansas	</v>
      <v xml:space="preserve">https://creativecommons.org/licenses/by-sa/3.0	</v>
    </spb>
    <spb s="1">
      <v xml:space="preserve">Wikipedia	</v>
      <v xml:space="preserve">CC-BY-SA	</v>
      <v xml:space="preserve">http://en.wikipedia.org/wiki/Kansas	</v>
      <v xml:space="preserve">http://creativecommons.org/licenses/by-sa/3.0/	</v>
    </spb>
    <spb s="1">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2">
      <v>66</v>
      <v>66</v>
      <v>2</v>
      <v>66</v>
      <v>66</v>
      <v>66</v>
      <v>67</v>
      <v>66</v>
      <v>2</v>
      <v>66</v>
      <v>2</v>
      <v>68</v>
      <v>66</v>
      <v>2</v>
      <v>2</v>
      <v>2</v>
      <v>2</v>
      <v>68</v>
      <v>2</v>
      <v>2</v>
      <v>2</v>
      <v>2</v>
      <v>2</v>
      <v>2</v>
      <v>2</v>
      <v>2</v>
      <v>2</v>
      <v>68</v>
      <v>2</v>
      <v>2</v>
      <v>2</v>
      <v>2</v>
    </spb>
    <spb s="1">
      <v xml:space="preserve">Wikipedia	</v>
      <v xml:space="preserve">CC BY-SA 3.0	</v>
      <v xml:space="preserve">https://en.wikipedia.org/wiki/Kentucky	</v>
      <v xml:space="preserve">https://creativecommons.org/licenses/by-sa/3.0	</v>
    </spb>
    <spb s="1">
      <v xml:space="preserve">Wikipedia	</v>
      <v xml:space="preserve">CC-BY-SA	</v>
      <v xml:space="preserve">http://en.wikipedia.org/wiki/Kentucky	</v>
      <v xml:space="preserve">http://creativecommons.org/licenses/by-sa/3.0/	</v>
    </spb>
    <spb s="1">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2">
      <v>70</v>
      <v>70</v>
      <v>2</v>
      <v>70</v>
      <v>70</v>
      <v>70</v>
      <v>71</v>
      <v>70</v>
      <v>2</v>
      <v>70</v>
      <v>2</v>
      <v>72</v>
      <v>70</v>
      <v>2</v>
      <v>2</v>
      <v>2</v>
      <v>2</v>
      <v>72</v>
      <v>2</v>
      <v>2</v>
      <v>2</v>
      <v>2</v>
      <v>2</v>
      <v>2</v>
      <v>2</v>
      <v>2</v>
      <v>2</v>
      <v>72</v>
      <v>2</v>
      <v>2</v>
      <v>2</v>
      <v>2</v>
    </spb>
    <spb s="1">
      <v xml:space="preserve">Wikipedia	</v>
      <v xml:space="preserve">CC BY-SA 3.0	</v>
      <v xml:space="preserve">https://en.wikipedia.org/wiki/Louisiana	</v>
      <v xml:space="preserve">https://creativecommons.org/licenses/by-sa/3.0	</v>
    </spb>
    <spb s="1">
      <v xml:space="preserve">Wikipedia	</v>
      <v xml:space="preserve">CC-BY-SA	</v>
      <v xml:space="preserve">http://en.wikipedia.org/wiki/Louisiana	</v>
      <v xml:space="preserve">http://creativecommons.org/licenses/by-sa/3.0/	</v>
    </spb>
    <spb s="1">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2">
      <v>74</v>
      <v>74</v>
      <v>2</v>
      <v>74</v>
      <v>74</v>
      <v>74</v>
      <v>75</v>
      <v>74</v>
      <v>2</v>
      <v>74</v>
      <v>2</v>
      <v>76</v>
      <v>74</v>
      <v>2</v>
      <v>2</v>
      <v>2</v>
      <v>2</v>
      <v>76</v>
      <v>2</v>
      <v>2</v>
      <v>2</v>
      <v>2</v>
      <v>2</v>
      <v>2</v>
      <v>2</v>
      <v>2</v>
      <v>2</v>
      <v>76</v>
      <v>2</v>
      <v>2</v>
      <v>2</v>
      <v>2</v>
    </spb>
    <spb s="1">
      <v xml:space="preserve">Wikipedia	</v>
      <v xml:space="preserve">CC BY-SA 3.0	</v>
      <v xml:space="preserve">https://en.wikipedia.org/wiki/Maine	</v>
      <v xml:space="preserve">https://creativecommons.org/licenses/by-sa/3.0	</v>
    </spb>
    <spb s="1">
      <v xml:space="preserve">Wikipedia	</v>
      <v xml:space="preserve">CC-BY-SA	</v>
      <v xml:space="preserve">http://en.wikipedia.org/wiki/Maine	</v>
      <v xml:space="preserve">http://creativecommons.org/licenses/by-sa/3.0/	</v>
    </spb>
    <spb s="1">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9">
      <v>78</v>
      <v>78</v>
      <v>2</v>
      <v>78</v>
      <v>78</v>
      <v>78</v>
      <v>79</v>
      <v>78</v>
      <v>2</v>
      <v>78</v>
      <v>2</v>
      <v>80</v>
      <v>78</v>
      <v>2</v>
      <v>2</v>
      <v>2</v>
      <v>2</v>
      <v>80</v>
      <v>2</v>
      <v>2</v>
      <v>2</v>
      <v>2</v>
      <v>2</v>
      <v>2</v>
      <v>2</v>
      <v>2</v>
      <v>2</v>
      <v>80</v>
      <v>2</v>
      <v>2</v>
      <v>2</v>
    </spb>
    <spb s="3">
      <v>3</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spb>
    <spb s="1">
      <v xml:space="preserve">Wikipedia	</v>
      <v xml:space="preserve">CC BY-SA 3.0	</v>
      <v xml:space="preserve">https://en.wikipedia.org/wiki/Maryland	</v>
      <v xml:space="preserve">https://creativecommons.org/licenses/by-sa/3.0	</v>
    </spb>
    <spb s="1">
      <v xml:space="preserve">Wikipedia	</v>
      <v xml:space="preserve">CC-BY-SA	</v>
      <v xml:space="preserve">http://en.wikipedia.org/wiki/Maryland	</v>
      <v xml:space="preserve">http://creativecommons.org/licenses/by-sa/3.0/	</v>
    </spb>
    <spb s="1">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2">
      <v>84</v>
      <v>84</v>
      <v>2</v>
      <v>84</v>
      <v>84</v>
      <v>84</v>
      <v>85</v>
      <v>84</v>
      <v>2</v>
      <v>84</v>
      <v>2</v>
      <v>86</v>
      <v>84</v>
      <v>2</v>
      <v>2</v>
      <v>2</v>
      <v>2</v>
      <v>86</v>
      <v>2</v>
      <v>2</v>
      <v>2</v>
      <v>2</v>
      <v>2</v>
      <v>2</v>
      <v>2</v>
      <v>2</v>
      <v>2</v>
      <v>86</v>
      <v>2</v>
      <v>2</v>
      <v>2</v>
      <v>2</v>
    </spb>
    <spb s="8">
      <v>square km</v>
      <v>2015</v>
      <v>2021</v>
      <v>2016</v>
      <v>2016</v>
      <v>2015</v>
      <v>2015</v>
      <v>2010, 2016</v>
      <v>persons (2015)</v>
      <v>persons (2015)</v>
      <v>2015</v>
      <v>2015</v>
      <v>2015</v>
      <v>2015</v>
      <v>persons (2015)</v>
      <v>persons (2015)</v>
      <v>2015</v>
      <v>persons age 16+, 2015</v>
      <v>persons (2015)</v>
      <v>under age 65, 2015</v>
      <v>2015</v>
      <v>persons age 25+, 2015</v>
      <v>persons (2015)</v>
      <v>persons (2015)</v>
      <v>persons (2015)</v>
    </spb>
    <spb s="1">
      <v xml:space="preserve">Wikipedia	</v>
      <v xml:space="preserve">CC BY-SA 3.0	</v>
      <v xml:space="preserve">https://en.wikipedia.org/wiki/Massachusetts	</v>
      <v xml:space="preserve">https://creativecommons.org/licenses/by-sa/3.0	</v>
    </spb>
    <spb s="1">
      <v xml:space="preserve">Wikipedia	</v>
      <v xml:space="preserve">CC-BY-SA	</v>
      <v xml:space="preserve">http://en.wikipedia.org/wiki/Massachusetts	</v>
      <v xml:space="preserve">http://creativecommons.org/licenses/by-sa/3.0/	</v>
    </spb>
    <spb s="1">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2">
      <v>89</v>
      <v>89</v>
      <v>2</v>
      <v>89</v>
      <v>89</v>
      <v>89</v>
      <v>90</v>
      <v>89</v>
      <v>2</v>
      <v>89</v>
      <v>2</v>
      <v>91</v>
      <v>89</v>
      <v>2</v>
      <v>2</v>
      <v>2</v>
      <v>2</v>
      <v>91</v>
      <v>2</v>
      <v>2</v>
      <v>2</v>
      <v>2</v>
      <v>2</v>
      <v>2</v>
      <v>2</v>
      <v>2</v>
      <v>2</v>
      <v>91</v>
      <v>2</v>
      <v>2</v>
      <v>2</v>
      <v>2</v>
    </spb>
    <spb s="1">
      <v xml:space="preserve">Wikipedia	</v>
      <v xml:space="preserve">CC BY-SA 3.0	</v>
      <v xml:space="preserve">https://en.wikipedia.org/wiki/Michigan	</v>
      <v xml:space="preserve">https://creativecommons.org/licenses/by-sa/3.0	</v>
    </spb>
    <spb s="1">
      <v xml:space="preserve">Wikipedia	</v>
      <v xml:space="preserve">CC-BY-SA	</v>
      <v xml:space="preserve">http://en.wikipedia.org/wiki/Michigan	</v>
      <v xml:space="preserve">http://creativecommons.org/licenses/by-sa/3.0/	</v>
    </spb>
    <spb s="1">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9">
      <v>93</v>
      <v>93</v>
      <v>2</v>
      <v>93</v>
      <v>93</v>
      <v>93</v>
      <v>94</v>
      <v>93</v>
      <v>2</v>
      <v>93</v>
      <v>2</v>
      <v>95</v>
      <v>93</v>
      <v>2</v>
      <v>2</v>
      <v>2</v>
      <v>2</v>
      <v>95</v>
      <v>2</v>
      <v>2</v>
      <v>2</v>
      <v>2</v>
      <v>2</v>
      <v>2</v>
      <v>2</v>
      <v>2</v>
      <v>2</v>
      <v>95</v>
      <v>2</v>
      <v>2</v>
      <v>2</v>
    </spb>
    <spb s="1">
      <v xml:space="preserve">Wikipedia	</v>
      <v xml:space="preserve">CC BY-SA 3.0	</v>
      <v xml:space="preserve">https://en.wikipedia.org/wiki/Minnesota	</v>
      <v xml:space="preserve">https://creativecommons.org/licenses/by-sa/3.0	</v>
    </spb>
    <spb s="1">
      <v xml:space="preserve">Wikipedia	</v>
      <v xml:space="preserve">CC-BY-SA	</v>
      <v xml:space="preserve">http://en.wikipedia.org/wiki/Minnesota	</v>
      <v xml:space="preserve">http://creativecommons.org/licenses/by-sa/3.0/	</v>
    </spb>
    <spb s="1">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2">
      <v>97</v>
      <v>97</v>
      <v>2</v>
      <v>97</v>
      <v>97</v>
      <v>97</v>
      <v>98</v>
      <v>97</v>
      <v>2</v>
      <v>97</v>
      <v>2</v>
      <v>99</v>
      <v>97</v>
      <v>2</v>
      <v>2</v>
      <v>2</v>
      <v>2</v>
      <v>99</v>
      <v>2</v>
      <v>2</v>
      <v>2</v>
      <v>2</v>
      <v>2</v>
      <v>2</v>
      <v>2</v>
      <v>2</v>
      <v>2</v>
      <v>99</v>
      <v>2</v>
      <v>2</v>
      <v>2</v>
      <v>2</v>
    </spb>
    <spb s="1">
      <v xml:space="preserve">Wikipedia	</v>
      <v xml:space="preserve">CC BY-SA 3.0	</v>
      <v xml:space="preserve">https://en.wikipedia.org/wiki/Mississippi	</v>
      <v xml:space="preserve">https://creativecommons.org/licenses/by-sa/3.0	</v>
    </spb>
    <spb s="1">
      <v xml:space="preserve">Wikipedia	</v>
      <v xml:space="preserve">CC-BY-SA	</v>
      <v xml:space="preserve">http://en.wikipedia.org/wiki/Mississippi	</v>
      <v xml:space="preserve">http://creativecommons.org/licenses/by-sa/3.0/	</v>
    </spb>
    <spb s="1">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2">
      <v>101</v>
      <v>101</v>
      <v>2</v>
      <v>101</v>
      <v>101</v>
      <v>101</v>
      <v>102</v>
      <v>101</v>
      <v>2</v>
      <v>101</v>
      <v>2</v>
      <v>103</v>
      <v>101</v>
      <v>2</v>
      <v>2</v>
      <v>2</v>
      <v>2</v>
      <v>103</v>
      <v>2</v>
      <v>2</v>
      <v>2</v>
      <v>2</v>
      <v>2</v>
      <v>2</v>
      <v>2</v>
      <v>2</v>
      <v>2</v>
      <v>103</v>
      <v>2</v>
      <v>2</v>
      <v>2</v>
      <v>2</v>
    </spb>
    <spb s="1">
      <v xml:space="preserve">Wikipedia	</v>
      <v xml:space="preserve">CC BY-SA 3.0	</v>
      <v xml:space="preserve">https://en.wikipedia.org/wiki/Missouri	</v>
      <v xml:space="preserve">https://creativecommons.org/licenses/by-sa/3.0	</v>
    </spb>
    <spb s="1">
      <v xml:space="preserve">Wikipedia	</v>
      <v xml:space="preserve">CC-BY-SA	</v>
      <v xml:space="preserve">http://en.wikipedia.org/wiki/Missouri	</v>
      <v xml:space="preserve">http://creativecommons.org/licenses/by-sa/3.0/	</v>
    </spb>
    <spb s="1">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2">
      <v>105</v>
      <v>105</v>
      <v>2</v>
      <v>105</v>
      <v>105</v>
      <v>105</v>
      <v>106</v>
      <v>105</v>
      <v>2</v>
      <v>105</v>
      <v>2</v>
      <v>107</v>
      <v>105</v>
      <v>2</v>
      <v>2</v>
      <v>2</v>
      <v>2</v>
      <v>107</v>
      <v>2</v>
      <v>2</v>
      <v>2</v>
      <v>2</v>
      <v>2</v>
      <v>2</v>
      <v>2</v>
      <v>2</v>
      <v>2</v>
      <v>107</v>
      <v>2</v>
      <v>2</v>
      <v>2</v>
      <v>2</v>
    </spb>
    <spb s="1">
      <v xml:space="preserve">Wikipedia	</v>
      <v xml:space="preserve">CC BY-SA 3.0	</v>
      <v xml:space="preserve">https://en.wikipedia.org/wiki/Montana	</v>
      <v xml:space="preserve">https://creativecommons.org/licenses/by-sa/3.0	</v>
    </spb>
    <spb s="1">
      <v xml:space="preserve">Wikipedia	</v>
      <v xml:space="preserve">CC-BY-SA	</v>
      <v xml:space="preserve">http://en.wikipedia.org/wiki/Montana	</v>
      <v xml:space="preserve">http://creativecommons.org/licenses/by-sa/3.0/	</v>
    </spb>
    <spb s="1">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2">
      <v>109</v>
      <v>109</v>
      <v>2</v>
      <v>109</v>
      <v>109</v>
      <v>109</v>
      <v>110</v>
      <v>109</v>
      <v>2</v>
      <v>109</v>
      <v>2</v>
      <v>111</v>
      <v>109</v>
      <v>2</v>
      <v>2</v>
      <v>2</v>
      <v>2</v>
      <v>111</v>
      <v>2</v>
      <v>2</v>
      <v>2</v>
      <v>2</v>
      <v>2</v>
      <v>2</v>
      <v>2</v>
      <v>2</v>
      <v>2</v>
      <v>111</v>
      <v>2</v>
      <v>2</v>
      <v>2</v>
      <v>2</v>
    </spb>
    <spb s="1">
      <v xml:space="preserve">Wikipedia	</v>
      <v xml:space="preserve">CC BY-SA 3.0	</v>
      <v xml:space="preserve">https://en.wikipedia.org/wiki/Nebraska	</v>
      <v xml:space="preserve">https://creativecommons.org/licenses/by-sa/3.0	</v>
    </spb>
    <spb s="1">
      <v xml:space="preserve">Wikipedia	</v>
      <v xml:space="preserve">CC-BY-SA	</v>
      <v xml:space="preserve">http://en.wikipedia.org/wiki/Nebraska	</v>
      <v xml:space="preserve">http://creativecommons.org/licenses/by-sa/3.0/	</v>
    </spb>
    <spb s="1">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2">
      <v>113</v>
      <v>113</v>
      <v>2</v>
      <v>113</v>
      <v>113</v>
      <v>113</v>
      <v>114</v>
      <v>113</v>
      <v>2</v>
      <v>113</v>
      <v>2</v>
      <v>115</v>
      <v>113</v>
      <v>2</v>
      <v>2</v>
      <v>2</v>
      <v>2</v>
      <v>115</v>
      <v>2</v>
      <v>2</v>
      <v>2</v>
      <v>2</v>
      <v>2</v>
      <v>2</v>
      <v>2</v>
      <v>2</v>
      <v>2</v>
      <v>115</v>
      <v>2</v>
      <v>2</v>
      <v>2</v>
      <v>2</v>
    </spb>
    <spb s="1">
      <v xml:space="preserve">Wikipedia	</v>
      <v xml:space="preserve">CC BY-SA 3.0	</v>
      <v xml:space="preserve">https://en.wikipedia.org/wiki/Nevada	</v>
      <v xml:space="preserve">https://creativecommons.org/licenses/by-sa/3.0	</v>
    </spb>
    <spb s="1">
      <v xml:space="preserve">Wikipedia	</v>
      <v xml:space="preserve">CC-BY-SA	</v>
      <v xml:space="preserve">http://en.wikipedia.org/wiki/Nevada	</v>
      <v xml:space="preserve">http://creativecommons.org/licenses/by-sa/3.0/	</v>
    </spb>
    <spb s="1">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2">
      <v>117</v>
      <v>117</v>
      <v>2</v>
      <v>117</v>
      <v>117</v>
      <v>117</v>
      <v>118</v>
      <v>117</v>
      <v>2</v>
      <v>117</v>
      <v>2</v>
      <v>119</v>
      <v>117</v>
      <v>2</v>
      <v>2</v>
      <v>2</v>
      <v>2</v>
      <v>119</v>
      <v>2</v>
      <v>2</v>
      <v>2</v>
      <v>2</v>
      <v>2</v>
      <v>2</v>
      <v>2</v>
      <v>2</v>
      <v>2</v>
      <v>119</v>
      <v>2</v>
      <v>2</v>
      <v>2</v>
      <v>2</v>
    </spb>
    <spb s="1">
      <v xml:space="preserve">Wikipedia	</v>
      <v xml:space="preserve">CC BY-SA 3.0	</v>
      <v xml:space="preserve">https://en.wikipedia.org/wiki/New_Hampshire	</v>
      <v xml:space="preserve">https://creativecommons.org/licenses/by-sa/3.0	</v>
    </spb>
    <spb s="1">
      <v xml:space="preserve">Wikipedia	</v>
      <v xml:space="preserve">CC-BY-SA	</v>
      <v xml:space="preserve">http://en.wikipedia.org/wiki/New_Hampshire	</v>
      <v xml:space="preserve">http://creativecommons.org/licenses/by-sa/3.0/	</v>
    </spb>
    <spb s="1">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9">
      <v>121</v>
      <v>121</v>
      <v>2</v>
      <v>121</v>
      <v>121</v>
      <v>121</v>
      <v>122</v>
      <v>121</v>
      <v>2</v>
      <v>121</v>
      <v>2</v>
      <v>123</v>
      <v>121</v>
      <v>2</v>
      <v>2</v>
      <v>2</v>
      <v>2</v>
      <v>123</v>
      <v>2</v>
      <v>2</v>
      <v>2</v>
      <v>2</v>
      <v>2</v>
      <v>2</v>
      <v>2</v>
      <v>2</v>
      <v>2</v>
      <v>123</v>
      <v>2</v>
      <v>2</v>
      <v>2</v>
    </spb>
    <spb s="3">
      <v>4</v>
      <v>Name</v>
      <v>LearnMoreOnLink</v>
    </spb>
    <spb s="1">
      <v xml:space="preserve">Wikipedia	</v>
      <v xml:space="preserve">CC BY-SA 3.0	</v>
      <v xml:space="preserve">https://en.wikipedia.org/wiki/New_Jersey	</v>
      <v xml:space="preserve">https://creativecommons.org/licenses/by-sa/3.0	</v>
    </spb>
    <spb s="1">
      <v xml:space="preserve">Wikipedia	</v>
      <v xml:space="preserve">CC-BY-SA	</v>
      <v xml:space="preserve">http://en.wikipedia.org/wiki/New_Jersey	</v>
      <v xml:space="preserve">http://creativecommons.org/licenses/by-sa/3.0/	</v>
    </spb>
    <spb s="1">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2">
      <v>126</v>
      <v>126</v>
      <v>2</v>
      <v>126</v>
      <v>126</v>
      <v>126</v>
      <v>127</v>
      <v>126</v>
      <v>2</v>
      <v>126</v>
      <v>2</v>
      <v>128</v>
      <v>126</v>
      <v>2</v>
      <v>2</v>
      <v>2</v>
      <v>2</v>
      <v>128</v>
      <v>2</v>
      <v>2</v>
      <v>2</v>
      <v>2</v>
      <v>2</v>
      <v>2</v>
      <v>2</v>
      <v>2</v>
      <v>2</v>
      <v>128</v>
      <v>2</v>
      <v>2</v>
      <v>2</v>
      <v>2</v>
    </spb>
    <spb s="1">
      <v xml:space="preserve">Wikipedia	</v>
      <v xml:space="preserve">CC BY-SA 3.0	</v>
      <v xml:space="preserve">https://en.wikipedia.org/wiki/New_Mexico	</v>
      <v xml:space="preserve">https://creativecommons.org/licenses/by-sa/3.0	</v>
    </spb>
    <spb s="1">
      <v xml:space="preserve">Wikipedia	</v>
      <v xml:space="preserve">CC-BY-SA	</v>
      <v xml:space="preserve">http://en.wikipedia.org/wiki/New_Mexico	</v>
      <v xml:space="preserve">http://creativecommons.org/licenses/by-sa/3.0/	</v>
    </spb>
    <spb s="1">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2">
      <v>130</v>
      <v>130</v>
      <v>2</v>
      <v>130</v>
      <v>130</v>
      <v>130</v>
      <v>131</v>
      <v>130</v>
      <v>2</v>
      <v>130</v>
      <v>2</v>
      <v>132</v>
      <v>130</v>
      <v>2</v>
      <v>2</v>
      <v>2</v>
      <v>2</v>
      <v>132</v>
      <v>2</v>
      <v>2</v>
      <v>2</v>
      <v>2</v>
      <v>2</v>
      <v>2</v>
      <v>2</v>
      <v>2</v>
      <v>2</v>
      <v>132</v>
      <v>2</v>
      <v>2</v>
      <v>2</v>
      <v>2</v>
    </spb>
    <spb s="3">
      <v>5</v>
      <v>Name</v>
      <v>LearnMoreOnLink</v>
    </spb>
    <spb s="1">
      <v xml:space="preserve">Wikipedia	</v>
      <v xml:space="preserve">CC BY-SA 3.0	</v>
      <v xml:space="preserve">https://en.wikipedia.org/wiki/New_York_(state)	</v>
      <v xml:space="preserve">https://creativecommons.org/licenses/by-sa/3.0	</v>
    </spb>
    <spb s="1">
      <v xml:space="preserve">Wikipedia	</v>
      <v xml:space="preserve">CC-BY-SA	</v>
      <v xml:space="preserve">http://en.wikipedia.org/wiki/New_York_(state)	</v>
      <v xml:space="preserve">http://creativecommons.org/licenses/by-sa/3.0/	</v>
    </spb>
    <spb s="1">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2">
      <v>135</v>
      <v>135</v>
      <v>2</v>
      <v>135</v>
      <v>135</v>
      <v>135</v>
      <v>136</v>
      <v>135</v>
      <v>2</v>
      <v>135</v>
      <v>2</v>
      <v>137</v>
      <v>135</v>
      <v>2</v>
      <v>2</v>
      <v>2</v>
      <v>2</v>
      <v>137</v>
      <v>2</v>
      <v>2</v>
      <v>2</v>
      <v>2</v>
      <v>2</v>
      <v>2</v>
      <v>2</v>
      <v>2</v>
      <v>2</v>
      <v>137</v>
      <v>2</v>
      <v>2</v>
      <v>2</v>
      <v>2</v>
    </spb>
    <spb s="1">
      <v xml:space="preserve">Wikipedia	</v>
      <v xml:space="preserve">CC BY-SA 3.0	</v>
      <v xml:space="preserve">https://en.wikipedia.org/wiki/North_Carolina	</v>
      <v xml:space="preserve">https://creativecommons.org/licenses/by-sa/3.0	</v>
    </spb>
    <spb s="1">
      <v xml:space="preserve">Wikipedia	</v>
      <v xml:space="preserve">CC-BY-SA	</v>
      <v xml:space="preserve">http://en.wikipedia.org/wiki/North_Carolina	</v>
      <v xml:space="preserve">http://creativecommons.org/licenses/by-sa/3.0/	</v>
    </spb>
    <spb s="1">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2">
      <v>139</v>
      <v>139</v>
      <v>2</v>
      <v>139</v>
      <v>139</v>
      <v>139</v>
      <v>140</v>
      <v>139</v>
      <v>2</v>
      <v>139</v>
      <v>2</v>
      <v>141</v>
      <v>139</v>
      <v>2</v>
      <v>2</v>
      <v>2</v>
      <v>2</v>
      <v>141</v>
      <v>2</v>
      <v>2</v>
      <v>2</v>
      <v>2</v>
      <v>2</v>
      <v>2</v>
      <v>2</v>
      <v>2</v>
      <v>2</v>
      <v>141</v>
      <v>2</v>
      <v>2</v>
      <v>2</v>
      <v>2</v>
    </spb>
    <spb s="1">
      <v xml:space="preserve">Wikipedia	</v>
      <v xml:space="preserve">CC BY-SA 3.0	</v>
      <v xml:space="preserve">https://en.wikipedia.org/wiki/North_Dakota	</v>
      <v xml:space="preserve">https://creativecommons.org/licenses/by-sa/3.0	</v>
    </spb>
    <spb s="1">
      <v xml:space="preserve">Wikipedia	</v>
      <v xml:space="preserve">CC-BY-SA	</v>
      <v xml:space="preserve">http://en.wikipedia.org/wiki/North_Dakota	</v>
      <v xml:space="preserve">http://creativecommons.org/licenses/by-sa/3.0/	</v>
    </spb>
    <spb s="1">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2">
      <v>143</v>
      <v>143</v>
      <v>2</v>
      <v>143</v>
      <v>143</v>
      <v>143</v>
      <v>144</v>
      <v>143</v>
      <v>2</v>
      <v>143</v>
      <v>2</v>
      <v>145</v>
      <v>143</v>
      <v>2</v>
      <v>2</v>
      <v>2</v>
      <v>2</v>
      <v>145</v>
      <v>2</v>
      <v>2</v>
      <v>2</v>
      <v>2</v>
      <v>2</v>
      <v>2</v>
      <v>2</v>
      <v>2</v>
      <v>2</v>
      <v>145</v>
      <v>2</v>
      <v>2</v>
      <v>2</v>
      <v>2</v>
    </spb>
    <spb s="1">
      <v xml:space="preserve">Wikipedia	</v>
      <v xml:space="preserve">CC BY-SA 3.0	</v>
      <v xml:space="preserve">https://en.wikipedia.org/wiki/Ohio	</v>
      <v xml:space="preserve">https://creativecommons.org/licenses/by-sa/3.0	</v>
    </spb>
    <spb s="1">
      <v xml:space="preserve">Wikipedia	</v>
      <v xml:space="preserve">CC-BY-SA	</v>
      <v xml:space="preserve">http://en.wikipedia.org/wiki/Ohio	</v>
      <v xml:space="preserve">http://creativecommons.org/licenses/by-sa/3.0/	</v>
    </spb>
    <spb s="1">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2">
      <v>147</v>
      <v>147</v>
      <v>2</v>
      <v>147</v>
      <v>147</v>
      <v>147</v>
      <v>148</v>
      <v>147</v>
      <v>2</v>
      <v>147</v>
      <v>2</v>
      <v>149</v>
      <v>147</v>
      <v>2</v>
      <v>2</v>
      <v>2</v>
      <v>2</v>
      <v>149</v>
      <v>2</v>
      <v>2</v>
      <v>2</v>
      <v>2</v>
      <v>2</v>
      <v>2</v>
      <v>2</v>
      <v>2</v>
      <v>2</v>
      <v>149</v>
      <v>2</v>
      <v>2</v>
      <v>2</v>
      <v>2</v>
    </spb>
    <spb s="1">
      <v xml:space="preserve">Wikipedia	</v>
      <v xml:space="preserve">CC BY-SA 3.0	</v>
      <v xml:space="preserve">https://en.wikipedia.org/wiki/Oklahoma	</v>
      <v xml:space="preserve">https://creativecommons.org/licenses/by-sa/3.0	</v>
    </spb>
    <spb s="1">
      <v xml:space="preserve">Wikipedia	</v>
      <v xml:space="preserve">CC-BY-SA	</v>
      <v xml:space="preserve">http://en.wikipedia.org/wiki/Oklahoma	</v>
      <v xml:space="preserve">http://creativecommons.org/licenses/by-sa/3.0/	</v>
    </spb>
    <spb s="1">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2">
      <v>151</v>
      <v>151</v>
      <v>2</v>
      <v>151</v>
      <v>151</v>
      <v>151</v>
      <v>152</v>
      <v>151</v>
      <v>2</v>
      <v>151</v>
      <v>2</v>
      <v>153</v>
      <v>151</v>
      <v>2</v>
      <v>2</v>
      <v>2</v>
      <v>2</v>
      <v>153</v>
      <v>2</v>
      <v>2</v>
      <v>2</v>
      <v>2</v>
      <v>2</v>
      <v>2</v>
      <v>2</v>
      <v>2</v>
      <v>2</v>
      <v>153</v>
      <v>2</v>
      <v>2</v>
      <v>2</v>
      <v>2</v>
    </spb>
    <spb s="1">
      <v xml:space="preserve">Wikipedia	</v>
      <v xml:space="preserve">CC BY-SA 3.0	</v>
      <v xml:space="preserve">https://en.wikipedia.org/wiki/Oregon	</v>
      <v xml:space="preserve">https://creativecommons.org/licenses/by-sa/3.0	</v>
    </spb>
    <spb s="1">
      <v xml:space="preserve">Wikipedia	</v>
      <v xml:space="preserve">CC-BY-SA	</v>
      <v xml:space="preserve">http://en.wikipedia.org/wiki/Oregon	</v>
      <v xml:space="preserve">http://creativecommons.org/licenses/by-sa/3.0/	</v>
    </spb>
    <spb s="1">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2">
      <v>155</v>
      <v>155</v>
      <v>2</v>
      <v>155</v>
      <v>155</v>
      <v>155</v>
      <v>156</v>
      <v>155</v>
      <v>2</v>
      <v>155</v>
      <v>2</v>
      <v>157</v>
      <v>155</v>
      <v>2</v>
      <v>2</v>
      <v>2</v>
      <v>2</v>
      <v>157</v>
      <v>2</v>
      <v>2</v>
      <v>2</v>
      <v>2</v>
      <v>2</v>
      <v>2</v>
      <v>2</v>
      <v>2</v>
      <v>2</v>
      <v>157</v>
      <v>2</v>
      <v>2</v>
      <v>2</v>
      <v>2</v>
    </spb>
    <spb s="1">
      <v xml:space="preserve">Wikipedia	</v>
      <v xml:space="preserve">CC BY-SA 3.0	</v>
      <v xml:space="preserve">https://en.wikipedia.org/wiki/Pennsylvania	</v>
      <v xml:space="preserve">https://creativecommons.org/licenses/by-sa/3.0	</v>
    </spb>
    <spb s="1">
      <v xml:space="preserve">Wikipedia	</v>
      <v xml:space="preserve">CC-BY-SA	</v>
      <v xml:space="preserve">http://en.wikipedia.org/wiki/Pennsylvania	</v>
      <v xml:space="preserve">http://creativecommons.org/licenses/by-sa/3.0/	</v>
    </spb>
    <spb s="1">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2">
      <v>159</v>
      <v>159</v>
      <v>2</v>
      <v>159</v>
      <v>159</v>
      <v>159</v>
      <v>160</v>
      <v>159</v>
      <v>2</v>
      <v>159</v>
      <v>2</v>
      <v>161</v>
      <v>159</v>
      <v>2</v>
      <v>2</v>
      <v>2</v>
      <v>2</v>
      <v>161</v>
      <v>2</v>
      <v>2</v>
      <v>2</v>
      <v>2</v>
      <v>2</v>
      <v>2</v>
      <v>2</v>
      <v>2</v>
      <v>2</v>
      <v>161</v>
      <v>2</v>
      <v>2</v>
      <v>2</v>
      <v>2</v>
    </spb>
    <spb s="1">
      <v xml:space="preserve">Wikipedia	</v>
      <v xml:space="preserve">CC BY-SA 3.0	</v>
      <v xml:space="preserve">https://en.wikipedia.org/wiki/Rhode_Island	</v>
      <v xml:space="preserve">https://creativecommons.org/licenses/by-sa/3.0	</v>
    </spb>
    <spb s="1">
      <v xml:space="preserve">Wikipedia	</v>
      <v xml:space="preserve">CC-BY-SA	</v>
      <v xml:space="preserve">http://en.wikipedia.org/wiki/Rhode_Island	</v>
      <v xml:space="preserve">http://creativecommons.org/licenses/by-sa/3.0/	</v>
    </spb>
    <spb s="1">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2">
      <v>163</v>
      <v>163</v>
      <v>2</v>
      <v>163</v>
      <v>163</v>
      <v>163</v>
      <v>164</v>
      <v>163</v>
      <v>2</v>
      <v>163</v>
      <v>2</v>
      <v>165</v>
      <v>163</v>
      <v>2</v>
      <v>2</v>
      <v>2</v>
      <v>2</v>
      <v>165</v>
      <v>2</v>
      <v>2</v>
      <v>2</v>
      <v>2</v>
      <v>2</v>
      <v>2</v>
      <v>2</v>
      <v>2</v>
      <v>2</v>
      <v>165</v>
      <v>2</v>
      <v>2</v>
      <v>2</v>
      <v>2</v>
    </spb>
    <spb s="1">
      <v xml:space="preserve">Wikipedia	</v>
      <v xml:space="preserve">CC BY-SA 3.0	</v>
      <v xml:space="preserve">https://en.wikipedia.org/wiki/South_Carolina	</v>
      <v xml:space="preserve">https://creativecommons.org/licenses/by-sa/3.0	</v>
    </spb>
    <spb s="1">
      <v xml:space="preserve">Wikipedia	</v>
      <v xml:space="preserve">CC-BY-SA	</v>
      <v xml:space="preserve">http://en.wikipedia.org/wiki/South_Carolina	</v>
      <v xml:space="preserve">http://creativecommons.org/licenses/by-sa/3.0/	</v>
    </spb>
    <spb s="1">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2">
      <v>167</v>
      <v>167</v>
      <v>2</v>
      <v>167</v>
      <v>167</v>
      <v>167</v>
      <v>168</v>
      <v>167</v>
      <v>2</v>
      <v>167</v>
      <v>2</v>
      <v>169</v>
      <v>167</v>
      <v>2</v>
      <v>2</v>
      <v>2</v>
      <v>2</v>
      <v>169</v>
      <v>2</v>
      <v>2</v>
      <v>2</v>
      <v>2</v>
      <v>2</v>
      <v>2</v>
      <v>2</v>
      <v>2</v>
      <v>2</v>
      <v>169</v>
      <v>2</v>
      <v>2</v>
      <v>2</v>
      <v>2</v>
    </spb>
    <spb s="1">
      <v xml:space="preserve">Wikipedia	</v>
      <v xml:space="preserve">CC BY-SA 3.0	</v>
      <v xml:space="preserve">https://en.wikipedia.org/wiki/South_Dakota	</v>
      <v xml:space="preserve">https://creativecommons.org/licenses/by-sa/3.0	</v>
    </spb>
    <spb s="1">
      <v xml:space="preserve">Wikipedia	</v>
      <v xml:space="preserve">CC-BY-SA	</v>
      <v xml:space="preserve">http://en.wikipedia.org/wiki/South_Dakota	</v>
      <v xml:space="preserve">http://creativecommons.org/licenses/by-sa/3.0/	</v>
    </spb>
    <spb s="1">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2">
      <v>171</v>
      <v>171</v>
      <v>2</v>
      <v>171</v>
      <v>171</v>
      <v>171</v>
      <v>172</v>
      <v>171</v>
      <v>2</v>
      <v>171</v>
      <v>2</v>
      <v>173</v>
      <v>171</v>
      <v>2</v>
      <v>2</v>
      <v>2</v>
      <v>2</v>
      <v>173</v>
      <v>2</v>
      <v>2</v>
      <v>2</v>
      <v>2</v>
      <v>2</v>
      <v>2</v>
      <v>2</v>
      <v>2</v>
      <v>2</v>
      <v>173</v>
      <v>2</v>
      <v>2</v>
      <v>2</v>
      <v>2</v>
    </spb>
    <spb s="1">
      <v xml:space="preserve">Wikipedia	</v>
      <v xml:space="preserve">CC BY-SA 3.0	</v>
      <v xml:space="preserve">https://en.wikipedia.org/wiki/Tennessee	</v>
      <v xml:space="preserve">https://creativecommons.org/licenses/by-sa/3.0	</v>
    </spb>
    <spb s="1">
      <v xml:space="preserve">Wikipedia	</v>
      <v xml:space="preserve">CC-BY-SA	</v>
      <v xml:space="preserve">http://en.wikipedia.org/wiki/Tennessee	</v>
      <v xml:space="preserve">http://creativecommons.org/licenses/by-sa/3.0/	</v>
    </spb>
    <spb s="1">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2">
      <v>175</v>
      <v>175</v>
      <v>2</v>
      <v>175</v>
      <v>175</v>
      <v>175</v>
      <v>176</v>
      <v>175</v>
      <v>2</v>
      <v>175</v>
      <v>2</v>
      <v>177</v>
      <v>175</v>
      <v>2</v>
      <v>2</v>
      <v>2</v>
      <v>2</v>
      <v>177</v>
      <v>2</v>
      <v>2</v>
      <v>2</v>
      <v>2</v>
      <v>2</v>
      <v>2</v>
      <v>2</v>
      <v>2</v>
      <v>2</v>
      <v>177</v>
      <v>2</v>
      <v>2</v>
      <v>2</v>
      <v>2</v>
    </spb>
    <spb s="1">
      <v xml:space="preserve">Wikipedia	</v>
      <v xml:space="preserve">CC BY-SA 3.0	</v>
      <v xml:space="preserve">https://en.wikipedia.org/wiki/Texas	</v>
      <v xml:space="preserve">https://creativecommons.org/licenses/by-sa/3.0	</v>
    </spb>
    <spb s="1">
      <v xml:space="preserve">Wikipedia	</v>
      <v xml:space="preserve">CC-BY-SA	</v>
      <v xml:space="preserve">http://en.wikipedia.org/wiki/Texas	</v>
      <v xml:space="preserve">http://creativecommons.org/licenses/by-sa/3.0/	</v>
    </spb>
    <spb s="1">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2">
      <v>179</v>
      <v>179</v>
      <v>2</v>
      <v>179</v>
      <v>179</v>
      <v>179</v>
      <v>180</v>
      <v>179</v>
      <v>2</v>
      <v>179</v>
      <v>2</v>
      <v>181</v>
      <v>179</v>
      <v>2</v>
      <v>2</v>
      <v>2</v>
      <v>2</v>
      <v>181</v>
      <v>2</v>
      <v>2</v>
      <v>2</v>
      <v>2</v>
      <v>2</v>
      <v>2</v>
      <v>2</v>
      <v>2</v>
      <v>2</v>
      <v>181</v>
      <v>2</v>
      <v>2</v>
      <v>2</v>
      <v>2</v>
    </spb>
    <spb s="1">
      <v xml:space="preserve">Wikipedia	</v>
      <v xml:space="preserve">CC BY-SA 3.0	</v>
      <v xml:space="preserve">https://en.wikipedia.org/wiki/Utah	</v>
      <v xml:space="preserve">https://creativecommons.org/licenses/by-sa/3.0	</v>
    </spb>
    <spb s="1">
      <v xml:space="preserve">Wikipedia	</v>
      <v xml:space="preserve">CC-BY-SA	</v>
      <v xml:space="preserve">http://en.wikipedia.org/wiki/Utah	</v>
      <v xml:space="preserve">http://creativecommons.org/licenses/by-sa/3.0/	</v>
    </spb>
    <spb s="1">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2">
      <v>183</v>
      <v>183</v>
      <v>2</v>
      <v>183</v>
      <v>183</v>
      <v>183</v>
      <v>184</v>
      <v>183</v>
      <v>2</v>
      <v>183</v>
      <v>2</v>
      <v>185</v>
      <v>183</v>
      <v>2</v>
      <v>2</v>
      <v>2</v>
      <v>2</v>
      <v>185</v>
      <v>2</v>
      <v>2</v>
      <v>2</v>
      <v>2</v>
      <v>2</v>
      <v>2</v>
      <v>2</v>
      <v>2</v>
      <v>2</v>
      <v>185</v>
      <v>2</v>
      <v>2</v>
      <v>2</v>
      <v>2</v>
    </spb>
    <spb s="1">
      <v xml:space="preserve">Wikipedia	</v>
      <v xml:space="preserve">CC BY-SA 3.0	</v>
      <v xml:space="preserve">https://en.wikipedia.org/wiki/Vermont	</v>
      <v xml:space="preserve">https://creativecommons.org/licenses/by-sa/3.0	</v>
    </spb>
    <spb s="1">
      <v xml:space="preserve">Wikipedia	</v>
      <v xml:space="preserve">CC-BY-SA	</v>
      <v xml:space="preserve">http://en.wikipedia.org/wiki/Vermont	</v>
      <v xml:space="preserve">http://creativecommons.org/licenses/by-sa/3.0/	</v>
    </spb>
    <spb s="1">
      <v xml:space="preserve">Wikipedia	US Census	US Census	</v>
      <v xml:space="preserve">CC-BY-SA			</v>
      <v xml:space="preserve">http://en.wikipedia.org/wiki/Vermont	https://www.census.gov/popest/data/state/asrh/2014/files/SC-EST2014-AGESEX-CIV.csv	http://www.census.gov/quickfacts/table/WTN220212/50	</v>
      <v xml:space="preserve">http://creativecommons.org/licenses/by-sa/3.0/			</v>
    </spb>
    <spb s="9">
      <v>187</v>
      <v>187</v>
      <v>2</v>
      <v>187</v>
      <v>187</v>
      <v>187</v>
      <v>188</v>
      <v>187</v>
      <v>2</v>
      <v>187</v>
      <v>2</v>
      <v>189</v>
      <v>187</v>
      <v>2</v>
      <v>2</v>
      <v>2</v>
      <v>2</v>
      <v>189</v>
      <v>2</v>
      <v>2</v>
      <v>2</v>
      <v>2</v>
      <v>2</v>
      <v>2</v>
      <v>2</v>
      <v>2</v>
      <v>2</v>
      <v>189</v>
      <v>2</v>
      <v>2</v>
      <v>2</v>
    </spb>
    <spb s="1">
      <v xml:space="preserve">Wikipedia	</v>
      <v xml:space="preserve">CC BY-SA 3.0	</v>
      <v xml:space="preserve">https://en.wikipedia.org/wiki/Virginia	</v>
      <v xml:space="preserve">https://creativecommons.org/licenses/by-sa/3.0	</v>
    </spb>
    <spb s="1">
      <v xml:space="preserve">Wikipedia	</v>
      <v xml:space="preserve">CC-BY-SA	</v>
      <v xml:space="preserve">http://en.wikipedia.org/wiki/Virginia	</v>
      <v xml:space="preserve">http://creativecommons.org/licenses/by-sa/3.0/	</v>
    </spb>
    <spb s="1">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2">
      <v>191</v>
      <v>191</v>
      <v>2</v>
      <v>191</v>
      <v>191</v>
      <v>191</v>
      <v>192</v>
      <v>191</v>
      <v>2</v>
      <v>191</v>
      <v>2</v>
      <v>193</v>
      <v>191</v>
      <v>2</v>
      <v>2</v>
      <v>2</v>
      <v>2</v>
      <v>193</v>
      <v>2</v>
      <v>2</v>
      <v>2</v>
      <v>2</v>
      <v>2</v>
      <v>2</v>
      <v>2</v>
      <v>2</v>
      <v>2</v>
      <v>193</v>
      <v>2</v>
      <v>2</v>
      <v>2</v>
      <v>2</v>
    </spb>
    <spb s="1">
      <v xml:space="preserve">Wikipedia	</v>
      <v xml:space="preserve">CC BY-SA 3.0	</v>
      <v xml:space="preserve">https://en.wikipedia.org/wiki/Washington_(state)	</v>
      <v xml:space="preserve">https://creativecommons.org/licenses/by-sa/3.0	</v>
    </spb>
    <spb s="1">
      <v xml:space="preserve">Wikipedia	</v>
      <v xml:space="preserve">CC-BY-SA	</v>
      <v xml:space="preserve">http://en.wikipedia.org/wiki/Washington_(state)	</v>
      <v xml:space="preserve">http://creativecommons.org/licenses/by-sa/3.0/	</v>
    </spb>
    <spb s="1">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2">
      <v>195</v>
      <v>195</v>
      <v>2</v>
      <v>195</v>
      <v>195</v>
      <v>195</v>
      <v>196</v>
      <v>195</v>
      <v>2</v>
      <v>195</v>
      <v>2</v>
      <v>197</v>
      <v>195</v>
      <v>2</v>
      <v>2</v>
      <v>2</v>
      <v>2</v>
      <v>197</v>
      <v>2</v>
      <v>2</v>
      <v>2</v>
      <v>2</v>
      <v>2</v>
      <v>2</v>
      <v>2</v>
      <v>2</v>
      <v>2</v>
      <v>197</v>
      <v>2</v>
      <v>2</v>
      <v>2</v>
      <v>2</v>
    </spb>
    <spb s="1">
      <v xml:space="preserve">Wikipedia	</v>
      <v xml:space="preserve">CC BY-SA 3.0	</v>
      <v xml:space="preserve">https://en.wikipedia.org/wiki/West_Virginia	</v>
      <v xml:space="preserve">https://creativecommons.org/licenses/by-sa/3.0	</v>
    </spb>
    <spb s="1">
      <v xml:space="preserve">Wikipedia	</v>
      <v xml:space="preserve">CC-BY-SA	</v>
      <v xml:space="preserve">http://en.wikipedia.org/wiki/West_Virginia	</v>
      <v xml:space="preserve">http://creativecommons.org/licenses/by-sa/3.0/	</v>
    </spb>
    <spb s="1">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9">
      <v>199</v>
      <v>199</v>
      <v>2</v>
      <v>199</v>
      <v>199</v>
      <v>199</v>
      <v>200</v>
      <v>199</v>
      <v>2</v>
      <v>199</v>
      <v>2</v>
      <v>201</v>
      <v>199</v>
      <v>2</v>
      <v>2</v>
      <v>2</v>
      <v>2</v>
      <v>201</v>
      <v>2</v>
      <v>2</v>
      <v>2</v>
      <v>2</v>
      <v>2</v>
      <v>2</v>
      <v>2</v>
      <v>2</v>
      <v>2</v>
      <v>201</v>
      <v>2</v>
      <v>2</v>
      <v>2</v>
    </spb>
    <spb s="1">
      <v xml:space="preserve">Wikipedia	</v>
      <v xml:space="preserve">CC BY-SA 3.0	</v>
      <v xml:space="preserve">https://en.wikipedia.org/wiki/Wisconsin	</v>
      <v xml:space="preserve">https://creativecommons.org/licenses/by-sa/3.0	</v>
    </spb>
    <spb s="1">
      <v xml:space="preserve">Wikipedia	</v>
      <v xml:space="preserve">CC-BY-SA	</v>
      <v xml:space="preserve">http://en.wikipedia.org/wiki/Wisconsin	</v>
      <v xml:space="preserve">http://creativecommons.org/licenses/by-sa/3.0/	</v>
    </spb>
    <spb s="1">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2">
      <v>203</v>
      <v>203</v>
      <v>2</v>
      <v>203</v>
      <v>203</v>
      <v>203</v>
      <v>204</v>
      <v>203</v>
      <v>2</v>
      <v>203</v>
      <v>2</v>
      <v>205</v>
      <v>203</v>
      <v>2</v>
      <v>2</v>
      <v>2</v>
      <v>2</v>
      <v>205</v>
      <v>2</v>
      <v>2</v>
      <v>2</v>
      <v>2</v>
      <v>2</v>
      <v>2</v>
      <v>2</v>
      <v>2</v>
      <v>2</v>
      <v>205</v>
      <v>2</v>
      <v>2</v>
      <v>2</v>
      <v>2</v>
    </spb>
    <spb s="1">
      <v xml:space="preserve">Wikipedia	</v>
      <v xml:space="preserve">CC BY-SA 3.0	</v>
      <v xml:space="preserve">https://en.wikipedia.org/wiki/Wyoming	</v>
      <v xml:space="preserve">https://creativecommons.org/licenses/by-sa/3.0	</v>
    </spb>
    <spb s="1">
      <v xml:space="preserve">Wikipedia	</v>
      <v xml:space="preserve">CC-BY-SA	</v>
      <v xml:space="preserve">http://en.wikipedia.org/wiki/Wyoming	</v>
      <v xml:space="preserve">http://creativecommons.org/licenses/by-sa/3.0/	</v>
    </spb>
    <spb s="1">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2">
      <v>207</v>
      <v>207</v>
      <v>2</v>
      <v>207</v>
      <v>207</v>
      <v>207</v>
      <v>208</v>
      <v>207</v>
      <v>2</v>
      <v>207</v>
      <v>2</v>
      <v>209</v>
      <v>207</v>
      <v>2</v>
      <v>2</v>
      <v>2</v>
      <v>2</v>
      <v>209</v>
      <v>2</v>
      <v>2</v>
      <v>2</v>
      <v>2</v>
      <v>2</v>
      <v>2</v>
      <v>2</v>
      <v>2</v>
      <v>2</v>
      <v>209</v>
      <v>2</v>
      <v>2</v>
      <v>2</v>
      <v>2</v>
    </spb>
  </spbData>
</supportingPropertyBags>
</file>

<file path=xl/richData/rdsupportingpropertybagstructure.xml><?xml version="1.0" encoding="utf-8"?>
<spbStructures xmlns="http://schemas.microsoft.com/office/spreadsheetml/2017/richdata2" count="11">
  <s>
    <k n="_Self" t="i"/>
  </s>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NumberFormat" t="s"/>
    <rPr n="IsTitleField" t="b"/>
    <rPr n="IsHeroField" t="b"/>
  </richProperties>
  <richStyles>
    <rSty dxfid="0">
      <rpv i="0">#,##0</rpv>
    </rSty>
    <rSty>
      <rpv i="1">1</rpv>
    </rSty>
    <rSty>
      <rpv i="2">1</rpv>
    </rSty>
    <rSty dxfid="3">
      <rpv i="0">_([$$-en-US]* #,##0_);_([$$-en-US]* (#,##0);_([$$-en-US]* "-"_);_(@_)</rpv>
    </rSty>
    <rSty dxfid="2">
      <rpv i="0">0.00</rpv>
    </rSty>
    <rSty dxfid="1">
      <rpv i="0">0.0%</rpv>
    </rSty>
    <rSty dxfid="4"/>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E0856B-C5C7-9846-82B4-00799FA3A52F}" name="Table1" displayName="Table1" ref="A1:F1919" totalsRowShown="0" headerRowDxfId="3">
  <autoFilter ref="A1:F1919" xr:uid="{51E0856B-C5C7-9846-82B4-00799FA3A52F}"/>
  <tableColumns count="6">
    <tableColumn id="1" xr3:uid="{C4C99473-BCAF-374A-AEBB-83DBF8312901}" name="Year"/>
    <tableColumn id="2" xr3:uid="{DBE3E57B-CCD2-DB4A-B25F-7D3B8F521B6D}" name="Industry"/>
    <tableColumn id="3" xr3:uid="{65DC5195-E91E-E348-97EE-A1A145ED73EB}" name="State"/>
    <tableColumn id="4" xr3:uid="{253C1E72-9E34-EC4B-B6EA-3BD926113143}" name="Establishments" dataDxfId="2"/>
    <tableColumn id="5" xr3:uid="{8309BD30-44ED-124C-A8AC-1BA2104C3C8E}" name="Employees" dataDxfId="1"/>
    <tableColumn id="6" xr3:uid="{82764F0A-2576-F24D-A1E2-2D57C3A4777D}" name="Avg Annual Wag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Maven Careers">
      <a:dk1>
        <a:sysClr val="windowText" lastClr="000000"/>
      </a:dk1>
      <a:lt1>
        <a:sysClr val="window" lastClr="FFFFFF"/>
      </a:lt1>
      <a:dk2>
        <a:srgbClr val="44546A"/>
      </a:dk2>
      <a:lt2>
        <a:srgbClr val="E7E6E6"/>
      </a:lt2>
      <a:accent1>
        <a:srgbClr val="269999"/>
      </a:accent1>
      <a:accent2>
        <a:srgbClr val="FF5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52F2C-F2D3-4F44-815D-AF8D50250408}">
  <dimension ref="A1:F1919"/>
  <sheetViews>
    <sheetView workbookViewId="0">
      <selection activeCell="C11" sqref="C11"/>
    </sheetView>
  </sheetViews>
  <sheetFormatPr baseColWidth="10" defaultColWidth="8.83203125" defaultRowHeight="15" x14ac:dyDescent="0.2"/>
  <cols>
    <col min="1" max="1" width="9.1640625" customWidth="1"/>
    <col min="2" max="2" width="21.6640625" customWidth="1"/>
    <col min="3" max="3" width="18.6640625" customWidth="1"/>
    <col min="4" max="4" width="15" customWidth="1"/>
    <col min="5" max="5" width="11.83203125" customWidth="1"/>
    <col min="6" max="6" width="16.83203125" customWidth="1"/>
    <col min="7" max="18" width="9.1640625" customWidth="1"/>
  </cols>
  <sheetData>
    <row r="1" spans="1:6" x14ac:dyDescent="0.2">
      <c r="A1" s="3" t="s">
        <v>50</v>
      </c>
      <c r="B1" s="3" t="s">
        <v>49</v>
      </c>
      <c r="C1" s="3" t="s">
        <v>0</v>
      </c>
      <c r="D1" s="3" t="s">
        <v>61</v>
      </c>
      <c r="E1" s="3" t="s">
        <v>62</v>
      </c>
      <c r="F1" s="3" t="s">
        <v>63</v>
      </c>
    </row>
    <row r="2" spans="1:6" x14ac:dyDescent="0.2">
      <c r="A2">
        <v>2020</v>
      </c>
      <c r="B2" t="s">
        <v>55</v>
      </c>
      <c r="C2" t="s">
        <v>1</v>
      </c>
      <c r="D2" s="1">
        <v>1829</v>
      </c>
      <c r="E2" s="1">
        <v>18051</v>
      </c>
      <c r="F2" s="2">
        <v>58872</v>
      </c>
    </row>
    <row r="3" spans="1:6" x14ac:dyDescent="0.2">
      <c r="A3">
        <v>2020</v>
      </c>
      <c r="B3" t="s">
        <v>55</v>
      </c>
      <c r="C3" t="s">
        <v>2</v>
      </c>
      <c r="D3" s="1">
        <v>1354</v>
      </c>
      <c r="E3" s="1">
        <v>35607</v>
      </c>
      <c r="F3" s="2">
        <v>55216</v>
      </c>
    </row>
    <row r="4" spans="1:6" x14ac:dyDescent="0.2">
      <c r="A4">
        <v>2020</v>
      </c>
      <c r="B4" t="s">
        <v>55</v>
      </c>
      <c r="C4" t="s">
        <v>3</v>
      </c>
      <c r="D4" s="1">
        <v>2565</v>
      </c>
      <c r="E4" s="1">
        <v>15961</v>
      </c>
      <c r="F4" s="2">
        <v>49909</v>
      </c>
    </row>
    <row r="5" spans="1:6" x14ac:dyDescent="0.2">
      <c r="A5">
        <v>2020</v>
      </c>
      <c r="B5" t="s">
        <v>55</v>
      </c>
      <c r="C5" t="s">
        <v>4</v>
      </c>
      <c r="D5" s="1">
        <v>17651</v>
      </c>
      <c r="E5" s="1">
        <v>425665</v>
      </c>
      <c r="F5" s="2">
        <v>42534</v>
      </c>
    </row>
    <row r="6" spans="1:6" x14ac:dyDescent="0.2">
      <c r="A6">
        <v>2020</v>
      </c>
      <c r="B6" t="s">
        <v>55</v>
      </c>
      <c r="C6" t="s">
        <v>5</v>
      </c>
      <c r="D6" s="1">
        <v>3312</v>
      </c>
      <c r="E6" s="1">
        <v>41633</v>
      </c>
      <c r="F6" s="2">
        <v>91879</v>
      </c>
    </row>
    <row r="7" spans="1:6" x14ac:dyDescent="0.2">
      <c r="A7">
        <v>2020</v>
      </c>
      <c r="B7" t="s">
        <v>55</v>
      </c>
      <c r="C7" t="s">
        <v>6</v>
      </c>
      <c r="D7">
        <v>467</v>
      </c>
      <c r="E7" s="1">
        <v>5260</v>
      </c>
      <c r="F7" s="2">
        <v>43142</v>
      </c>
    </row>
    <row r="8" spans="1:6" x14ac:dyDescent="0.2">
      <c r="A8">
        <v>2020</v>
      </c>
      <c r="B8" t="s">
        <v>55</v>
      </c>
      <c r="C8" t="s">
        <v>7</v>
      </c>
      <c r="D8">
        <v>186</v>
      </c>
      <c r="E8" s="1">
        <v>1317</v>
      </c>
      <c r="F8" s="2">
        <v>43290</v>
      </c>
    </row>
    <row r="9" spans="1:6" x14ac:dyDescent="0.2">
      <c r="A9">
        <v>2020</v>
      </c>
      <c r="B9" t="s">
        <v>55</v>
      </c>
      <c r="C9" t="s">
        <v>8</v>
      </c>
      <c r="D9" s="1">
        <v>5394</v>
      </c>
      <c r="E9" s="1">
        <v>71107</v>
      </c>
      <c r="F9" s="2">
        <v>37717</v>
      </c>
    </row>
    <row r="10" spans="1:6" x14ac:dyDescent="0.2">
      <c r="A10">
        <v>2020</v>
      </c>
      <c r="B10" t="s">
        <v>55</v>
      </c>
      <c r="C10" t="s">
        <v>9</v>
      </c>
      <c r="D10" s="1">
        <v>2794</v>
      </c>
      <c r="E10" s="1">
        <v>29309</v>
      </c>
      <c r="F10" s="2">
        <v>45978</v>
      </c>
    </row>
    <row r="11" spans="1:6" x14ac:dyDescent="0.2">
      <c r="A11">
        <v>2020</v>
      </c>
      <c r="B11" t="s">
        <v>55</v>
      </c>
      <c r="C11" t="s">
        <v>10</v>
      </c>
      <c r="D11" s="1">
        <v>2531</v>
      </c>
      <c r="E11" s="1">
        <v>27020</v>
      </c>
      <c r="F11" s="2">
        <v>42820</v>
      </c>
    </row>
    <row r="12" spans="1:6" x14ac:dyDescent="0.2">
      <c r="A12">
        <v>2020</v>
      </c>
      <c r="B12" t="s">
        <v>55</v>
      </c>
      <c r="C12" t="s">
        <v>11</v>
      </c>
      <c r="D12" s="1">
        <v>2818</v>
      </c>
      <c r="E12" s="1">
        <v>24933</v>
      </c>
      <c r="F12" s="2">
        <v>52259</v>
      </c>
    </row>
    <row r="13" spans="1:6" x14ac:dyDescent="0.2">
      <c r="A13">
        <v>2020</v>
      </c>
      <c r="B13" t="s">
        <v>55</v>
      </c>
      <c r="C13" t="s">
        <v>12</v>
      </c>
      <c r="D13" s="1">
        <v>2302</v>
      </c>
      <c r="E13" s="1">
        <v>20872</v>
      </c>
      <c r="F13" s="2">
        <v>50732</v>
      </c>
    </row>
    <row r="14" spans="1:6" x14ac:dyDescent="0.2">
      <c r="A14">
        <v>2020</v>
      </c>
      <c r="B14" t="s">
        <v>55</v>
      </c>
      <c r="C14" t="s">
        <v>13</v>
      </c>
      <c r="D14" s="1">
        <v>2911</v>
      </c>
      <c r="E14" s="1">
        <v>22868</v>
      </c>
      <c r="F14" s="2">
        <v>45588</v>
      </c>
    </row>
    <row r="15" spans="1:6" x14ac:dyDescent="0.2">
      <c r="A15">
        <v>2020</v>
      </c>
      <c r="B15" t="s">
        <v>55</v>
      </c>
      <c r="C15" t="s">
        <v>14</v>
      </c>
      <c r="D15" s="1">
        <v>2613</v>
      </c>
      <c r="E15" s="1">
        <v>18607</v>
      </c>
      <c r="F15" s="2">
        <v>47721</v>
      </c>
    </row>
    <row r="16" spans="1:6" x14ac:dyDescent="0.2">
      <c r="A16">
        <v>2020</v>
      </c>
      <c r="B16" t="s">
        <v>55</v>
      </c>
      <c r="C16" t="s">
        <v>15</v>
      </c>
      <c r="D16" s="1">
        <v>1632</v>
      </c>
      <c r="E16" s="1">
        <v>16061</v>
      </c>
      <c r="F16" s="2">
        <v>54605</v>
      </c>
    </row>
    <row r="17" spans="1:6" x14ac:dyDescent="0.2">
      <c r="A17">
        <v>2020</v>
      </c>
      <c r="B17" t="s">
        <v>55</v>
      </c>
      <c r="C17" t="s">
        <v>16</v>
      </c>
      <c r="D17" s="1">
        <v>3143</v>
      </c>
      <c r="E17" s="1">
        <v>37751</v>
      </c>
      <c r="F17" s="2">
        <v>86727</v>
      </c>
    </row>
    <row r="18" spans="1:6" x14ac:dyDescent="0.2">
      <c r="A18">
        <v>2020</v>
      </c>
      <c r="B18" t="s">
        <v>55</v>
      </c>
      <c r="C18" t="s">
        <v>17</v>
      </c>
      <c r="D18" s="1">
        <v>1581</v>
      </c>
      <c r="E18" s="1">
        <v>7787</v>
      </c>
      <c r="F18" s="2">
        <v>41422</v>
      </c>
    </row>
    <row r="19" spans="1:6" x14ac:dyDescent="0.2">
      <c r="A19">
        <v>2020</v>
      </c>
      <c r="B19" t="s">
        <v>55</v>
      </c>
      <c r="C19" t="s">
        <v>18</v>
      </c>
      <c r="D19">
        <v>720</v>
      </c>
      <c r="E19" s="1">
        <v>7112</v>
      </c>
      <c r="F19" s="2">
        <v>46887</v>
      </c>
    </row>
    <row r="20" spans="1:6" x14ac:dyDescent="0.2">
      <c r="A20">
        <v>2020</v>
      </c>
      <c r="B20" t="s">
        <v>55</v>
      </c>
      <c r="C20" t="s">
        <v>19</v>
      </c>
      <c r="D20">
        <v>999</v>
      </c>
      <c r="E20" s="1">
        <v>11134</v>
      </c>
      <c r="F20" s="2">
        <v>64628</v>
      </c>
    </row>
    <row r="21" spans="1:6" x14ac:dyDescent="0.2">
      <c r="A21">
        <v>2020</v>
      </c>
      <c r="B21" t="s">
        <v>55</v>
      </c>
      <c r="C21" t="s">
        <v>20</v>
      </c>
      <c r="D21" s="1">
        <v>3574</v>
      </c>
      <c r="E21" s="1">
        <v>34897</v>
      </c>
      <c r="F21" s="2">
        <v>43309</v>
      </c>
    </row>
    <row r="22" spans="1:6" x14ac:dyDescent="0.2">
      <c r="A22">
        <v>2020</v>
      </c>
      <c r="B22" t="s">
        <v>55</v>
      </c>
      <c r="C22" t="s">
        <v>21</v>
      </c>
      <c r="D22" s="1">
        <v>3175</v>
      </c>
      <c r="E22" s="1">
        <v>28204</v>
      </c>
      <c r="F22" s="2">
        <v>51276</v>
      </c>
    </row>
    <row r="23" spans="1:6" x14ac:dyDescent="0.2">
      <c r="A23">
        <v>2020</v>
      </c>
      <c r="B23" t="s">
        <v>55</v>
      </c>
      <c r="C23" t="s">
        <v>22</v>
      </c>
      <c r="D23" s="1">
        <v>2070</v>
      </c>
      <c r="E23" s="1">
        <v>14561</v>
      </c>
      <c r="F23" s="2">
        <v>50525</v>
      </c>
    </row>
    <row r="24" spans="1:6" x14ac:dyDescent="0.2">
      <c r="A24">
        <v>2020</v>
      </c>
      <c r="B24" t="s">
        <v>55</v>
      </c>
      <c r="C24" t="s">
        <v>23</v>
      </c>
      <c r="D24" s="1">
        <v>2123</v>
      </c>
      <c r="E24" s="1">
        <v>16963</v>
      </c>
      <c r="F24" s="2">
        <v>46677</v>
      </c>
    </row>
    <row r="25" spans="1:6" x14ac:dyDescent="0.2">
      <c r="A25">
        <v>2020</v>
      </c>
      <c r="B25" t="s">
        <v>55</v>
      </c>
      <c r="C25" t="s">
        <v>24</v>
      </c>
      <c r="D25" s="1">
        <v>1847</v>
      </c>
      <c r="E25" s="1">
        <v>12449</v>
      </c>
      <c r="F25" s="2">
        <v>65945</v>
      </c>
    </row>
    <row r="26" spans="1:6" x14ac:dyDescent="0.2">
      <c r="A26">
        <v>2020</v>
      </c>
      <c r="B26" t="s">
        <v>55</v>
      </c>
      <c r="C26" t="s">
        <v>25</v>
      </c>
      <c r="D26" s="1">
        <v>2469</v>
      </c>
      <c r="E26" s="1">
        <v>16054</v>
      </c>
      <c r="F26" s="2">
        <v>44449</v>
      </c>
    </row>
    <row r="27" spans="1:6" x14ac:dyDescent="0.2">
      <c r="A27">
        <v>2020</v>
      </c>
      <c r="B27" t="s">
        <v>55</v>
      </c>
      <c r="C27" t="s">
        <v>26</v>
      </c>
      <c r="D27">
        <v>598</v>
      </c>
      <c r="E27" s="1">
        <v>19509</v>
      </c>
      <c r="F27" s="2">
        <v>88060</v>
      </c>
    </row>
    <row r="28" spans="1:6" x14ac:dyDescent="0.2">
      <c r="A28">
        <v>2020</v>
      </c>
      <c r="B28" t="s">
        <v>55</v>
      </c>
      <c r="C28" t="s">
        <v>27</v>
      </c>
      <c r="D28">
        <v>350</v>
      </c>
      <c r="E28" s="1">
        <v>2671</v>
      </c>
      <c r="F28" s="2">
        <v>48051</v>
      </c>
    </row>
    <row r="29" spans="1:6" x14ac:dyDescent="0.2">
      <c r="A29">
        <v>2020</v>
      </c>
      <c r="B29" t="s">
        <v>55</v>
      </c>
      <c r="C29" t="s">
        <v>28</v>
      </c>
      <c r="D29">
        <v>999</v>
      </c>
      <c r="E29" s="1">
        <v>11868</v>
      </c>
      <c r="F29" s="2">
        <v>44634</v>
      </c>
    </row>
    <row r="30" spans="1:6" x14ac:dyDescent="0.2">
      <c r="A30">
        <v>2020</v>
      </c>
      <c r="B30" t="s">
        <v>55</v>
      </c>
      <c r="C30" t="s">
        <v>29</v>
      </c>
      <c r="D30" s="1">
        <v>2064</v>
      </c>
      <c r="E30" s="1">
        <v>30471</v>
      </c>
      <c r="F30" s="2">
        <v>65885</v>
      </c>
    </row>
    <row r="31" spans="1:6" x14ac:dyDescent="0.2">
      <c r="A31">
        <v>2020</v>
      </c>
      <c r="B31" t="s">
        <v>55</v>
      </c>
      <c r="C31" t="s">
        <v>30</v>
      </c>
      <c r="D31" s="1">
        <v>3335</v>
      </c>
      <c r="E31" s="1">
        <v>31214</v>
      </c>
      <c r="F31" s="2">
        <v>44384</v>
      </c>
    </row>
    <row r="32" spans="1:6" x14ac:dyDescent="0.2">
      <c r="A32">
        <v>2020</v>
      </c>
      <c r="B32" t="s">
        <v>55</v>
      </c>
      <c r="C32" t="s">
        <v>31</v>
      </c>
      <c r="D32" s="1">
        <v>3428</v>
      </c>
      <c r="E32" s="1">
        <v>29560</v>
      </c>
      <c r="F32" s="2">
        <v>42720</v>
      </c>
    </row>
    <row r="33" spans="1:6" x14ac:dyDescent="0.2">
      <c r="A33">
        <v>2020</v>
      </c>
      <c r="B33" t="s">
        <v>55</v>
      </c>
      <c r="C33" t="s">
        <v>32</v>
      </c>
      <c r="D33" s="1">
        <v>1830</v>
      </c>
      <c r="E33" s="1">
        <v>19954</v>
      </c>
      <c r="F33" s="2">
        <v>92355</v>
      </c>
    </row>
    <row r="34" spans="1:6" x14ac:dyDescent="0.2">
      <c r="A34">
        <v>2020</v>
      </c>
      <c r="B34" t="s">
        <v>55</v>
      </c>
      <c r="C34" t="s">
        <v>33</v>
      </c>
      <c r="D34" s="1">
        <v>2541</v>
      </c>
      <c r="E34" s="1">
        <v>25841</v>
      </c>
      <c r="F34" s="2">
        <v>51404</v>
      </c>
    </row>
    <row r="35" spans="1:6" x14ac:dyDescent="0.2">
      <c r="A35">
        <v>2020</v>
      </c>
      <c r="B35" t="s">
        <v>55</v>
      </c>
      <c r="C35" t="s">
        <v>34</v>
      </c>
      <c r="D35" s="1">
        <v>4355</v>
      </c>
      <c r="E35" s="1">
        <v>40722</v>
      </c>
      <c r="F35" s="2">
        <v>90660</v>
      </c>
    </row>
    <row r="36" spans="1:6" x14ac:dyDescent="0.2">
      <c r="A36">
        <v>2020</v>
      </c>
      <c r="B36" t="s">
        <v>55</v>
      </c>
      <c r="C36" t="s">
        <v>35</v>
      </c>
      <c r="D36" s="1">
        <v>4739</v>
      </c>
      <c r="E36" s="1">
        <v>54360</v>
      </c>
      <c r="F36" s="2">
        <v>40689</v>
      </c>
    </row>
    <row r="37" spans="1:6" x14ac:dyDescent="0.2">
      <c r="A37">
        <v>2020</v>
      </c>
      <c r="B37" t="s">
        <v>55</v>
      </c>
      <c r="C37" t="s">
        <v>36</v>
      </c>
      <c r="D37" s="1">
        <v>3629</v>
      </c>
      <c r="E37" s="1">
        <v>47789</v>
      </c>
      <c r="F37" s="2">
        <v>61949</v>
      </c>
    </row>
    <row r="38" spans="1:6" x14ac:dyDescent="0.2">
      <c r="A38">
        <v>2020</v>
      </c>
      <c r="B38" t="s">
        <v>55</v>
      </c>
      <c r="C38" t="s">
        <v>37</v>
      </c>
      <c r="D38">
        <v>205</v>
      </c>
      <c r="E38" s="1">
        <v>1128</v>
      </c>
      <c r="F38" s="2">
        <v>42071</v>
      </c>
    </row>
    <row r="39" spans="1:6" x14ac:dyDescent="0.2">
      <c r="A39">
        <v>2020</v>
      </c>
      <c r="B39" t="s">
        <v>55</v>
      </c>
      <c r="C39" t="s">
        <v>38</v>
      </c>
      <c r="D39" s="1">
        <v>1375</v>
      </c>
      <c r="E39" s="1">
        <v>12442</v>
      </c>
      <c r="F39" s="2">
        <v>44990</v>
      </c>
    </row>
    <row r="40" spans="1:6" x14ac:dyDescent="0.2">
      <c r="A40">
        <v>2020</v>
      </c>
      <c r="B40" t="s">
        <v>55</v>
      </c>
      <c r="C40" t="s">
        <v>39</v>
      </c>
      <c r="D40" s="1">
        <v>1099</v>
      </c>
      <c r="E40" s="1">
        <v>7137</v>
      </c>
      <c r="F40" s="2">
        <v>45582</v>
      </c>
    </row>
    <row r="41" spans="1:6" x14ac:dyDescent="0.2">
      <c r="A41">
        <v>2020</v>
      </c>
      <c r="B41" t="s">
        <v>55</v>
      </c>
      <c r="C41" t="s">
        <v>40</v>
      </c>
      <c r="D41" s="1">
        <v>1130</v>
      </c>
      <c r="E41" s="1">
        <v>11134</v>
      </c>
      <c r="F41" s="2">
        <v>48930</v>
      </c>
    </row>
    <row r="42" spans="1:6" x14ac:dyDescent="0.2">
      <c r="A42">
        <v>2020</v>
      </c>
      <c r="B42" t="s">
        <v>55</v>
      </c>
      <c r="C42" t="s">
        <v>41</v>
      </c>
      <c r="D42" s="1">
        <v>19698</v>
      </c>
      <c r="E42" s="1">
        <v>249859</v>
      </c>
      <c r="F42" s="2">
        <v>117086</v>
      </c>
    </row>
    <row r="43" spans="1:6" x14ac:dyDescent="0.2">
      <c r="A43">
        <v>2020</v>
      </c>
      <c r="B43" t="s">
        <v>55</v>
      </c>
      <c r="C43" t="s">
        <v>42</v>
      </c>
      <c r="D43" s="1">
        <v>1066</v>
      </c>
      <c r="E43" s="1">
        <v>14648</v>
      </c>
      <c r="F43" s="2">
        <v>65747</v>
      </c>
    </row>
    <row r="44" spans="1:6" x14ac:dyDescent="0.2">
      <c r="A44">
        <v>2020</v>
      </c>
      <c r="B44" t="s">
        <v>55</v>
      </c>
      <c r="C44" t="s">
        <v>43</v>
      </c>
      <c r="D44">
        <v>571</v>
      </c>
      <c r="E44" s="1">
        <v>4095</v>
      </c>
      <c r="F44" s="2">
        <v>41096</v>
      </c>
    </row>
    <row r="45" spans="1:6" x14ac:dyDescent="0.2">
      <c r="A45">
        <v>2020</v>
      </c>
      <c r="B45" t="s">
        <v>55</v>
      </c>
      <c r="C45" t="s">
        <v>44</v>
      </c>
      <c r="D45" s="1">
        <v>2073</v>
      </c>
      <c r="E45" s="1">
        <v>17603</v>
      </c>
      <c r="F45" s="2">
        <v>48671</v>
      </c>
    </row>
    <row r="46" spans="1:6" x14ac:dyDescent="0.2">
      <c r="A46">
        <v>2020</v>
      </c>
      <c r="B46" t="s">
        <v>55</v>
      </c>
      <c r="C46" t="s">
        <v>45</v>
      </c>
      <c r="D46" s="1">
        <v>6971</v>
      </c>
      <c r="E46" s="1">
        <v>101358</v>
      </c>
      <c r="F46" s="2">
        <v>36964</v>
      </c>
    </row>
    <row r="47" spans="1:6" x14ac:dyDescent="0.2">
      <c r="A47">
        <v>2020</v>
      </c>
      <c r="B47" t="s">
        <v>55</v>
      </c>
      <c r="C47" t="s">
        <v>46</v>
      </c>
      <c r="D47" s="1">
        <v>1117</v>
      </c>
      <c r="E47" s="1">
        <v>18455</v>
      </c>
      <c r="F47" s="2">
        <v>78059</v>
      </c>
    </row>
    <row r="48" spans="1:6" x14ac:dyDescent="0.2">
      <c r="A48">
        <v>2020</v>
      </c>
      <c r="B48" t="s">
        <v>55</v>
      </c>
      <c r="C48" t="s">
        <v>47</v>
      </c>
      <c r="D48" s="1">
        <v>2872</v>
      </c>
      <c r="E48" s="1">
        <v>30781</v>
      </c>
      <c r="F48" s="2">
        <v>41928</v>
      </c>
    </row>
    <row r="49" spans="1:6" x14ac:dyDescent="0.2">
      <c r="A49">
        <v>2020</v>
      </c>
      <c r="B49" t="s">
        <v>55</v>
      </c>
      <c r="C49" t="s">
        <v>48</v>
      </c>
      <c r="D49" s="1">
        <v>1440</v>
      </c>
      <c r="E49" s="1">
        <v>19091</v>
      </c>
      <c r="F49" s="2">
        <v>83063</v>
      </c>
    </row>
    <row r="50" spans="1:6" x14ac:dyDescent="0.2">
      <c r="A50">
        <v>2020</v>
      </c>
      <c r="B50" t="s">
        <v>51</v>
      </c>
      <c r="C50" t="s">
        <v>1</v>
      </c>
      <c r="D50" s="1">
        <v>10335</v>
      </c>
      <c r="E50" s="1">
        <v>92772</v>
      </c>
      <c r="F50" s="2">
        <v>59279</v>
      </c>
    </row>
    <row r="51" spans="1:6" x14ac:dyDescent="0.2">
      <c r="A51">
        <v>2020</v>
      </c>
      <c r="B51" t="s">
        <v>51</v>
      </c>
      <c r="C51" t="s">
        <v>2</v>
      </c>
      <c r="D51" s="1">
        <v>14006</v>
      </c>
      <c r="E51" s="1">
        <v>173852</v>
      </c>
      <c r="F51" s="2">
        <v>63056</v>
      </c>
    </row>
    <row r="52" spans="1:6" x14ac:dyDescent="0.2">
      <c r="A52">
        <v>2020</v>
      </c>
      <c r="B52" t="s">
        <v>51</v>
      </c>
      <c r="C52" t="s">
        <v>3</v>
      </c>
      <c r="D52" s="1">
        <v>7277</v>
      </c>
      <c r="E52" s="1">
        <v>53142</v>
      </c>
      <c r="F52" s="2">
        <v>52247</v>
      </c>
    </row>
    <row r="53" spans="1:6" x14ac:dyDescent="0.2">
      <c r="A53">
        <v>2020</v>
      </c>
      <c r="B53" t="s">
        <v>51</v>
      </c>
      <c r="C53" t="s">
        <v>4</v>
      </c>
      <c r="D53" s="1">
        <v>86322</v>
      </c>
      <c r="E53" s="1">
        <v>855879</v>
      </c>
      <c r="F53" s="2">
        <v>76740</v>
      </c>
    </row>
    <row r="54" spans="1:6" x14ac:dyDescent="0.2">
      <c r="A54">
        <v>2020</v>
      </c>
      <c r="B54" t="s">
        <v>51</v>
      </c>
      <c r="C54" t="s">
        <v>5</v>
      </c>
      <c r="D54" s="1">
        <v>21025</v>
      </c>
      <c r="E54" s="1">
        <v>174730</v>
      </c>
      <c r="F54" s="2">
        <v>68209</v>
      </c>
    </row>
    <row r="55" spans="1:6" x14ac:dyDescent="0.2">
      <c r="A55">
        <v>2020</v>
      </c>
      <c r="B55" t="s">
        <v>51</v>
      </c>
      <c r="C55" t="s">
        <v>6</v>
      </c>
      <c r="D55" s="1">
        <v>9415</v>
      </c>
      <c r="E55" s="1">
        <v>56915</v>
      </c>
      <c r="F55" s="2">
        <v>75591</v>
      </c>
    </row>
    <row r="56" spans="1:6" x14ac:dyDescent="0.2">
      <c r="A56">
        <v>2020</v>
      </c>
      <c r="B56" t="s">
        <v>51</v>
      </c>
      <c r="C56" t="s">
        <v>7</v>
      </c>
      <c r="D56" s="1">
        <v>3106</v>
      </c>
      <c r="E56" s="1">
        <v>22403</v>
      </c>
      <c r="F56" s="2">
        <v>64977</v>
      </c>
    </row>
    <row r="57" spans="1:6" x14ac:dyDescent="0.2">
      <c r="A57">
        <v>2020</v>
      </c>
      <c r="B57" t="s">
        <v>51</v>
      </c>
      <c r="C57" t="s">
        <v>8</v>
      </c>
      <c r="D57" s="1">
        <v>76308</v>
      </c>
      <c r="E57" s="1">
        <v>561991</v>
      </c>
      <c r="F57" s="2">
        <v>55910</v>
      </c>
    </row>
    <row r="58" spans="1:6" x14ac:dyDescent="0.2">
      <c r="A58">
        <v>2020</v>
      </c>
      <c r="B58" t="s">
        <v>51</v>
      </c>
      <c r="C58" t="s">
        <v>9</v>
      </c>
      <c r="D58" s="1">
        <v>22906</v>
      </c>
      <c r="E58" s="1">
        <v>200710</v>
      </c>
      <c r="F58" s="2">
        <v>66214</v>
      </c>
    </row>
    <row r="59" spans="1:6" x14ac:dyDescent="0.2">
      <c r="A59">
        <v>2020</v>
      </c>
      <c r="B59" t="s">
        <v>51</v>
      </c>
      <c r="C59" t="s">
        <v>10</v>
      </c>
      <c r="D59" s="1">
        <v>9159</v>
      </c>
      <c r="E59" s="1">
        <v>53385</v>
      </c>
      <c r="F59" s="2">
        <v>48649</v>
      </c>
    </row>
    <row r="60" spans="1:6" x14ac:dyDescent="0.2">
      <c r="A60">
        <v>2020</v>
      </c>
      <c r="B60" t="s">
        <v>51</v>
      </c>
      <c r="C60" t="s">
        <v>11</v>
      </c>
      <c r="D60" s="1">
        <v>32538</v>
      </c>
      <c r="E60" s="1">
        <v>216664</v>
      </c>
      <c r="F60" s="2">
        <v>76581</v>
      </c>
    </row>
    <row r="61" spans="1:6" x14ac:dyDescent="0.2">
      <c r="A61">
        <v>2020</v>
      </c>
      <c r="B61" t="s">
        <v>51</v>
      </c>
      <c r="C61" t="s">
        <v>12</v>
      </c>
      <c r="D61" s="1">
        <v>15617</v>
      </c>
      <c r="E61" s="1">
        <v>144001</v>
      </c>
      <c r="F61" s="2">
        <v>62619</v>
      </c>
    </row>
    <row r="62" spans="1:6" x14ac:dyDescent="0.2">
      <c r="A62">
        <v>2020</v>
      </c>
      <c r="B62" t="s">
        <v>51</v>
      </c>
      <c r="C62" t="s">
        <v>13</v>
      </c>
      <c r="D62" s="1">
        <v>9434</v>
      </c>
      <c r="E62" s="1">
        <v>76561</v>
      </c>
      <c r="F62" s="2">
        <v>61831</v>
      </c>
    </row>
    <row r="63" spans="1:6" x14ac:dyDescent="0.2">
      <c r="A63">
        <v>2020</v>
      </c>
      <c r="B63" t="s">
        <v>51</v>
      </c>
      <c r="C63" t="s">
        <v>14</v>
      </c>
      <c r="D63" s="1">
        <v>7355</v>
      </c>
      <c r="E63" s="1">
        <v>63118</v>
      </c>
      <c r="F63" s="2">
        <v>59126</v>
      </c>
    </row>
    <row r="64" spans="1:6" x14ac:dyDescent="0.2">
      <c r="A64">
        <v>2020</v>
      </c>
      <c r="B64" t="s">
        <v>51</v>
      </c>
      <c r="C64" t="s">
        <v>15</v>
      </c>
      <c r="D64" s="1">
        <v>9832</v>
      </c>
      <c r="E64" s="1">
        <v>77924</v>
      </c>
      <c r="F64" s="2">
        <v>58484</v>
      </c>
    </row>
    <row r="65" spans="1:6" x14ac:dyDescent="0.2">
      <c r="A65">
        <v>2020</v>
      </c>
      <c r="B65" t="s">
        <v>51</v>
      </c>
      <c r="C65" t="s">
        <v>16</v>
      </c>
      <c r="D65" s="1">
        <v>11349</v>
      </c>
      <c r="E65" s="1">
        <v>121521</v>
      </c>
      <c r="F65" s="2">
        <v>65354</v>
      </c>
    </row>
    <row r="66" spans="1:6" x14ac:dyDescent="0.2">
      <c r="A66">
        <v>2020</v>
      </c>
      <c r="B66" t="s">
        <v>51</v>
      </c>
      <c r="C66" t="s">
        <v>17</v>
      </c>
      <c r="D66" s="1">
        <v>5732</v>
      </c>
      <c r="E66" s="1">
        <v>30344</v>
      </c>
      <c r="F66" s="2">
        <v>55607</v>
      </c>
    </row>
    <row r="67" spans="1:6" x14ac:dyDescent="0.2">
      <c r="A67">
        <v>2020</v>
      </c>
      <c r="B67" t="s">
        <v>51</v>
      </c>
      <c r="C67" t="s">
        <v>18</v>
      </c>
      <c r="D67" s="1">
        <v>16346</v>
      </c>
      <c r="E67" s="1">
        <v>160039</v>
      </c>
      <c r="F67" s="2">
        <v>70642</v>
      </c>
    </row>
    <row r="68" spans="1:6" x14ac:dyDescent="0.2">
      <c r="A68">
        <v>2020</v>
      </c>
      <c r="B68" t="s">
        <v>51</v>
      </c>
      <c r="C68" t="s">
        <v>19</v>
      </c>
      <c r="D68" s="1">
        <v>21102</v>
      </c>
      <c r="E68" s="1">
        <v>152366</v>
      </c>
      <c r="F68" s="2">
        <v>84958</v>
      </c>
    </row>
    <row r="69" spans="1:6" x14ac:dyDescent="0.2">
      <c r="A69">
        <v>2020</v>
      </c>
      <c r="B69" t="s">
        <v>51</v>
      </c>
      <c r="C69" t="s">
        <v>20</v>
      </c>
      <c r="D69" s="1">
        <v>21646</v>
      </c>
      <c r="E69" s="1">
        <v>164028</v>
      </c>
      <c r="F69" s="2">
        <v>67631</v>
      </c>
    </row>
    <row r="70" spans="1:6" x14ac:dyDescent="0.2">
      <c r="A70">
        <v>2020</v>
      </c>
      <c r="B70" t="s">
        <v>51</v>
      </c>
      <c r="C70" t="s">
        <v>21</v>
      </c>
      <c r="D70" s="1">
        <v>16952</v>
      </c>
      <c r="E70" s="1">
        <v>123866</v>
      </c>
      <c r="F70" s="2">
        <v>72942</v>
      </c>
    </row>
    <row r="71" spans="1:6" x14ac:dyDescent="0.2">
      <c r="A71">
        <v>2020</v>
      </c>
      <c r="B71" t="s">
        <v>51</v>
      </c>
      <c r="C71" t="s">
        <v>22</v>
      </c>
      <c r="D71" s="1">
        <v>5839</v>
      </c>
      <c r="E71" s="1">
        <v>43888</v>
      </c>
      <c r="F71" s="2">
        <v>53779</v>
      </c>
    </row>
    <row r="72" spans="1:6" x14ac:dyDescent="0.2">
      <c r="A72">
        <v>2020</v>
      </c>
      <c r="B72" t="s">
        <v>51</v>
      </c>
      <c r="C72" t="s">
        <v>23</v>
      </c>
      <c r="D72" s="1">
        <v>15735</v>
      </c>
      <c r="E72" s="1">
        <v>126375</v>
      </c>
      <c r="F72" s="2">
        <v>64664</v>
      </c>
    </row>
    <row r="73" spans="1:6" x14ac:dyDescent="0.2">
      <c r="A73">
        <v>2020</v>
      </c>
      <c r="B73" t="s">
        <v>51</v>
      </c>
      <c r="C73" t="s">
        <v>24</v>
      </c>
      <c r="D73" s="1">
        <v>6813</v>
      </c>
      <c r="E73" s="1">
        <v>30793</v>
      </c>
      <c r="F73" s="2">
        <v>55897</v>
      </c>
    </row>
    <row r="74" spans="1:6" x14ac:dyDescent="0.2">
      <c r="A74">
        <v>2020</v>
      </c>
      <c r="B74" t="s">
        <v>51</v>
      </c>
      <c r="C74" t="s">
        <v>25</v>
      </c>
      <c r="D74" s="1">
        <v>7000</v>
      </c>
      <c r="E74" s="1">
        <v>55249</v>
      </c>
      <c r="F74" s="2">
        <v>56548</v>
      </c>
    </row>
    <row r="75" spans="1:6" x14ac:dyDescent="0.2">
      <c r="A75">
        <v>2020</v>
      </c>
      <c r="B75" t="s">
        <v>51</v>
      </c>
      <c r="C75" t="s">
        <v>26</v>
      </c>
      <c r="D75" s="1">
        <v>5757</v>
      </c>
      <c r="E75" s="1">
        <v>93450</v>
      </c>
      <c r="F75" s="2">
        <v>67902</v>
      </c>
    </row>
    <row r="76" spans="1:6" x14ac:dyDescent="0.2">
      <c r="A76">
        <v>2020</v>
      </c>
      <c r="B76" t="s">
        <v>51</v>
      </c>
      <c r="C76" t="s">
        <v>27</v>
      </c>
      <c r="D76" s="1">
        <v>4901</v>
      </c>
      <c r="E76" s="1">
        <v>27866</v>
      </c>
      <c r="F76" s="2">
        <v>68870</v>
      </c>
    </row>
    <row r="77" spans="1:6" x14ac:dyDescent="0.2">
      <c r="A77">
        <v>2020</v>
      </c>
      <c r="B77" t="s">
        <v>51</v>
      </c>
      <c r="C77" t="s">
        <v>28</v>
      </c>
      <c r="D77" s="1">
        <v>22711</v>
      </c>
      <c r="E77" s="1">
        <v>151469</v>
      </c>
      <c r="F77" s="2">
        <v>77924</v>
      </c>
    </row>
    <row r="78" spans="1:6" x14ac:dyDescent="0.2">
      <c r="A78">
        <v>2020</v>
      </c>
      <c r="B78" t="s">
        <v>51</v>
      </c>
      <c r="C78" t="s">
        <v>29</v>
      </c>
      <c r="D78" s="1">
        <v>5485</v>
      </c>
      <c r="E78" s="1">
        <v>48577</v>
      </c>
      <c r="F78" s="2">
        <v>53439</v>
      </c>
    </row>
    <row r="79" spans="1:6" x14ac:dyDescent="0.2">
      <c r="A79">
        <v>2020</v>
      </c>
      <c r="B79" t="s">
        <v>51</v>
      </c>
      <c r="C79" t="s">
        <v>30</v>
      </c>
      <c r="D79" s="1">
        <v>50929</v>
      </c>
      <c r="E79" s="1">
        <v>361821</v>
      </c>
      <c r="F79" s="2">
        <v>78199</v>
      </c>
    </row>
    <row r="80" spans="1:6" x14ac:dyDescent="0.2">
      <c r="A80">
        <v>2020</v>
      </c>
      <c r="B80" t="s">
        <v>51</v>
      </c>
      <c r="C80" t="s">
        <v>31</v>
      </c>
      <c r="D80" s="1">
        <v>29231</v>
      </c>
      <c r="E80" s="1">
        <v>229369</v>
      </c>
      <c r="F80" s="2">
        <v>59177</v>
      </c>
    </row>
    <row r="81" spans="1:6" x14ac:dyDescent="0.2">
      <c r="A81">
        <v>2020</v>
      </c>
      <c r="B81" t="s">
        <v>51</v>
      </c>
      <c r="C81" t="s">
        <v>32</v>
      </c>
      <c r="D81" s="1">
        <v>3669</v>
      </c>
      <c r="E81" s="1">
        <v>25364</v>
      </c>
      <c r="F81" s="2">
        <v>66729</v>
      </c>
    </row>
    <row r="82" spans="1:6" x14ac:dyDescent="0.2">
      <c r="A82">
        <v>2020</v>
      </c>
      <c r="B82" t="s">
        <v>51</v>
      </c>
      <c r="C82" t="s">
        <v>33</v>
      </c>
      <c r="D82" s="1">
        <v>23650</v>
      </c>
      <c r="E82" s="1">
        <v>218531</v>
      </c>
      <c r="F82" s="2">
        <v>65104</v>
      </c>
    </row>
    <row r="83" spans="1:6" x14ac:dyDescent="0.2">
      <c r="A83">
        <v>2020</v>
      </c>
      <c r="B83" t="s">
        <v>51</v>
      </c>
      <c r="C83" t="s">
        <v>34</v>
      </c>
      <c r="D83" s="1">
        <v>9855</v>
      </c>
      <c r="E83" s="1">
        <v>78772</v>
      </c>
      <c r="F83" s="2">
        <v>55099</v>
      </c>
    </row>
    <row r="84" spans="1:6" x14ac:dyDescent="0.2">
      <c r="A84">
        <v>2020</v>
      </c>
      <c r="B84" t="s">
        <v>51</v>
      </c>
      <c r="C84" t="s">
        <v>35</v>
      </c>
      <c r="D84" s="1">
        <v>14899</v>
      </c>
      <c r="E84" s="1">
        <v>107568</v>
      </c>
      <c r="F84" s="2">
        <v>66876</v>
      </c>
    </row>
    <row r="85" spans="1:6" x14ac:dyDescent="0.2">
      <c r="A85">
        <v>2020</v>
      </c>
      <c r="B85" t="s">
        <v>51</v>
      </c>
      <c r="C85" t="s">
        <v>36</v>
      </c>
      <c r="D85" s="1">
        <v>29345</v>
      </c>
      <c r="E85" s="1">
        <v>241570</v>
      </c>
      <c r="F85" s="2">
        <v>70639</v>
      </c>
    </row>
    <row r="86" spans="1:6" x14ac:dyDescent="0.2">
      <c r="A86">
        <v>2020</v>
      </c>
      <c r="B86" t="s">
        <v>51</v>
      </c>
      <c r="C86" t="s">
        <v>37</v>
      </c>
      <c r="D86" s="1">
        <v>3878</v>
      </c>
      <c r="E86" s="1">
        <v>18924</v>
      </c>
      <c r="F86" s="2">
        <v>66955</v>
      </c>
    </row>
    <row r="87" spans="1:6" x14ac:dyDescent="0.2">
      <c r="A87">
        <v>2020</v>
      </c>
      <c r="B87" t="s">
        <v>51</v>
      </c>
      <c r="C87" t="s">
        <v>38</v>
      </c>
      <c r="D87" s="1">
        <v>13348</v>
      </c>
      <c r="E87" s="1">
        <v>103647</v>
      </c>
      <c r="F87" s="2">
        <v>57906</v>
      </c>
    </row>
    <row r="88" spans="1:6" x14ac:dyDescent="0.2">
      <c r="A88">
        <v>2020</v>
      </c>
      <c r="B88" t="s">
        <v>51</v>
      </c>
      <c r="C88" t="s">
        <v>39</v>
      </c>
      <c r="D88" s="1">
        <v>3954</v>
      </c>
      <c r="E88" s="1">
        <v>24410</v>
      </c>
      <c r="F88" s="2">
        <v>54005</v>
      </c>
    </row>
    <row r="89" spans="1:6" x14ac:dyDescent="0.2">
      <c r="A89">
        <v>2020</v>
      </c>
      <c r="B89" t="s">
        <v>51</v>
      </c>
      <c r="C89" t="s">
        <v>40</v>
      </c>
      <c r="D89" s="1">
        <v>12894</v>
      </c>
      <c r="E89" s="1">
        <v>130050</v>
      </c>
      <c r="F89" s="2">
        <v>62259</v>
      </c>
    </row>
    <row r="90" spans="1:6" x14ac:dyDescent="0.2">
      <c r="A90">
        <v>2020</v>
      </c>
      <c r="B90" t="s">
        <v>51</v>
      </c>
      <c r="C90" t="s">
        <v>41</v>
      </c>
      <c r="D90" s="1">
        <v>55014</v>
      </c>
      <c r="E90" s="1">
        <v>737125</v>
      </c>
      <c r="F90" s="2">
        <v>68929</v>
      </c>
    </row>
    <row r="91" spans="1:6" x14ac:dyDescent="0.2">
      <c r="A91">
        <v>2020</v>
      </c>
      <c r="B91" t="s">
        <v>51</v>
      </c>
      <c r="C91" t="s">
        <v>42</v>
      </c>
      <c r="D91" s="1">
        <v>12932</v>
      </c>
      <c r="E91" s="1">
        <v>115416</v>
      </c>
      <c r="F91" s="2">
        <v>57474</v>
      </c>
    </row>
    <row r="92" spans="1:6" x14ac:dyDescent="0.2">
      <c r="A92">
        <v>2020</v>
      </c>
      <c r="B92" t="s">
        <v>51</v>
      </c>
      <c r="C92" t="s">
        <v>43</v>
      </c>
      <c r="D92" s="1">
        <v>2839</v>
      </c>
      <c r="E92" s="1">
        <v>14269</v>
      </c>
      <c r="F92" s="2">
        <v>55130</v>
      </c>
    </row>
    <row r="93" spans="1:6" x14ac:dyDescent="0.2">
      <c r="A93">
        <v>2020</v>
      </c>
      <c r="B93" t="s">
        <v>51</v>
      </c>
      <c r="C93" t="s">
        <v>44</v>
      </c>
      <c r="D93" s="1">
        <v>21412</v>
      </c>
      <c r="E93" s="1">
        <v>201137</v>
      </c>
      <c r="F93" s="2">
        <v>63521</v>
      </c>
    </row>
    <row r="94" spans="1:6" x14ac:dyDescent="0.2">
      <c r="A94">
        <v>2020</v>
      </c>
      <c r="B94" t="s">
        <v>51</v>
      </c>
      <c r="C94" t="s">
        <v>45</v>
      </c>
      <c r="D94" s="1">
        <v>27072</v>
      </c>
      <c r="E94" s="1">
        <v>199964</v>
      </c>
      <c r="F94" s="2">
        <v>69827</v>
      </c>
    </row>
    <row r="95" spans="1:6" x14ac:dyDescent="0.2">
      <c r="A95">
        <v>2020</v>
      </c>
      <c r="B95" t="s">
        <v>51</v>
      </c>
      <c r="C95" t="s">
        <v>46</v>
      </c>
      <c r="D95" s="1">
        <v>4300</v>
      </c>
      <c r="E95" s="1">
        <v>29583</v>
      </c>
      <c r="F95" s="2">
        <v>60489</v>
      </c>
    </row>
    <row r="96" spans="1:6" x14ac:dyDescent="0.2">
      <c r="A96">
        <v>2020</v>
      </c>
      <c r="B96" t="s">
        <v>51</v>
      </c>
      <c r="C96" t="s">
        <v>47</v>
      </c>
      <c r="D96" s="1">
        <v>14760</v>
      </c>
      <c r="E96" s="1">
        <v>123846</v>
      </c>
      <c r="F96" s="2">
        <v>66423</v>
      </c>
    </row>
    <row r="97" spans="1:6" x14ac:dyDescent="0.2">
      <c r="A97">
        <v>2020</v>
      </c>
      <c r="B97" t="s">
        <v>51</v>
      </c>
      <c r="C97" t="s">
        <v>48</v>
      </c>
      <c r="D97" s="1">
        <v>3478</v>
      </c>
      <c r="E97" s="1">
        <v>21200</v>
      </c>
      <c r="F97" s="2">
        <v>56640</v>
      </c>
    </row>
    <row r="98" spans="1:6" x14ac:dyDescent="0.2">
      <c r="A98">
        <v>2020</v>
      </c>
      <c r="B98" t="s">
        <v>52</v>
      </c>
      <c r="C98" t="s">
        <v>1</v>
      </c>
      <c r="D98" s="1">
        <v>5773</v>
      </c>
      <c r="E98" s="1">
        <v>258328</v>
      </c>
      <c r="F98" s="2">
        <v>60387</v>
      </c>
    </row>
    <row r="99" spans="1:6" x14ac:dyDescent="0.2">
      <c r="A99">
        <v>2020</v>
      </c>
      <c r="B99" t="s">
        <v>52</v>
      </c>
      <c r="C99" t="s">
        <v>2</v>
      </c>
      <c r="D99" s="1">
        <v>5213</v>
      </c>
      <c r="E99" s="1">
        <v>177110</v>
      </c>
      <c r="F99" s="2">
        <v>82375</v>
      </c>
    </row>
    <row r="100" spans="1:6" x14ac:dyDescent="0.2">
      <c r="A100">
        <v>2020</v>
      </c>
      <c r="B100" t="s">
        <v>52</v>
      </c>
      <c r="C100" t="s">
        <v>3</v>
      </c>
      <c r="D100" s="1">
        <v>2961</v>
      </c>
      <c r="E100" s="1">
        <v>154922</v>
      </c>
      <c r="F100" s="2">
        <v>51570</v>
      </c>
    </row>
    <row r="101" spans="1:6" x14ac:dyDescent="0.2">
      <c r="A101">
        <v>2020</v>
      </c>
      <c r="B101" t="s">
        <v>52</v>
      </c>
      <c r="C101" t="s">
        <v>4</v>
      </c>
      <c r="D101" s="1">
        <v>44156</v>
      </c>
      <c r="E101" s="1">
        <v>1263780</v>
      </c>
      <c r="F101" s="2">
        <v>109888</v>
      </c>
    </row>
    <row r="102" spans="1:6" x14ac:dyDescent="0.2">
      <c r="A102">
        <v>2020</v>
      </c>
      <c r="B102" t="s">
        <v>52</v>
      </c>
      <c r="C102" t="s">
        <v>5</v>
      </c>
      <c r="D102" s="1">
        <v>5888</v>
      </c>
      <c r="E102" s="1">
        <v>146473</v>
      </c>
      <c r="F102" s="2">
        <v>77207</v>
      </c>
    </row>
    <row r="103" spans="1:6" x14ac:dyDescent="0.2">
      <c r="A103">
        <v>2020</v>
      </c>
      <c r="B103" t="s">
        <v>52</v>
      </c>
      <c r="C103" t="s">
        <v>6</v>
      </c>
      <c r="D103" s="1">
        <v>4386</v>
      </c>
      <c r="E103" s="1">
        <v>153812</v>
      </c>
      <c r="F103" s="2">
        <v>87706</v>
      </c>
    </row>
    <row r="104" spans="1:6" x14ac:dyDescent="0.2">
      <c r="A104">
        <v>2020</v>
      </c>
      <c r="B104" t="s">
        <v>52</v>
      </c>
      <c r="C104" t="s">
        <v>7</v>
      </c>
      <c r="D104">
        <v>678</v>
      </c>
      <c r="E104" s="1">
        <v>25520</v>
      </c>
      <c r="F104" s="2">
        <v>68049</v>
      </c>
    </row>
    <row r="105" spans="1:6" x14ac:dyDescent="0.2">
      <c r="A105">
        <v>2020</v>
      </c>
      <c r="B105" t="s">
        <v>52</v>
      </c>
      <c r="C105" t="s">
        <v>8</v>
      </c>
      <c r="D105" s="1">
        <v>21275</v>
      </c>
      <c r="E105" s="1">
        <v>376070</v>
      </c>
      <c r="F105" s="2">
        <v>66758</v>
      </c>
    </row>
    <row r="106" spans="1:6" x14ac:dyDescent="0.2">
      <c r="A106">
        <v>2020</v>
      </c>
      <c r="B106" t="s">
        <v>52</v>
      </c>
      <c r="C106" t="s">
        <v>9</v>
      </c>
      <c r="D106" s="1">
        <v>10646</v>
      </c>
      <c r="E106" s="1">
        <v>382938</v>
      </c>
      <c r="F106" s="2">
        <v>60184</v>
      </c>
    </row>
    <row r="107" spans="1:6" x14ac:dyDescent="0.2">
      <c r="A107">
        <v>2020</v>
      </c>
      <c r="B107" t="s">
        <v>52</v>
      </c>
      <c r="C107" t="s">
        <v>10</v>
      </c>
      <c r="D107" s="1">
        <v>2886</v>
      </c>
      <c r="E107" s="1">
        <v>67700</v>
      </c>
      <c r="F107" s="2">
        <v>65603</v>
      </c>
    </row>
    <row r="108" spans="1:6" x14ac:dyDescent="0.2">
      <c r="A108">
        <v>2020</v>
      </c>
      <c r="B108" t="s">
        <v>52</v>
      </c>
      <c r="C108" t="s">
        <v>11</v>
      </c>
      <c r="D108" s="1">
        <v>18033</v>
      </c>
      <c r="E108" s="1">
        <v>554712</v>
      </c>
      <c r="F108" s="2">
        <v>74855</v>
      </c>
    </row>
    <row r="109" spans="1:6" x14ac:dyDescent="0.2">
      <c r="A109">
        <v>2020</v>
      </c>
      <c r="B109" t="s">
        <v>52</v>
      </c>
      <c r="C109" t="s">
        <v>12</v>
      </c>
      <c r="D109" s="1">
        <v>9255</v>
      </c>
      <c r="E109" s="1">
        <v>504460</v>
      </c>
      <c r="F109" s="2">
        <v>65092</v>
      </c>
    </row>
    <row r="110" spans="1:6" x14ac:dyDescent="0.2">
      <c r="A110">
        <v>2020</v>
      </c>
      <c r="B110" t="s">
        <v>52</v>
      </c>
      <c r="C110" t="s">
        <v>13</v>
      </c>
      <c r="D110" s="1">
        <v>4099</v>
      </c>
      <c r="E110" s="1">
        <v>216615</v>
      </c>
      <c r="F110" s="2">
        <v>63103</v>
      </c>
    </row>
    <row r="111" spans="1:6" x14ac:dyDescent="0.2">
      <c r="A111">
        <v>2020</v>
      </c>
      <c r="B111" t="s">
        <v>52</v>
      </c>
      <c r="C111" t="s">
        <v>14</v>
      </c>
      <c r="D111" s="1">
        <v>3109</v>
      </c>
      <c r="E111" s="1">
        <v>158784</v>
      </c>
      <c r="F111" s="2">
        <v>62958</v>
      </c>
    </row>
    <row r="112" spans="1:6" x14ac:dyDescent="0.2">
      <c r="A112">
        <v>2020</v>
      </c>
      <c r="B112" t="s">
        <v>52</v>
      </c>
      <c r="C112" t="s">
        <v>15</v>
      </c>
      <c r="D112" s="1">
        <v>4978</v>
      </c>
      <c r="E112" s="1">
        <v>235564</v>
      </c>
      <c r="F112" s="2">
        <v>62902</v>
      </c>
    </row>
    <row r="113" spans="1:6" x14ac:dyDescent="0.2">
      <c r="A113">
        <v>2020</v>
      </c>
      <c r="B113" t="s">
        <v>52</v>
      </c>
      <c r="C113" t="s">
        <v>16</v>
      </c>
      <c r="D113" s="1">
        <v>4501</v>
      </c>
      <c r="E113" s="1">
        <v>131430</v>
      </c>
      <c r="F113" s="2">
        <v>78183</v>
      </c>
    </row>
    <row r="114" spans="1:6" x14ac:dyDescent="0.2">
      <c r="A114">
        <v>2020</v>
      </c>
      <c r="B114" t="s">
        <v>52</v>
      </c>
      <c r="C114" t="s">
        <v>17</v>
      </c>
      <c r="D114" s="1">
        <v>1863</v>
      </c>
      <c r="E114" s="1">
        <v>50166</v>
      </c>
      <c r="F114" s="2">
        <v>61682</v>
      </c>
    </row>
    <row r="115" spans="1:6" x14ac:dyDescent="0.2">
      <c r="A115">
        <v>2020</v>
      </c>
      <c r="B115" t="s">
        <v>52</v>
      </c>
      <c r="C115" t="s">
        <v>18</v>
      </c>
      <c r="D115" s="1">
        <v>4168</v>
      </c>
      <c r="E115" s="1">
        <v>108500</v>
      </c>
      <c r="F115" s="2">
        <v>85426</v>
      </c>
    </row>
    <row r="116" spans="1:6" x14ac:dyDescent="0.2">
      <c r="A116">
        <v>2020</v>
      </c>
      <c r="B116" t="s">
        <v>52</v>
      </c>
      <c r="C116" t="s">
        <v>19</v>
      </c>
      <c r="D116" s="1">
        <v>6616</v>
      </c>
      <c r="E116" s="1">
        <v>229741</v>
      </c>
      <c r="F116" s="2">
        <v>96190</v>
      </c>
    </row>
    <row r="117" spans="1:6" x14ac:dyDescent="0.2">
      <c r="A117">
        <v>2020</v>
      </c>
      <c r="B117" t="s">
        <v>52</v>
      </c>
      <c r="C117" t="s">
        <v>20</v>
      </c>
      <c r="D117" s="1">
        <v>17437</v>
      </c>
      <c r="E117" s="1">
        <v>554767</v>
      </c>
      <c r="F117" s="2">
        <v>70769</v>
      </c>
    </row>
    <row r="118" spans="1:6" x14ac:dyDescent="0.2">
      <c r="A118">
        <v>2020</v>
      </c>
      <c r="B118" t="s">
        <v>52</v>
      </c>
      <c r="C118" t="s">
        <v>21</v>
      </c>
      <c r="D118" s="1">
        <v>8284</v>
      </c>
      <c r="E118" s="1">
        <v>309006</v>
      </c>
      <c r="F118" s="2">
        <v>70870</v>
      </c>
    </row>
    <row r="119" spans="1:6" x14ac:dyDescent="0.2">
      <c r="A119">
        <v>2020</v>
      </c>
      <c r="B119" t="s">
        <v>52</v>
      </c>
      <c r="C119" t="s">
        <v>22</v>
      </c>
      <c r="D119" s="1">
        <v>2375</v>
      </c>
      <c r="E119" s="1">
        <v>139480</v>
      </c>
      <c r="F119" s="2">
        <v>51918</v>
      </c>
    </row>
    <row r="120" spans="1:6" x14ac:dyDescent="0.2">
      <c r="A120">
        <v>2020</v>
      </c>
      <c r="B120" t="s">
        <v>52</v>
      </c>
      <c r="C120" t="s">
        <v>23</v>
      </c>
      <c r="D120" s="1">
        <v>6859</v>
      </c>
      <c r="E120" s="1">
        <v>266452</v>
      </c>
      <c r="F120" s="2">
        <v>61836</v>
      </c>
    </row>
    <row r="121" spans="1:6" x14ac:dyDescent="0.2">
      <c r="A121">
        <v>2020</v>
      </c>
      <c r="B121" t="s">
        <v>52</v>
      </c>
      <c r="C121" t="s">
        <v>24</v>
      </c>
      <c r="D121" s="1">
        <v>1672</v>
      </c>
      <c r="E121" s="1">
        <v>20421</v>
      </c>
      <c r="F121" s="2">
        <v>54178</v>
      </c>
    </row>
    <row r="122" spans="1:6" x14ac:dyDescent="0.2">
      <c r="A122">
        <v>2020</v>
      </c>
      <c r="B122" t="s">
        <v>52</v>
      </c>
      <c r="C122" t="s">
        <v>25</v>
      </c>
      <c r="D122" s="1">
        <v>1949</v>
      </c>
      <c r="E122" s="1">
        <v>97530</v>
      </c>
      <c r="F122" s="2">
        <v>56492</v>
      </c>
    </row>
    <row r="123" spans="1:6" x14ac:dyDescent="0.2">
      <c r="A123">
        <v>2020</v>
      </c>
      <c r="B123" t="s">
        <v>52</v>
      </c>
      <c r="C123" t="s">
        <v>26</v>
      </c>
      <c r="D123" s="1">
        <v>2054</v>
      </c>
      <c r="E123" s="1">
        <v>55673</v>
      </c>
      <c r="F123" s="2">
        <v>66821</v>
      </c>
    </row>
    <row r="124" spans="1:6" x14ac:dyDescent="0.2">
      <c r="A124">
        <v>2020</v>
      </c>
      <c r="B124" t="s">
        <v>52</v>
      </c>
      <c r="C124" t="s">
        <v>27</v>
      </c>
      <c r="D124" s="1">
        <v>2001</v>
      </c>
      <c r="E124" s="1">
        <v>67282</v>
      </c>
      <c r="F124" s="2">
        <v>77769</v>
      </c>
    </row>
    <row r="125" spans="1:6" x14ac:dyDescent="0.2">
      <c r="A125">
        <v>2020</v>
      </c>
      <c r="B125" t="s">
        <v>52</v>
      </c>
      <c r="C125" t="s">
        <v>28</v>
      </c>
      <c r="D125" s="1">
        <v>8964</v>
      </c>
      <c r="E125" s="1">
        <v>235850</v>
      </c>
      <c r="F125" s="2">
        <v>86277</v>
      </c>
    </row>
    <row r="126" spans="1:6" x14ac:dyDescent="0.2">
      <c r="A126">
        <v>2020</v>
      </c>
      <c r="B126" t="s">
        <v>52</v>
      </c>
      <c r="C126" t="s">
        <v>29</v>
      </c>
      <c r="D126" s="1">
        <v>1776</v>
      </c>
      <c r="E126" s="1">
        <v>27201</v>
      </c>
      <c r="F126" s="2">
        <v>58794</v>
      </c>
    </row>
    <row r="127" spans="1:6" x14ac:dyDescent="0.2">
      <c r="A127">
        <v>2020</v>
      </c>
      <c r="B127" t="s">
        <v>52</v>
      </c>
      <c r="C127" t="s">
        <v>30</v>
      </c>
      <c r="D127" s="1">
        <v>16292</v>
      </c>
      <c r="E127" s="1">
        <v>399337</v>
      </c>
      <c r="F127" s="2">
        <v>73103</v>
      </c>
    </row>
    <row r="128" spans="1:6" x14ac:dyDescent="0.2">
      <c r="A128">
        <v>2020</v>
      </c>
      <c r="B128" t="s">
        <v>52</v>
      </c>
      <c r="C128" t="s">
        <v>31</v>
      </c>
      <c r="D128" s="1">
        <v>10303</v>
      </c>
      <c r="E128" s="1">
        <v>452637</v>
      </c>
      <c r="F128" s="2">
        <v>63281</v>
      </c>
    </row>
    <row r="129" spans="1:6" x14ac:dyDescent="0.2">
      <c r="A129">
        <v>2020</v>
      </c>
      <c r="B129" t="s">
        <v>52</v>
      </c>
      <c r="C129" t="s">
        <v>32</v>
      </c>
      <c r="D129">
        <v>799</v>
      </c>
      <c r="E129" s="1">
        <v>25259</v>
      </c>
      <c r="F129" s="2">
        <v>57695</v>
      </c>
    </row>
    <row r="130" spans="1:6" x14ac:dyDescent="0.2">
      <c r="A130">
        <v>2020</v>
      </c>
      <c r="B130" t="s">
        <v>52</v>
      </c>
      <c r="C130" t="s">
        <v>33</v>
      </c>
      <c r="D130" s="1">
        <v>15453</v>
      </c>
      <c r="E130" s="1">
        <v>653028</v>
      </c>
      <c r="F130" s="2">
        <v>64995</v>
      </c>
    </row>
    <row r="131" spans="1:6" x14ac:dyDescent="0.2">
      <c r="A131">
        <v>2020</v>
      </c>
      <c r="B131" t="s">
        <v>52</v>
      </c>
      <c r="C131" t="s">
        <v>34</v>
      </c>
      <c r="D131" s="1">
        <v>4178</v>
      </c>
      <c r="E131" s="1">
        <v>131206</v>
      </c>
      <c r="F131" s="2">
        <v>60915</v>
      </c>
    </row>
    <row r="132" spans="1:6" x14ac:dyDescent="0.2">
      <c r="A132">
        <v>2020</v>
      </c>
      <c r="B132" t="s">
        <v>52</v>
      </c>
      <c r="C132" t="s">
        <v>35</v>
      </c>
      <c r="D132" s="1">
        <v>6354</v>
      </c>
      <c r="E132" s="1">
        <v>184947</v>
      </c>
      <c r="F132" s="2">
        <v>74927</v>
      </c>
    </row>
    <row r="133" spans="1:6" x14ac:dyDescent="0.2">
      <c r="A133">
        <v>2020</v>
      </c>
      <c r="B133" t="s">
        <v>52</v>
      </c>
      <c r="C133" t="s">
        <v>36</v>
      </c>
      <c r="D133" s="1">
        <v>14363</v>
      </c>
      <c r="E133" s="1">
        <v>537402</v>
      </c>
      <c r="F133" s="2">
        <v>66931</v>
      </c>
    </row>
    <row r="134" spans="1:6" x14ac:dyDescent="0.2">
      <c r="A134">
        <v>2020</v>
      </c>
      <c r="B134" t="s">
        <v>52</v>
      </c>
      <c r="C134" t="s">
        <v>37</v>
      </c>
      <c r="D134" s="1">
        <v>1516</v>
      </c>
      <c r="E134" s="1">
        <v>37411</v>
      </c>
      <c r="F134" s="2">
        <v>63645</v>
      </c>
    </row>
    <row r="135" spans="1:6" x14ac:dyDescent="0.2">
      <c r="A135">
        <v>2020</v>
      </c>
      <c r="B135" t="s">
        <v>52</v>
      </c>
      <c r="C135" t="s">
        <v>38</v>
      </c>
      <c r="D135" s="1">
        <v>6655</v>
      </c>
      <c r="E135" s="1">
        <v>244395</v>
      </c>
      <c r="F135" s="2">
        <v>61779</v>
      </c>
    </row>
    <row r="136" spans="1:6" x14ac:dyDescent="0.2">
      <c r="A136">
        <v>2020</v>
      </c>
      <c r="B136" t="s">
        <v>52</v>
      </c>
      <c r="C136" t="s">
        <v>39</v>
      </c>
      <c r="D136" s="1">
        <v>1072</v>
      </c>
      <c r="E136" s="1">
        <v>43135</v>
      </c>
      <c r="F136" s="2">
        <v>53285</v>
      </c>
    </row>
    <row r="137" spans="1:6" x14ac:dyDescent="0.2">
      <c r="A137">
        <v>2020</v>
      </c>
      <c r="B137" t="s">
        <v>52</v>
      </c>
      <c r="C137" t="s">
        <v>40</v>
      </c>
      <c r="D137" s="1">
        <v>7620</v>
      </c>
      <c r="E137" s="1">
        <v>334972</v>
      </c>
      <c r="F137" s="2">
        <v>63122</v>
      </c>
    </row>
    <row r="138" spans="1:6" x14ac:dyDescent="0.2">
      <c r="A138">
        <v>2020</v>
      </c>
      <c r="B138" t="s">
        <v>52</v>
      </c>
      <c r="C138" t="s">
        <v>41</v>
      </c>
      <c r="D138" s="1">
        <v>26257</v>
      </c>
      <c r="E138" s="1">
        <v>867807</v>
      </c>
      <c r="F138" s="2">
        <v>81206</v>
      </c>
    </row>
    <row r="139" spans="1:6" x14ac:dyDescent="0.2">
      <c r="A139">
        <v>2020</v>
      </c>
      <c r="B139" t="s">
        <v>52</v>
      </c>
      <c r="C139" t="s">
        <v>42</v>
      </c>
      <c r="D139" s="1">
        <v>4616</v>
      </c>
      <c r="E139" s="1">
        <v>135571</v>
      </c>
      <c r="F139" s="2">
        <v>61796</v>
      </c>
    </row>
    <row r="140" spans="1:6" x14ac:dyDescent="0.2">
      <c r="A140">
        <v>2020</v>
      </c>
      <c r="B140" t="s">
        <v>52</v>
      </c>
      <c r="C140" t="s">
        <v>43</v>
      </c>
      <c r="D140" s="1">
        <v>1107</v>
      </c>
      <c r="E140" s="1">
        <v>28176</v>
      </c>
      <c r="F140" s="2">
        <v>62352</v>
      </c>
    </row>
    <row r="141" spans="1:6" x14ac:dyDescent="0.2">
      <c r="A141">
        <v>2020</v>
      </c>
      <c r="B141" t="s">
        <v>52</v>
      </c>
      <c r="C141" t="s">
        <v>44</v>
      </c>
      <c r="D141" s="1">
        <v>7023</v>
      </c>
      <c r="E141" s="1">
        <v>232300</v>
      </c>
      <c r="F141" s="2">
        <v>63958</v>
      </c>
    </row>
    <row r="142" spans="1:6" x14ac:dyDescent="0.2">
      <c r="A142">
        <v>2020</v>
      </c>
      <c r="B142" t="s">
        <v>52</v>
      </c>
      <c r="C142" t="s">
        <v>45</v>
      </c>
      <c r="D142" s="1">
        <v>7882</v>
      </c>
      <c r="E142" s="1">
        <v>268553</v>
      </c>
      <c r="F142" s="2">
        <v>82000</v>
      </c>
    </row>
    <row r="143" spans="1:6" x14ac:dyDescent="0.2">
      <c r="A143">
        <v>2020</v>
      </c>
      <c r="B143" t="s">
        <v>52</v>
      </c>
      <c r="C143" t="s">
        <v>46</v>
      </c>
      <c r="D143" s="1">
        <v>1261</v>
      </c>
      <c r="E143" s="1">
        <v>44429</v>
      </c>
      <c r="F143" s="2">
        <v>62359</v>
      </c>
    </row>
    <row r="144" spans="1:6" x14ac:dyDescent="0.2">
      <c r="A144">
        <v>2020</v>
      </c>
      <c r="B144" t="s">
        <v>52</v>
      </c>
      <c r="C144" t="s">
        <v>47</v>
      </c>
      <c r="D144" s="1">
        <v>9214</v>
      </c>
      <c r="E144" s="1">
        <v>458262</v>
      </c>
      <c r="F144" s="2">
        <v>61039</v>
      </c>
    </row>
    <row r="145" spans="1:6" x14ac:dyDescent="0.2">
      <c r="A145">
        <v>2020</v>
      </c>
      <c r="B145" t="s">
        <v>52</v>
      </c>
      <c r="C145" t="s">
        <v>48</v>
      </c>
      <c r="D145">
        <v>620</v>
      </c>
      <c r="E145" s="1">
        <v>9580</v>
      </c>
      <c r="F145" s="2">
        <v>70308</v>
      </c>
    </row>
    <row r="146" spans="1:6" x14ac:dyDescent="0.2">
      <c r="A146">
        <v>2020</v>
      </c>
      <c r="B146" t="s">
        <v>54</v>
      </c>
      <c r="C146" t="s">
        <v>1</v>
      </c>
      <c r="D146" s="1">
        <v>32424</v>
      </c>
      <c r="E146" s="1">
        <v>372620</v>
      </c>
      <c r="F146" s="2">
        <v>45853</v>
      </c>
    </row>
    <row r="147" spans="1:6" x14ac:dyDescent="0.2">
      <c r="A147">
        <v>2020</v>
      </c>
      <c r="B147" t="s">
        <v>54</v>
      </c>
      <c r="C147" t="s">
        <v>2</v>
      </c>
      <c r="D147" s="1">
        <v>33859</v>
      </c>
      <c r="E147" s="1">
        <v>546143</v>
      </c>
      <c r="F147" s="2">
        <v>51498</v>
      </c>
    </row>
    <row r="148" spans="1:6" x14ac:dyDescent="0.2">
      <c r="A148">
        <v>2020</v>
      </c>
      <c r="B148" t="s">
        <v>54</v>
      </c>
      <c r="C148" t="s">
        <v>3</v>
      </c>
      <c r="D148" s="1">
        <v>21836</v>
      </c>
      <c r="E148" s="1">
        <v>244074</v>
      </c>
      <c r="F148" s="2">
        <v>45673</v>
      </c>
    </row>
    <row r="149" spans="1:6" x14ac:dyDescent="0.2">
      <c r="A149">
        <v>2020</v>
      </c>
      <c r="B149" t="s">
        <v>54</v>
      </c>
      <c r="C149" t="s">
        <v>4</v>
      </c>
      <c r="D149" s="1">
        <v>200632</v>
      </c>
      <c r="E149" s="1">
        <v>2888684</v>
      </c>
      <c r="F149" s="2">
        <v>58800</v>
      </c>
    </row>
    <row r="150" spans="1:6" x14ac:dyDescent="0.2">
      <c r="A150">
        <v>2020</v>
      </c>
      <c r="B150" t="s">
        <v>54</v>
      </c>
      <c r="C150" t="s">
        <v>5</v>
      </c>
      <c r="D150" s="1">
        <v>36421</v>
      </c>
      <c r="E150" s="1">
        <v>465887</v>
      </c>
      <c r="F150" s="2">
        <v>55719</v>
      </c>
    </row>
    <row r="151" spans="1:6" x14ac:dyDescent="0.2">
      <c r="A151">
        <v>2020</v>
      </c>
      <c r="B151" t="s">
        <v>54</v>
      </c>
      <c r="C151" t="s">
        <v>6</v>
      </c>
      <c r="D151" s="1">
        <v>24725</v>
      </c>
      <c r="E151" s="1">
        <v>276491</v>
      </c>
      <c r="F151" s="2">
        <v>55859</v>
      </c>
    </row>
    <row r="152" spans="1:6" x14ac:dyDescent="0.2">
      <c r="A152">
        <v>2020</v>
      </c>
      <c r="B152" t="s">
        <v>54</v>
      </c>
      <c r="C152" t="s">
        <v>7</v>
      </c>
      <c r="D152" s="1">
        <v>7050</v>
      </c>
      <c r="E152" s="1">
        <v>76267</v>
      </c>
      <c r="F152" s="2">
        <v>45667</v>
      </c>
    </row>
    <row r="153" spans="1:6" x14ac:dyDescent="0.2">
      <c r="A153">
        <v>2020</v>
      </c>
      <c r="B153" t="s">
        <v>54</v>
      </c>
      <c r="C153" t="s">
        <v>8</v>
      </c>
      <c r="D153" s="1">
        <v>142700</v>
      </c>
      <c r="E153" s="1">
        <v>1739110</v>
      </c>
      <c r="F153" s="2">
        <v>49391</v>
      </c>
    </row>
    <row r="154" spans="1:6" x14ac:dyDescent="0.2">
      <c r="A154">
        <v>2020</v>
      </c>
      <c r="B154" t="s">
        <v>54</v>
      </c>
      <c r="C154" t="s">
        <v>9</v>
      </c>
      <c r="D154" s="1">
        <v>64380</v>
      </c>
      <c r="E154" s="1">
        <v>913981</v>
      </c>
      <c r="F154" s="2">
        <v>52104</v>
      </c>
    </row>
    <row r="155" spans="1:6" x14ac:dyDescent="0.2">
      <c r="A155">
        <v>2020</v>
      </c>
      <c r="B155" t="s">
        <v>54</v>
      </c>
      <c r="C155" t="s">
        <v>10</v>
      </c>
      <c r="D155" s="1">
        <v>12742</v>
      </c>
      <c r="E155" s="1">
        <v>143264</v>
      </c>
      <c r="F155" s="2">
        <v>44610</v>
      </c>
    </row>
    <row r="156" spans="1:6" x14ac:dyDescent="0.2">
      <c r="A156">
        <v>2020</v>
      </c>
      <c r="B156" t="s">
        <v>54</v>
      </c>
      <c r="C156" t="s">
        <v>11</v>
      </c>
      <c r="D156" s="1">
        <v>78196</v>
      </c>
      <c r="E156" s="1">
        <v>1140749</v>
      </c>
      <c r="F156" s="2">
        <v>55780</v>
      </c>
    </row>
    <row r="157" spans="1:6" x14ac:dyDescent="0.2">
      <c r="A157">
        <v>2020</v>
      </c>
      <c r="B157" t="s">
        <v>54</v>
      </c>
      <c r="C157" t="s">
        <v>12</v>
      </c>
      <c r="D157" s="1">
        <v>40846</v>
      </c>
      <c r="E157" s="1">
        <v>583686</v>
      </c>
      <c r="F157" s="2">
        <v>45931</v>
      </c>
    </row>
    <row r="158" spans="1:6" x14ac:dyDescent="0.2">
      <c r="A158">
        <v>2020</v>
      </c>
      <c r="B158" t="s">
        <v>54</v>
      </c>
      <c r="C158" t="s">
        <v>13</v>
      </c>
      <c r="D158" s="1">
        <v>23479</v>
      </c>
      <c r="E158" s="1">
        <v>298376</v>
      </c>
      <c r="F158" s="2">
        <v>44146</v>
      </c>
    </row>
    <row r="159" spans="1:6" x14ac:dyDescent="0.2">
      <c r="A159">
        <v>2020</v>
      </c>
      <c r="B159" t="s">
        <v>54</v>
      </c>
      <c r="C159" t="s">
        <v>14</v>
      </c>
      <c r="D159" s="1">
        <v>19497</v>
      </c>
      <c r="E159" s="1">
        <v>255575</v>
      </c>
      <c r="F159" s="2">
        <v>46012</v>
      </c>
    </row>
    <row r="160" spans="1:6" x14ac:dyDescent="0.2">
      <c r="A160">
        <v>2020</v>
      </c>
      <c r="B160" t="s">
        <v>54</v>
      </c>
      <c r="C160" t="s">
        <v>15</v>
      </c>
      <c r="D160" s="1">
        <v>28266</v>
      </c>
      <c r="E160" s="1">
        <v>393361</v>
      </c>
      <c r="F160" s="2">
        <v>46839</v>
      </c>
    </row>
    <row r="161" spans="1:6" x14ac:dyDescent="0.2">
      <c r="A161">
        <v>2020</v>
      </c>
      <c r="B161" t="s">
        <v>54</v>
      </c>
      <c r="C161" t="s">
        <v>16</v>
      </c>
      <c r="D161" s="1">
        <v>31210</v>
      </c>
      <c r="E161" s="1">
        <v>358336</v>
      </c>
      <c r="F161" s="2">
        <v>46029</v>
      </c>
    </row>
    <row r="162" spans="1:6" x14ac:dyDescent="0.2">
      <c r="A162">
        <v>2020</v>
      </c>
      <c r="B162" t="s">
        <v>54</v>
      </c>
      <c r="C162" t="s">
        <v>17</v>
      </c>
      <c r="D162" s="1">
        <v>10546</v>
      </c>
      <c r="E162" s="1">
        <v>111483</v>
      </c>
      <c r="F162" s="2">
        <v>43084</v>
      </c>
    </row>
    <row r="163" spans="1:6" x14ac:dyDescent="0.2">
      <c r="A163">
        <v>2020</v>
      </c>
      <c r="B163" t="s">
        <v>54</v>
      </c>
      <c r="C163" t="s">
        <v>18</v>
      </c>
      <c r="D163" s="1">
        <v>31685</v>
      </c>
      <c r="E163" s="1">
        <v>441680</v>
      </c>
      <c r="F163" s="2">
        <v>50800</v>
      </c>
    </row>
    <row r="164" spans="1:6" x14ac:dyDescent="0.2">
      <c r="A164">
        <v>2020</v>
      </c>
      <c r="B164" t="s">
        <v>54</v>
      </c>
      <c r="C164" t="s">
        <v>19</v>
      </c>
      <c r="D164" s="1">
        <v>40751</v>
      </c>
      <c r="E164" s="1">
        <v>526726</v>
      </c>
      <c r="F164" s="2">
        <v>61082</v>
      </c>
    </row>
    <row r="165" spans="1:6" x14ac:dyDescent="0.2">
      <c r="A165">
        <v>2020</v>
      </c>
      <c r="B165" t="s">
        <v>54</v>
      </c>
      <c r="C165" t="s">
        <v>20</v>
      </c>
      <c r="D165" s="1">
        <v>55149</v>
      </c>
      <c r="E165" s="1">
        <v>745824</v>
      </c>
      <c r="F165" s="2">
        <v>51869</v>
      </c>
    </row>
    <row r="166" spans="1:6" x14ac:dyDescent="0.2">
      <c r="A166">
        <v>2020</v>
      </c>
      <c r="B166" t="s">
        <v>54</v>
      </c>
      <c r="C166" t="s">
        <v>21</v>
      </c>
      <c r="D166" s="1">
        <v>37255</v>
      </c>
      <c r="E166" s="1">
        <v>499190</v>
      </c>
      <c r="F166" s="2">
        <v>53843</v>
      </c>
    </row>
    <row r="167" spans="1:6" x14ac:dyDescent="0.2">
      <c r="A167">
        <v>2020</v>
      </c>
      <c r="B167" t="s">
        <v>54</v>
      </c>
      <c r="C167" t="s">
        <v>22</v>
      </c>
      <c r="D167" s="1">
        <v>19589</v>
      </c>
      <c r="E167" s="1">
        <v>226629</v>
      </c>
      <c r="F167" s="2">
        <v>40176</v>
      </c>
    </row>
    <row r="168" spans="1:6" x14ac:dyDescent="0.2">
      <c r="A168">
        <v>2020</v>
      </c>
      <c r="B168" t="s">
        <v>54</v>
      </c>
      <c r="C168" t="s">
        <v>23</v>
      </c>
      <c r="D168" s="1">
        <v>39646</v>
      </c>
      <c r="E168" s="1">
        <v>519916</v>
      </c>
      <c r="F168" s="2">
        <v>46520</v>
      </c>
    </row>
    <row r="169" spans="1:6" x14ac:dyDescent="0.2">
      <c r="A169">
        <v>2020</v>
      </c>
      <c r="B169" t="s">
        <v>54</v>
      </c>
      <c r="C169" t="s">
        <v>24</v>
      </c>
      <c r="D169" s="1">
        <v>9323</v>
      </c>
      <c r="E169" s="1">
        <v>89315</v>
      </c>
      <c r="F169" s="2">
        <v>43996</v>
      </c>
    </row>
    <row r="170" spans="1:6" x14ac:dyDescent="0.2">
      <c r="A170">
        <v>2020</v>
      </c>
      <c r="B170" t="s">
        <v>54</v>
      </c>
      <c r="C170" t="s">
        <v>25</v>
      </c>
      <c r="D170" s="1">
        <v>14748</v>
      </c>
      <c r="E170" s="1">
        <v>182745</v>
      </c>
      <c r="F170" s="2">
        <v>44095</v>
      </c>
    </row>
    <row r="171" spans="1:6" x14ac:dyDescent="0.2">
      <c r="A171">
        <v>2020</v>
      </c>
      <c r="B171" t="s">
        <v>54</v>
      </c>
      <c r="C171" t="s">
        <v>26</v>
      </c>
      <c r="D171" s="1">
        <v>15481</v>
      </c>
      <c r="E171" s="1">
        <v>252623</v>
      </c>
      <c r="F171" s="2">
        <v>48334</v>
      </c>
    </row>
    <row r="172" spans="1:6" x14ac:dyDescent="0.2">
      <c r="A172">
        <v>2020</v>
      </c>
      <c r="B172" t="s">
        <v>54</v>
      </c>
      <c r="C172" t="s">
        <v>27</v>
      </c>
      <c r="D172" s="1">
        <v>12460</v>
      </c>
      <c r="E172" s="1">
        <v>133196</v>
      </c>
      <c r="F172" s="2">
        <v>54425</v>
      </c>
    </row>
    <row r="173" spans="1:6" x14ac:dyDescent="0.2">
      <c r="A173">
        <v>2020</v>
      </c>
      <c r="B173" t="s">
        <v>54</v>
      </c>
      <c r="C173" t="s">
        <v>28</v>
      </c>
      <c r="D173" s="1">
        <v>54606</v>
      </c>
      <c r="E173" s="1">
        <v>820259</v>
      </c>
      <c r="F173" s="2">
        <v>58675</v>
      </c>
    </row>
    <row r="174" spans="1:6" x14ac:dyDescent="0.2">
      <c r="A174">
        <v>2020</v>
      </c>
      <c r="B174" t="s">
        <v>54</v>
      </c>
      <c r="C174" t="s">
        <v>29</v>
      </c>
      <c r="D174" s="1">
        <v>10949</v>
      </c>
      <c r="E174" s="1">
        <v>130261</v>
      </c>
      <c r="F174" s="2">
        <v>41086</v>
      </c>
    </row>
    <row r="175" spans="1:6" x14ac:dyDescent="0.2">
      <c r="A175">
        <v>2020</v>
      </c>
      <c r="B175" t="s">
        <v>54</v>
      </c>
      <c r="C175" t="s">
        <v>30</v>
      </c>
      <c r="D175" s="1">
        <v>118946</v>
      </c>
      <c r="E175" s="1">
        <v>1366746</v>
      </c>
      <c r="F175" s="2">
        <v>57939</v>
      </c>
    </row>
    <row r="176" spans="1:6" x14ac:dyDescent="0.2">
      <c r="A176">
        <v>2020</v>
      </c>
      <c r="B176" t="s">
        <v>54</v>
      </c>
      <c r="C176" t="s">
        <v>31</v>
      </c>
      <c r="D176" s="1">
        <v>63455</v>
      </c>
      <c r="E176" s="1">
        <v>844765</v>
      </c>
      <c r="F176" s="2">
        <v>47171</v>
      </c>
    </row>
    <row r="177" spans="1:6" x14ac:dyDescent="0.2">
      <c r="A177">
        <v>2020</v>
      </c>
      <c r="B177" t="s">
        <v>54</v>
      </c>
      <c r="C177" t="s">
        <v>32</v>
      </c>
      <c r="D177" s="1">
        <v>7745</v>
      </c>
      <c r="E177" s="1">
        <v>86570</v>
      </c>
      <c r="F177" s="2">
        <v>52657</v>
      </c>
    </row>
    <row r="178" spans="1:6" x14ac:dyDescent="0.2">
      <c r="A178">
        <v>2020</v>
      </c>
      <c r="B178" t="s">
        <v>54</v>
      </c>
      <c r="C178" t="s">
        <v>33</v>
      </c>
      <c r="D178" s="1">
        <v>68987</v>
      </c>
      <c r="E178" s="1">
        <v>998325</v>
      </c>
      <c r="F178" s="2">
        <v>48088</v>
      </c>
    </row>
    <row r="179" spans="1:6" x14ac:dyDescent="0.2">
      <c r="A179">
        <v>2020</v>
      </c>
      <c r="B179" t="s">
        <v>54</v>
      </c>
      <c r="C179" t="s">
        <v>34</v>
      </c>
      <c r="D179" s="1">
        <v>23912</v>
      </c>
      <c r="E179" s="1">
        <v>301828</v>
      </c>
      <c r="F179" s="2">
        <v>43388</v>
      </c>
    </row>
    <row r="180" spans="1:6" x14ac:dyDescent="0.2">
      <c r="A180">
        <v>2020</v>
      </c>
      <c r="B180" t="s">
        <v>54</v>
      </c>
      <c r="C180" t="s">
        <v>35</v>
      </c>
      <c r="D180" s="1">
        <v>26241</v>
      </c>
      <c r="E180" s="1">
        <v>346783</v>
      </c>
      <c r="F180" s="2">
        <v>49251</v>
      </c>
    </row>
    <row r="181" spans="1:6" x14ac:dyDescent="0.2">
      <c r="A181">
        <v>2020</v>
      </c>
      <c r="B181" t="s">
        <v>54</v>
      </c>
      <c r="C181" t="s">
        <v>36</v>
      </c>
      <c r="D181" s="1">
        <v>73985</v>
      </c>
      <c r="E181" s="1">
        <v>1054388</v>
      </c>
      <c r="F181" s="2">
        <v>49535</v>
      </c>
    </row>
    <row r="182" spans="1:6" x14ac:dyDescent="0.2">
      <c r="A182">
        <v>2020</v>
      </c>
      <c r="B182" t="s">
        <v>54</v>
      </c>
      <c r="C182" t="s">
        <v>37</v>
      </c>
      <c r="D182" s="1">
        <v>7816</v>
      </c>
      <c r="E182" s="1">
        <v>70764</v>
      </c>
      <c r="F182" s="2">
        <v>49493</v>
      </c>
    </row>
    <row r="183" spans="1:6" x14ac:dyDescent="0.2">
      <c r="A183">
        <v>2020</v>
      </c>
      <c r="B183" t="s">
        <v>54</v>
      </c>
      <c r="C183" t="s">
        <v>38</v>
      </c>
      <c r="D183" s="1">
        <v>31674</v>
      </c>
      <c r="E183" s="1">
        <v>400537</v>
      </c>
      <c r="F183" s="2">
        <v>43717</v>
      </c>
    </row>
    <row r="184" spans="1:6" x14ac:dyDescent="0.2">
      <c r="A184">
        <v>2020</v>
      </c>
      <c r="B184" t="s">
        <v>54</v>
      </c>
      <c r="C184" t="s">
        <v>39</v>
      </c>
      <c r="D184" s="1">
        <v>8068</v>
      </c>
      <c r="E184" s="1">
        <v>83179</v>
      </c>
      <c r="F184" s="2">
        <v>44162</v>
      </c>
    </row>
    <row r="185" spans="1:6" x14ac:dyDescent="0.2">
      <c r="A185">
        <v>2020</v>
      </c>
      <c r="B185" t="s">
        <v>54</v>
      </c>
      <c r="C185" t="s">
        <v>40</v>
      </c>
      <c r="D185" s="1">
        <v>40806</v>
      </c>
      <c r="E185" s="1">
        <v>627005</v>
      </c>
      <c r="F185" s="2">
        <v>50111</v>
      </c>
    </row>
    <row r="186" spans="1:6" x14ac:dyDescent="0.2">
      <c r="A186">
        <v>2020</v>
      </c>
      <c r="B186" t="s">
        <v>54</v>
      </c>
      <c r="C186" t="s">
        <v>41</v>
      </c>
      <c r="D186" s="1">
        <v>152438</v>
      </c>
      <c r="E186" s="1">
        <v>2453267</v>
      </c>
      <c r="F186" s="2">
        <v>56485</v>
      </c>
    </row>
    <row r="187" spans="1:6" x14ac:dyDescent="0.2">
      <c r="A187">
        <v>2020</v>
      </c>
      <c r="B187" t="s">
        <v>54</v>
      </c>
      <c r="C187" t="s">
        <v>42</v>
      </c>
      <c r="D187" s="1">
        <v>20535</v>
      </c>
      <c r="E187" s="1">
        <v>288623</v>
      </c>
      <c r="F187" s="2">
        <v>49353</v>
      </c>
    </row>
    <row r="188" spans="1:6" x14ac:dyDescent="0.2">
      <c r="A188">
        <v>2020</v>
      </c>
      <c r="B188" t="s">
        <v>54</v>
      </c>
      <c r="C188" t="s">
        <v>43</v>
      </c>
      <c r="D188" s="1">
        <v>5003</v>
      </c>
      <c r="E188" s="1">
        <v>49851</v>
      </c>
      <c r="F188" s="2">
        <v>45701</v>
      </c>
    </row>
    <row r="189" spans="1:6" x14ac:dyDescent="0.2">
      <c r="A189">
        <v>2020</v>
      </c>
      <c r="B189" t="s">
        <v>54</v>
      </c>
      <c r="C189" t="s">
        <v>44</v>
      </c>
      <c r="D189" s="1">
        <v>42564</v>
      </c>
      <c r="E189" s="1">
        <v>627729</v>
      </c>
      <c r="F189" s="2">
        <v>48371</v>
      </c>
    </row>
    <row r="190" spans="1:6" x14ac:dyDescent="0.2">
      <c r="A190">
        <v>2020</v>
      </c>
      <c r="B190" t="s">
        <v>54</v>
      </c>
      <c r="C190" t="s">
        <v>45</v>
      </c>
      <c r="D190" s="1">
        <v>38688</v>
      </c>
      <c r="E190" s="1">
        <v>615415</v>
      </c>
      <c r="F190" s="2">
        <v>74160</v>
      </c>
    </row>
    <row r="191" spans="1:6" x14ac:dyDescent="0.2">
      <c r="A191">
        <v>2020</v>
      </c>
      <c r="B191" t="s">
        <v>54</v>
      </c>
      <c r="C191" t="s">
        <v>46</v>
      </c>
      <c r="D191" s="1">
        <v>10611</v>
      </c>
      <c r="E191" s="1">
        <v>118677</v>
      </c>
      <c r="F191" s="2">
        <v>42085</v>
      </c>
    </row>
    <row r="192" spans="1:6" x14ac:dyDescent="0.2">
      <c r="A192">
        <v>2020</v>
      </c>
      <c r="B192" t="s">
        <v>54</v>
      </c>
      <c r="C192" t="s">
        <v>47</v>
      </c>
      <c r="D192" s="1">
        <v>35812</v>
      </c>
      <c r="E192" s="1">
        <v>517930</v>
      </c>
      <c r="F192" s="2">
        <v>45165</v>
      </c>
    </row>
    <row r="193" spans="1:6" x14ac:dyDescent="0.2">
      <c r="A193">
        <v>2020</v>
      </c>
      <c r="B193" t="s">
        <v>54</v>
      </c>
      <c r="C193" t="s">
        <v>48</v>
      </c>
      <c r="D193" s="1">
        <v>4840</v>
      </c>
      <c r="E193" s="1">
        <v>48509</v>
      </c>
      <c r="F193" s="2">
        <v>44879</v>
      </c>
    </row>
    <row r="194" spans="1:6" x14ac:dyDescent="0.2">
      <c r="A194">
        <v>2020</v>
      </c>
      <c r="B194" t="s">
        <v>53</v>
      </c>
      <c r="C194" t="s">
        <v>1</v>
      </c>
      <c r="D194" s="1">
        <v>2566</v>
      </c>
      <c r="E194" s="1">
        <v>19310</v>
      </c>
      <c r="F194" s="2">
        <v>69393</v>
      </c>
    </row>
    <row r="195" spans="1:6" x14ac:dyDescent="0.2">
      <c r="A195">
        <v>2020</v>
      </c>
      <c r="B195" t="s">
        <v>53</v>
      </c>
      <c r="C195" t="s">
        <v>2</v>
      </c>
      <c r="D195" s="1">
        <v>4017</v>
      </c>
      <c r="E195" s="1">
        <v>45513</v>
      </c>
      <c r="F195" s="2">
        <v>90871</v>
      </c>
    </row>
    <row r="196" spans="1:6" x14ac:dyDescent="0.2">
      <c r="A196">
        <v>2020</v>
      </c>
      <c r="B196" t="s">
        <v>53</v>
      </c>
      <c r="C196" t="s">
        <v>3</v>
      </c>
      <c r="D196" s="1">
        <v>1536</v>
      </c>
      <c r="E196" s="1">
        <v>11509</v>
      </c>
      <c r="F196" s="2">
        <v>69820</v>
      </c>
    </row>
    <row r="197" spans="1:6" x14ac:dyDescent="0.2">
      <c r="A197">
        <v>2020</v>
      </c>
      <c r="B197" t="s">
        <v>53</v>
      </c>
      <c r="C197" t="s">
        <v>4</v>
      </c>
      <c r="D197" s="1">
        <v>29491</v>
      </c>
      <c r="E197" s="1">
        <v>527549</v>
      </c>
      <c r="F197" s="2">
        <v>217892</v>
      </c>
    </row>
    <row r="198" spans="1:6" x14ac:dyDescent="0.2">
      <c r="A198">
        <v>2020</v>
      </c>
      <c r="B198" t="s">
        <v>53</v>
      </c>
      <c r="C198" t="s">
        <v>5</v>
      </c>
      <c r="D198" s="1">
        <v>4548</v>
      </c>
      <c r="E198" s="1">
        <v>74867</v>
      </c>
      <c r="F198" s="2">
        <v>123495</v>
      </c>
    </row>
    <row r="199" spans="1:6" x14ac:dyDescent="0.2">
      <c r="A199">
        <v>2020</v>
      </c>
      <c r="B199" t="s">
        <v>53</v>
      </c>
      <c r="C199" t="s">
        <v>6</v>
      </c>
      <c r="D199" s="1">
        <v>2880</v>
      </c>
      <c r="E199" s="1">
        <v>29237</v>
      </c>
      <c r="F199" s="2">
        <v>138917</v>
      </c>
    </row>
    <row r="200" spans="1:6" x14ac:dyDescent="0.2">
      <c r="A200">
        <v>2020</v>
      </c>
      <c r="B200" t="s">
        <v>53</v>
      </c>
      <c r="C200" t="s">
        <v>7</v>
      </c>
      <c r="D200">
        <v>549</v>
      </c>
      <c r="E200" s="1">
        <v>3622</v>
      </c>
      <c r="F200" s="2">
        <v>78966</v>
      </c>
    </row>
    <row r="201" spans="1:6" x14ac:dyDescent="0.2">
      <c r="A201">
        <v>2020</v>
      </c>
      <c r="B201" t="s">
        <v>53</v>
      </c>
      <c r="C201" t="s">
        <v>8</v>
      </c>
      <c r="D201" s="1">
        <v>12659</v>
      </c>
      <c r="E201" s="1">
        <v>130298</v>
      </c>
      <c r="F201" s="2">
        <v>93350</v>
      </c>
    </row>
    <row r="202" spans="1:6" x14ac:dyDescent="0.2">
      <c r="A202">
        <v>2020</v>
      </c>
      <c r="B202" t="s">
        <v>53</v>
      </c>
      <c r="C202" t="s">
        <v>9</v>
      </c>
      <c r="D202" s="1">
        <v>6010</v>
      </c>
      <c r="E202" s="1">
        <v>109190</v>
      </c>
      <c r="F202" s="2">
        <v>108735</v>
      </c>
    </row>
    <row r="203" spans="1:6" x14ac:dyDescent="0.2">
      <c r="A203">
        <v>2020</v>
      </c>
      <c r="B203" t="s">
        <v>53</v>
      </c>
      <c r="C203" t="s">
        <v>10</v>
      </c>
      <c r="D203" s="1">
        <v>1385</v>
      </c>
      <c r="E203" s="1">
        <v>7346</v>
      </c>
      <c r="F203" s="2">
        <v>64408</v>
      </c>
    </row>
    <row r="204" spans="1:6" x14ac:dyDescent="0.2">
      <c r="A204">
        <v>2020</v>
      </c>
      <c r="B204" t="s">
        <v>53</v>
      </c>
      <c r="C204" t="s">
        <v>11</v>
      </c>
      <c r="D204" s="1">
        <v>7162</v>
      </c>
      <c r="E204" s="1">
        <v>87520</v>
      </c>
      <c r="F204" s="2">
        <v>110059</v>
      </c>
    </row>
    <row r="205" spans="1:6" x14ac:dyDescent="0.2">
      <c r="A205">
        <v>2020</v>
      </c>
      <c r="B205" t="s">
        <v>53</v>
      </c>
      <c r="C205" t="s">
        <v>12</v>
      </c>
      <c r="D205" s="1">
        <v>2521</v>
      </c>
      <c r="E205" s="1">
        <v>26075</v>
      </c>
      <c r="F205" s="2">
        <v>67191</v>
      </c>
    </row>
    <row r="206" spans="1:6" x14ac:dyDescent="0.2">
      <c r="A206">
        <v>2020</v>
      </c>
      <c r="B206" t="s">
        <v>53</v>
      </c>
      <c r="C206" t="s">
        <v>13</v>
      </c>
      <c r="D206" s="1">
        <v>1811</v>
      </c>
      <c r="E206" s="1">
        <v>19135</v>
      </c>
      <c r="F206" s="2">
        <v>66858</v>
      </c>
    </row>
    <row r="207" spans="1:6" x14ac:dyDescent="0.2">
      <c r="A207">
        <v>2020</v>
      </c>
      <c r="B207" t="s">
        <v>53</v>
      </c>
      <c r="C207" t="s">
        <v>14</v>
      </c>
      <c r="D207" s="1">
        <v>1561</v>
      </c>
      <c r="E207" s="1">
        <v>16734</v>
      </c>
      <c r="F207" s="2">
        <v>73749</v>
      </c>
    </row>
    <row r="208" spans="1:6" x14ac:dyDescent="0.2">
      <c r="A208">
        <v>2020</v>
      </c>
      <c r="B208" t="s">
        <v>53</v>
      </c>
      <c r="C208" t="s">
        <v>15</v>
      </c>
      <c r="D208" s="1">
        <v>2111</v>
      </c>
      <c r="E208" s="1">
        <v>20268</v>
      </c>
      <c r="F208" s="2">
        <v>63462</v>
      </c>
    </row>
    <row r="209" spans="1:6" x14ac:dyDescent="0.2">
      <c r="A209">
        <v>2020</v>
      </c>
      <c r="B209" t="s">
        <v>53</v>
      </c>
      <c r="C209" t="s">
        <v>16</v>
      </c>
      <c r="D209" s="1">
        <v>1935</v>
      </c>
      <c r="E209" s="1">
        <v>18712</v>
      </c>
      <c r="F209" s="2">
        <v>65700</v>
      </c>
    </row>
    <row r="210" spans="1:6" x14ac:dyDescent="0.2">
      <c r="A210">
        <v>2020</v>
      </c>
      <c r="B210" t="s">
        <v>53</v>
      </c>
      <c r="C210" t="s">
        <v>17</v>
      </c>
      <c r="D210">
        <v>916</v>
      </c>
      <c r="E210" s="1">
        <v>6415</v>
      </c>
      <c r="F210" s="2">
        <v>64265</v>
      </c>
    </row>
    <row r="211" spans="1:6" x14ac:dyDescent="0.2">
      <c r="A211">
        <v>2020</v>
      </c>
      <c r="B211" t="s">
        <v>53</v>
      </c>
      <c r="C211" t="s">
        <v>18</v>
      </c>
      <c r="D211" s="1">
        <v>2855</v>
      </c>
      <c r="E211" s="1">
        <v>33029</v>
      </c>
      <c r="F211" s="2">
        <v>110569</v>
      </c>
    </row>
    <row r="212" spans="1:6" x14ac:dyDescent="0.2">
      <c r="A212">
        <v>2020</v>
      </c>
      <c r="B212" t="s">
        <v>53</v>
      </c>
      <c r="C212" t="s">
        <v>19</v>
      </c>
      <c r="D212" s="1">
        <v>6073</v>
      </c>
      <c r="E212" s="1">
        <v>89231</v>
      </c>
      <c r="F212" s="2">
        <v>146746</v>
      </c>
    </row>
    <row r="213" spans="1:6" x14ac:dyDescent="0.2">
      <c r="A213">
        <v>2020</v>
      </c>
      <c r="B213" t="s">
        <v>53</v>
      </c>
      <c r="C213" t="s">
        <v>20</v>
      </c>
      <c r="D213" s="1">
        <v>7671</v>
      </c>
      <c r="E213" s="1">
        <v>50511</v>
      </c>
      <c r="F213" s="2">
        <v>88745</v>
      </c>
    </row>
    <row r="214" spans="1:6" x14ac:dyDescent="0.2">
      <c r="A214">
        <v>2020</v>
      </c>
      <c r="B214" t="s">
        <v>53</v>
      </c>
      <c r="C214" t="s">
        <v>21</v>
      </c>
      <c r="D214" s="1">
        <v>4304</v>
      </c>
      <c r="E214" s="1">
        <v>43145</v>
      </c>
      <c r="F214" s="2">
        <v>92292</v>
      </c>
    </row>
    <row r="215" spans="1:6" x14ac:dyDescent="0.2">
      <c r="A215">
        <v>2020</v>
      </c>
      <c r="B215" t="s">
        <v>53</v>
      </c>
      <c r="C215" t="s">
        <v>22</v>
      </c>
      <c r="D215">
        <v>964</v>
      </c>
      <c r="E215" s="1">
        <v>9629</v>
      </c>
      <c r="F215" s="2">
        <v>54301</v>
      </c>
    </row>
    <row r="216" spans="1:6" x14ac:dyDescent="0.2">
      <c r="A216">
        <v>2020</v>
      </c>
      <c r="B216" t="s">
        <v>53</v>
      </c>
      <c r="C216" t="s">
        <v>23</v>
      </c>
      <c r="D216" s="1">
        <v>3562</v>
      </c>
      <c r="E216" s="1">
        <v>43675</v>
      </c>
      <c r="F216" s="2">
        <v>89327</v>
      </c>
    </row>
    <row r="217" spans="1:6" x14ac:dyDescent="0.2">
      <c r="A217">
        <v>2020</v>
      </c>
      <c r="B217" t="s">
        <v>53</v>
      </c>
      <c r="C217" t="s">
        <v>24</v>
      </c>
      <c r="D217">
        <v>856</v>
      </c>
      <c r="E217" s="1">
        <v>5797</v>
      </c>
      <c r="F217" s="2">
        <v>65673</v>
      </c>
    </row>
    <row r="218" spans="1:6" x14ac:dyDescent="0.2">
      <c r="A218">
        <v>2020</v>
      </c>
      <c r="B218" t="s">
        <v>53</v>
      </c>
      <c r="C218" t="s">
        <v>25</v>
      </c>
      <c r="D218" s="1">
        <v>1071</v>
      </c>
      <c r="E218" s="1">
        <v>16165</v>
      </c>
      <c r="F218" s="2">
        <v>76361</v>
      </c>
    </row>
    <row r="219" spans="1:6" x14ac:dyDescent="0.2">
      <c r="A219">
        <v>2020</v>
      </c>
      <c r="B219" t="s">
        <v>53</v>
      </c>
      <c r="C219" t="s">
        <v>26</v>
      </c>
      <c r="D219" s="1">
        <v>1609</v>
      </c>
      <c r="E219" s="1">
        <v>13306</v>
      </c>
      <c r="F219" s="2">
        <v>88353</v>
      </c>
    </row>
    <row r="220" spans="1:6" x14ac:dyDescent="0.2">
      <c r="A220">
        <v>2020</v>
      </c>
      <c r="B220" t="s">
        <v>53</v>
      </c>
      <c r="C220" t="s">
        <v>27</v>
      </c>
      <c r="D220" s="1">
        <v>1168</v>
      </c>
      <c r="E220" s="1">
        <v>11735</v>
      </c>
      <c r="F220" s="2">
        <v>107194</v>
      </c>
    </row>
    <row r="221" spans="1:6" x14ac:dyDescent="0.2">
      <c r="A221">
        <v>2020</v>
      </c>
      <c r="B221" t="s">
        <v>53</v>
      </c>
      <c r="C221" t="s">
        <v>28</v>
      </c>
      <c r="D221" s="1">
        <v>3965</v>
      </c>
      <c r="E221" s="1">
        <v>67885</v>
      </c>
      <c r="F221" s="2">
        <v>130541</v>
      </c>
    </row>
    <row r="222" spans="1:6" x14ac:dyDescent="0.2">
      <c r="A222">
        <v>2020</v>
      </c>
      <c r="B222" t="s">
        <v>53</v>
      </c>
      <c r="C222" t="s">
        <v>29</v>
      </c>
      <c r="D222" s="1">
        <v>1108</v>
      </c>
      <c r="E222" s="1">
        <v>9076</v>
      </c>
      <c r="F222" s="2">
        <v>62393</v>
      </c>
    </row>
    <row r="223" spans="1:6" x14ac:dyDescent="0.2">
      <c r="A223">
        <v>2020</v>
      </c>
      <c r="B223" t="s">
        <v>53</v>
      </c>
      <c r="C223" t="s">
        <v>30</v>
      </c>
      <c r="D223" s="1">
        <v>14380</v>
      </c>
      <c r="E223" s="1">
        <v>267749</v>
      </c>
      <c r="F223" s="2">
        <v>154357</v>
      </c>
    </row>
    <row r="224" spans="1:6" x14ac:dyDescent="0.2">
      <c r="A224">
        <v>2020</v>
      </c>
      <c r="B224" t="s">
        <v>53</v>
      </c>
      <c r="C224" t="s">
        <v>31</v>
      </c>
      <c r="D224" s="1">
        <v>6302</v>
      </c>
      <c r="E224" s="1">
        <v>73440</v>
      </c>
      <c r="F224" s="2">
        <v>96207</v>
      </c>
    </row>
    <row r="225" spans="1:6" x14ac:dyDescent="0.2">
      <c r="A225">
        <v>2020</v>
      </c>
      <c r="B225" t="s">
        <v>53</v>
      </c>
      <c r="C225" t="s">
        <v>32</v>
      </c>
      <c r="D225">
        <v>417</v>
      </c>
      <c r="E225" s="1">
        <v>5780</v>
      </c>
      <c r="F225" s="2">
        <v>79624</v>
      </c>
    </row>
    <row r="226" spans="1:6" x14ac:dyDescent="0.2">
      <c r="A226">
        <v>2020</v>
      </c>
      <c r="B226" t="s">
        <v>53</v>
      </c>
      <c r="C226" t="s">
        <v>33</v>
      </c>
      <c r="D226" s="1">
        <v>5303</v>
      </c>
      <c r="E226" s="1">
        <v>63865</v>
      </c>
      <c r="F226" s="2">
        <v>80052</v>
      </c>
    </row>
    <row r="227" spans="1:6" x14ac:dyDescent="0.2">
      <c r="A227">
        <v>2020</v>
      </c>
      <c r="B227" t="s">
        <v>53</v>
      </c>
      <c r="C227" t="s">
        <v>34</v>
      </c>
      <c r="D227" s="1">
        <v>1572</v>
      </c>
      <c r="E227" s="1">
        <v>18256</v>
      </c>
      <c r="F227" s="2">
        <v>63710</v>
      </c>
    </row>
    <row r="228" spans="1:6" x14ac:dyDescent="0.2">
      <c r="A228">
        <v>2020</v>
      </c>
      <c r="B228" t="s">
        <v>53</v>
      </c>
      <c r="C228" t="s">
        <v>35</v>
      </c>
      <c r="D228" s="1">
        <v>4605</v>
      </c>
      <c r="E228" s="1">
        <v>33218</v>
      </c>
      <c r="F228" s="2">
        <v>101737</v>
      </c>
    </row>
    <row r="229" spans="1:6" x14ac:dyDescent="0.2">
      <c r="A229">
        <v>2020</v>
      </c>
      <c r="B229" t="s">
        <v>53</v>
      </c>
      <c r="C229" t="s">
        <v>36</v>
      </c>
      <c r="D229" s="1">
        <v>5891</v>
      </c>
      <c r="E229" s="1">
        <v>82872</v>
      </c>
      <c r="F229" s="2">
        <v>107388</v>
      </c>
    </row>
    <row r="230" spans="1:6" x14ac:dyDescent="0.2">
      <c r="A230">
        <v>2020</v>
      </c>
      <c r="B230" t="s">
        <v>53</v>
      </c>
      <c r="C230" t="s">
        <v>37</v>
      </c>
      <c r="D230">
        <v>762</v>
      </c>
      <c r="E230" s="1">
        <v>5243</v>
      </c>
      <c r="F230" s="2">
        <v>87286</v>
      </c>
    </row>
    <row r="231" spans="1:6" x14ac:dyDescent="0.2">
      <c r="A231">
        <v>2020</v>
      </c>
      <c r="B231" t="s">
        <v>53</v>
      </c>
      <c r="C231" t="s">
        <v>38</v>
      </c>
      <c r="D231" s="1">
        <v>3216</v>
      </c>
      <c r="E231" s="1">
        <v>24744</v>
      </c>
      <c r="F231" s="2">
        <v>73562</v>
      </c>
    </row>
    <row r="232" spans="1:6" x14ac:dyDescent="0.2">
      <c r="A232">
        <v>2020</v>
      </c>
      <c r="B232" t="s">
        <v>53</v>
      </c>
      <c r="C232" t="s">
        <v>39</v>
      </c>
      <c r="D232">
        <v>606</v>
      </c>
      <c r="E232" s="1">
        <v>5074</v>
      </c>
      <c r="F232" s="2">
        <v>58069</v>
      </c>
    </row>
    <row r="233" spans="1:6" x14ac:dyDescent="0.2">
      <c r="A233">
        <v>2020</v>
      </c>
      <c r="B233" t="s">
        <v>53</v>
      </c>
      <c r="C233" t="s">
        <v>40</v>
      </c>
      <c r="D233" s="1">
        <v>4525</v>
      </c>
      <c r="E233" s="1">
        <v>42929</v>
      </c>
      <c r="F233" s="2">
        <v>81293</v>
      </c>
    </row>
    <row r="234" spans="1:6" x14ac:dyDescent="0.2">
      <c r="A234">
        <v>2020</v>
      </c>
      <c r="B234" t="s">
        <v>53</v>
      </c>
      <c r="C234" t="s">
        <v>41</v>
      </c>
      <c r="D234" s="1">
        <v>11822</v>
      </c>
      <c r="E234" s="1">
        <v>198521</v>
      </c>
      <c r="F234" s="2">
        <v>102835</v>
      </c>
    </row>
    <row r="235" spans="1:6" x14ac:dyDescent="0.2">
      <c r="A235">
        <v>2020</v>
      </c>
      <c r="B235" t="s">
        <v>53</v>
      </c>
      <c r="C235" t="s">
        <v>42</v>
      </c>
      <c r="D235" s="1">
        <v>3177</v>
      </c>
      <c r="E235" s="1">
        <v>37222</v>
      </c>
      <c r="F235" s="2">
        <v>96974</v>
      </c>
    </row>
    <row r="236" spans="1:6" x14ac:dyDescent="0.2">
      <c r="A236">
        <v>2020</v>
      </c>
      <c r="B236" t="s">
        <v>53</v>
      </c>
      <c r="C236" t="s">
        <v>43</v>
      </c>
      <c r="D236">
        <v>584</v>
      </c>
      <c r="E236" s="1">
        <v>3961</v>
      </c>
      <c r="F236" s="2">
        <v>68605</v>
      </c>
    </row>
    <row r="237" spans="1:6" x14ac:dyDescent="0.2">
      <c r="A237">
        <v>2020</v>
      </c>
      <c r="B237" t="s">
        <v>53</v>
      </c>
      <c r="C237" t="s">
        <v>44</v>
      </c>
      <c r="D237" s="1">
        <v>4875</v>
      </c>
      <c r="E237" s="1">
        <v>64840</v>
      </c>
      <c r="F237" s="2">
        <v>117848</v>
      </c>
    </row>
    <row r="238" spans="1:6" x14ac:dyDescent="0.2">
      <c r="A238">
        <v>2020</v>
      </c>
      <c r="B238" t="s">
        <v>53</v>
      </c>
      <c r="C238" t="s">
        <v>45</v>
      </c>
      <c r="D238" s="1">
        <v>5419</v>
      </c>
      <c r="E238" s="1">
        <v>148556</v>
      </c>
      <c r="F238" s="2">
        <v>242273</v>
      </c>
    </row>
    <row r="239" spans="1:6" x14ac:dyDescent="0.2">
      <c r="A239">
        <v>2020</v>
      </c>
      <c r="B239" t="s">
        <v>53</v>
      </c>
      <c r="C239" t="s">
        <v>46</v>
      </c>
      <c r="D239">
        <v>825</v>
      </c>
      <c r="E239" s="1">
        <v>7215</v>
      </c>
      <c r="F239" s="2">
        <v>58063</v>
      </c>
    </row>
    <row r="240" spans="1:6" x14ac:dyDescent="0.2">
      <c r="A240">
        <v>2020</v>
      </c>
      <c r="B240" t="s">
        <v>53</v>
      </c>
      <c r="C240" t="s">
        <v>47</v>
      </c>
      <c r="D240" s="1">
        <v>2400</v>
      </c>
      <c r="E240" s="1">
        <v>44846</v>
      </c>
      <c r="F240" s="2">
        <v>88336</v>
      </c>
    </row>
    <row r="241" spans="1:6" x14ac:dyDescent="0.2">
      <c r="A241">
        <v>2020</v>
      </c>
      <c r="B241" t="s">
        <v>53</v>
      </c>
      <c r="C241" t="s">
        <v>48</v>
      </c>
      <c r="D241">
        <v>428</v>
      </c>
      <c r="E241" s="1">
        <v>3000</v>
      </c>
      <c r="F241" s="2">
        <v>54299</v>
      </c>
    </row>
    <row r="242" spans="1:6" x14ac:dyDescent="0.2">
      <c r="A242">
        <v>2020</v>
      </c>
      <c r="B242" t="s">
        <v>56</v>
      </c>
      <c r="C242" t="s">
        <v>1</v>
      </c>
      <c r="D242" s="1">
        <v>13880</v>
      </c>
      <c r="E242" s="1">
        <v>94715</v>
      </c>
      <c r="F242" s="2">
        <v>75982</v>
      </c>
    </row>
    <row r="243" spans="1:6" x14ac:dyDescent="0.2">
      <c r="A243">
        <v>2020</v>
      </c>
      <c r="B243" t="s">
        <v>56</v>
      </c>
      <c r="C243" t="s">
        <v>2</v>
      </c>
      <c r="D243" s="1">
        <v>20707</v>
      </c>
      <c r="E243" s="1">
        <v>225922</v>
      </c>
      <c r="F243" s="2">
        <v>82956</v>
      </c>
    </row>
    <row r="244" spans="1:6" x14ac:dyDescent="0.2">
      <c r="A244">
        <v>2020</v>
      </c>
      <c r="B244" t="s">
        <v>56</v>
      </c>
      <c r="C244" t="s">
        <v>3</v>
      </c>
      <c r="D244" s="1">
        <v>8906</v>
      </c>
      <c r="E244" s="1">
        <v>51950</v>
      </c>
      <c r="F244" s="2">
        <v>65321</v>
      </c>
    </row>
    <row r="245" spans="1:6" x14ac:dyDescent="0.2">
      <c r="A245">
        <v>2020</v>
      </c>
      <c r="B245" t="s">
        <v>56</v>
      </c>
      <c r="C245" t="s">
        <v>4</v>
      </c>
      <c r="D245" s="1">
        <v>112775</v>
      </c>
      <c r="E245" s="1">
        <v>817007</v>
      </c>
      <c r="F245" s="2">
        <v>124107</v>
      </c>
    </row>
    <row r="246" spans="1:6" x14ac:dyDescent="0.2">
      <c r="A246">
        <v>2020</v>
      </c>
      <c r="B246" t="s">
        <v>56</v>
      </c>
      <c r="C246" t="s">
        <v>5</v>
      </c>
      <c r="D246" s="1">
        <v>25139</v>
      </c>
      <c r="E246" s="1">
        <v>165271</v>
      </c>
      <c r="F246" s="2">
        <v>97276</v>
      </c>
    </row>
    <row r="247" spans="1:6" x14ac:dyDescent="0.2">
      <c r="A247">
        <v>2020</v>
      </c>
      <c r="B247" t="s">
        <v>56</v>
      </c>
      <c r="C247" t="s">
        <v>6</v>
      </c>
      <c r="D247" s="1">
        <v>11223</v>
      </c>
      <c r="E247" s="1">
        <v>118168</v>
      </c>
      <c r="F247" s="2">
        <v>165086</v>
      </c>
    </row>
    <row r="248" spans="1:6" x14ac:dyDescent="0.2">
      <c r="A248">
        <v>2020</v>
      </c>
      <c r="B248" t="s">
        <v>56</v>
      </c>
      <c r="C248" t="s">
        <v>7</v>
      </c>
      <c r="D248" s="1">
        <v>3005</v>
      </c>
      <c r="E248" s="1">
        <v>47390</v>
      </c>
      <c r="F248" s="2">
        <v>103154</v>
      </c>
    </row>
    <row r="249" spans="1:6" x14ac:dyDescent="0.2">
      <c r="A249">
        <v>2020</v>
      </c>
      <c r="B249" t="s">
        <v>56</v>
      </c>
      <c r="C249" t="s">
        <v>8</v>
      </c>
      <c r="D249" s="1">
        <v>80956</v>
      </c>
      <c r="E249" s="1">
        <v>586706</v>
      </c>
      <c r="F249" s="2">
        <v>84307</v>
      </c>
    </row>
    <row r="250" spans="1:6" x14ac:dyDescent="0.2">
      <c r="A250">
        <v>2020</v>
      </c>
      <c r="B250" t="s">
        <v>56</v>
      </c>
      <c r="C250" t="s">
        <v>9</v>
      </c>
      <c r="D250" s="1">
        <v>28810</v>
      </c>
      <c r="E250" s="1">
        <v>242175</v>
      </c>
      <c r="F250" s="2">
        <v>93145</v>
      </c>
    </row>
    <row r="251" spans="1:6" x14ac:dyDescent="0.2">
      <c r="A251">
        <v>2020</v>
      </c>
      <c r="B251" t="s">
        <v>56</v>
      </c>
      <c r="C251" t="s">
        <v>10</v>
      </c>
      <c r="D251" s="1">
        <v>6508</v>
      </c>
      <c r="E251" s="1">
        <v>34249</v>
      </c>
      <c r="F251" s="2">
        <v>68833</v>
      </c>
    </row>
    <row r="252" spans="1:6" x14ac:dyDescent="0.2">
      <c r="A252">
        <v>2020</v>
      </c>
      <c r="B252" t="s">
        <v>56</v>
      </c>
      <c r="C252" t="s">
        <v>11</v>
      </c>
      <c r="D252" s="1">
        <v>33063</v>
      </c>
      <c r="E252" s="1">
        <v>376539</v>
      </c>
      <c r="F252" s="2">
        <v>121634</v>
      </c>
    </row>
    <row r="253" spans="1:6" x14ac:dyDescent="0.2">
      <c r="A253">
        <v>2020</v>
      </c>
      <c r="B253" t="s">
        <v>56</v>
      </c>
      <c r="C253" t="s">
        <v>12</v>
      </c>
      <c r="D253" s="1">
        <v>17574</v>
      </c>
      <c r="E253" s="1">
        <v>133449</v>
      </c>
      <c r="F253" s="2">
        <v>72283</v>
      </c>
    </row>
    <row r="254" spans="1:6" x14ac:dyDescent="0.2">
      <c r="A254">
        <v>2020</v>
      </c>
      <c r="B254" t="s">
        <v>56</v>
      </c>
      <c r="C254" t="s">
        <v>13</v>
      </c>
      <c r="D254" s="1">
        <v>10731</v>
      </c>
      <c r="E254" s="1">
        <v>109283</v>
      </c>
      <c r="F254" s="2">
        <v>81131</v>
      </c>
    </row>
    <row r="255" spans="1:6" x14ac:dyDescent="0.2">
      <c r="A255">
        <v>2020</v>
      </c>
      <c r="B255" t="s">
        <v>56</v>
      </c>
      <c r="C255" t="s">
        <v>14</v>
      </c>
      <c r="D255" s="1">
        <v>8752</v>
      </c>
      <c r="E255" s="1">
        <v>73310</v>
      </c>
      <c r="F255" s="2">
        <v>75889</v>
      </c>
    </row>
    <row r="256" spans="1:6" x14ac:dyDescent="0.2">
      <c r="A256">
        <v>2020</v>
      </c>
      <c r="B256" t="s">
        <v>56</v>
      </c>
      <c r="C256" t="s">
        <v>15</v>
      </c>
      <c r="D256" s="1">
        <v>11729</v>
      </c>
      <c r="E256" s="1">
        <v>92079</v>
      </c>
      <c r="F256" s="2">
        <v>75177</v>
      </c>
    </row>
    <row r="257" spans="1:6" x14ac:dyDescent="0.2">
      <c r="A257">
        <v>2020</v>
      </c>
      <c r="B257" t="s">
        <v>56</v>
      </c>
      <c r="C257" t="s">
        <v>16</v>
      </c>
      <c r="D257" s="1">
        <v>14229</v>
      </c>
      <c r="E257" s="1">
        <v>81149</v>
      </c>
      <c r="F257" s="2">
        <v>69409</v>
      </c>
    </row>
    <row r="258" spans="1:6" x14ac:dyDescent="0.2">
      <c r="A258">
        <v>2020</v>
      </c>
      <c r="B258" t="s">
        <v>56</v>
      </c>
      <c r="C258" t="s">
        <v>17</v>
      </c>
      <c r="D258" s="1">
        <v>3926</v>
      </c>
      <c r="E258" s="1">
        <v>30107</v>
      </c>
      <c r="F258" s="2">
        <v>75870</v>
      </c>
    </row>
    <row r="259" spans="1:6" x14ac:dyDescent="0.2">
      <c r="A259">
        <v>2020</v>
      </c>
      <c r="B259" t="s">
        <v>56</v>
      </c>
      <c r="C259" t="s">
        <v>18</v>
      </c>
      <c r="D259" s="1">
        <v>15692</v>
      </c>
      <c r="E259" s="1">
        <v>129771</v>
      </c>
      <c r="F259" s="2">
        <v>110159</v>
      </c>
    </row>
    <row r="260" spans="1:6" x14ac:dyDescent="0.2">
      <c r="A260">
        <v>2020</v>
      </c>
      <c r="B260" t="s">
        <v>56</v>
      </c>
      <c r="C260" t="s">
        <v>19</v>
      </c>
      <c r="D260" s="1">
        <v>18137</v>
      </c>
      <c r="E260" s="1">
        <v>212062</v>
      </c>
      <c r="F260" s="2">
        <v>159120</v>
      </c>
    </row>
    <row r="261" spans="1:6" x14ac:dyDescent="0.2">
      <c r="A261">
        <v>2020</v>
      </c>
      <c r="B261" t="s">
        <v>56</v>
      </c>
      <c r="C261" t="s">
        <v>20</v>
      </c>
      <c r="D261" s="1">
        <v>20626</v>
      </c>
      <c r="E261" s="1">
        <v>207448</v>
      </c>
      <c r="F261" s="2">
        <v>81720</v>
      </c>
    </row>
    <row r="262" spans="1:6" x14ac:dyDescent="0.2">
      <c r="A262">
        <v>2020</v>
      </c>
      <c r="B262" t="s">
        <v>56</v>
      </c>
      <c r="C262" t="s">
        <v>21</v>
      </c>
      <c r="D262" s="1">
        <v>16134</v>
      </c>
      <c r="E262" s="1">
        <v>179728</v>
      </c>
      <c r="F262" s="2">
        <v>104989</v>
      </c>
    </row>
    <row r="263" spans="1:6" x14ac:dyDescent="0.2">
      <c r="A263">
        <v>2020</v>
      </c>
      <c r="B263" t="s">
        <v>56</v>
      </c>
      <c r="C263" t="s">
        <v>22</v>
      </c>
      <c r="D263" s="1">
        <v>7984</v>
      </c>
      <c r="E263" s="1">
        <v>41912</v>
      </c>
      <c r="F263" s="2">
        <v>59263</v>
      </c>
    </row>
    <row r="264" spans="1:6" x14ac:dyDescent="0.2">
      <c r="A264">
        <v>2020</v>
      </c>
      <c r="B264" t="s">
        <v>56</v>
      </c>
      <c r="C264" t="s">
        <v>23</v>
      </c>
      <c r="D264" s="1">
        <v>18815</v>
      </c>
      <c r="E264" s="1">
        <v>165564</v>
      </c>
      <c r="F264" s="2">
        <v>82664</v>
      </c>
    </row>
    <row r="265" spans="1:6" x14ac:dyDescent="0.2">
      <c r="A265">
        <v>2020</v>
      </c>
      <c r="B265" t="s">
        <v>56</v>
      </c>
      <c r="C265" t="s">
        <v>24</v>
      </c>
      <c r="D265" s="1">
        <v>4557</v>
      </c>
      <c r="E265" s="1">
        <v>21986</v>
      </c>
      <c r="F265" s="2">
        <v>67330</v>
      </c>
    </row>
    <row r="266" spans="1:6" x14ac:dyDescent="0.2">
      <c r="A266">
        <v>2020</v>
      </c>
      <c r="B266" t="s">
        <v>56</v>
      </c>
      <c r="C266" t="s">
        <v>25</v>
      </c>
      <c r="D266" s="1">
        <v>7000</v>
      </c>
      <c r="E266" s="1">
        <v>66588</v>
      </c>
      <c r="F266" s="2">
        <v>74942</v>
      </c>
    </row>
    <row r="267" spans="1:6" x14ac:dyDescent="0.2">
      <c r="A267">
        <v>2020</v>
      </c>
      <c r="B267" t="s">
        <v>56</v>
      </c>
      <c r="C267" t="s">
        <v>26</v>
      </c>
      <c r="D267" s="1">
        <v>9293</v>
      </c>
      <c r="E267" s="1">
        <v>62325</v>
      </c>
      <c r="F267" s="2">
        <v>79236</v>
      </c>
    </row>
    <row r="268" spans="1:6" x14ac:dyDescent="0.2">
      <c r="A268">
        <v>2020</v>
      </c>
      <c r="B268" t="s">
        <v>56</v>
      </c>
      <c r="C268" t="s">
        <v>27</v>
      </c>
      <c r="D268" s="1">
        <v>3946</v>
      </c>
      <c r="E268" s="1">
        <v>33027</v>
      </c>
      <c r="F268" s="2">
        <v>109751</v>
      </c>
    </row>
    <row r="269" spans="1:6" x14ac:dyDescent="0.2">
      <c r="A269">
        <v>2020</v>
      </c>
      <c r="B269" t="s">
        <v>56</v>
      </c>
      <c r="C269" t="s">
        <v>28</v>
      </c>
      <c r="D269" s="1">
        <v>20469</v>
      </c>
      <c r="E269" s="1">
        <v>235676</v>
      </c>
      <c r="F269" s="2">
        <v>127870</v>
      </c>
    </row>
    <row r="270" spans="1:6" x14ac:dyDescent="0.2">
      <c r="A270">
        <v>2020</v>
      </c>
      <c r="B270" t="s">
        <v>56</v>
      </c>
      <c r="C270" t="s">
        <v>29</v>
      </c>
      <c r="D270" s="1">
        <v>5600</v>
      </c>
      <c r="E270" s="1">
        <v>32608</v>
      </c>
      <c r="F270" s="2">
        <v>62343</v>
      </c>
    </row>
    <row r="271" spans="1:6" x14ac:dyDescent="0.2">
      <c r="A271">
        <v>2020</v>
      </c>
      <c r="B271" t="s">
        <v>56</v>
      </c>
      <c r="C271" t="s">
        <v>30</v>
      </c>
      <c r="D271" s="1">
        <v>63948</v>
      </c>
      <c r="E271" s="1">
        <v>700031</v>
      </c>
      <c r="F271" s="2">
        <v>207014</v>
      </c>
    </row>
    <row r="272" spans="1:6" x14ac:dyDescent="0.2">
      <c r="A272">
        <v>2020</v>
      </c>
      <c r="B272" t="s">
        <v>56</v>
      </c>
      <c r="C272" t="s">
        <v>31</v>
      </c>
      <c r="D272" s="1">
        <v>30275</v>
      </c>
      <c r="E272" s="1">
        <v>251672</v>
      </c>
      <c r="F272" s="2">
        <v>97234</v>
      </c>
    </row>
    <row r="273" spans="1:6" x14ac:dyDescent="0.2">
      <c r="A273">
        <v>2020</v>
      </c>
      <c r="B273" t="s">
        <v>56</v>
      </c>
      <c r="C273" t="s">
        <v>32</v>
      </c>
      <c r="D273" s="1">
        <v>3042</v>
      </c>
      <c r="E273" s="1">
        <v>22496</v>
      </c>
      <c r="F273" s="2">
        <v>69243</v>
      </c>
    </row>
    <row r="274" spans="1:6" x14ac:dyDescent="0.2">
      <c r="A274">
        <v>2020</v>
      </c>
      <c r="B274" t="s">
        <v>56</v>
      </c>
      <c r="C274" t="s">
        <v>33</v>
      </c>
      <c r="D274" s="1">
        <v>29307</v>
      </c>
      <c r="E274" s="1">
        <v>287990</v>
      </c>
      <c r="F274" s="2">
        <v>82336</v>
      </c>
    </row>
    <row r="275" spans="1:6" x14ac:dyDescent="0.2">
      <c r="A275">
        <v>2020</v>
      </c>
      <c r="B275" t="s">
        <v>56</v>
      </c>
      <c r="C275" t="s">
        <v>34</v>
      </c>
      <c r="D275" s="1">
        <v>11701</v>
      </c>
      <c r="E275" s="1">
        <v>74614</v>
      </c>
      <c r="F275" s="2">
        <v>64030</v>
      </c>
    </row>
    <row r="276" spans="1:6" x14ac:dyDescent="0.2">
      <c r="A276">
        <v>2020</v>
      </c>
      <c r="B276" t="s">
        <v>56</v>
      </c>
      <c r="C276" t="s">
        <v>35</v>
      </c>
      <c r="D276" s="1">
        <v>13352</v>
      </c>
      <c r="E276" s="1">
        <v>83937</v>
      </c>
      <c r="F276" s="2">
        <v>80727</v>
      </c>
    </row>
    <row r="277" spans="1:6" x14ac:dyDescent="0.2">
      <c r="A277">
        <v>2020</v>
      </c>
      <c r="B277" t="s">
        <v>56</v>
      </c>
      <c r="C277" t="s">
        <v>36</v>
      </c>
      <c r="D277" s="1">
        <v>29714</v>
      </c>
      <c r="E277" s="1">
        <v>325571</v>
      </c>
      <c r="F277" s="2">
        <v>97231</v>
      </c>
    </row>
    <row r="278" spans="1:6" x14ac:dyDescent="0.2">
      <c r="A278">
        <v>2020</v>
      </c>
      <c r="B278" t="s">
        <v>56</v>
      </c>
      <c r="C278" t="s">
        <v>37</v>
      </c>
      <c r="D278" s="1">
        <v>3038</v>
      </c>
      <c r="E278" s="1">
        <v>31304</v>
      </c>
      <c r="F278" s="2">
        <v>100316</v>
      </c>
    </row>
    <row r="279" spans="1:6" x14ac:dyDescent="0.2">
      <c r="A279">
        <v>2020</v>
      </c>
      <c r="B279" t="s">
        <v>56</v>
      </c>
      <c r="C279" t="s">
        <v>38</v>
      </c>
      <c r="D279" s="1">
        <v>15078</v>
      </c>
      <c r="E279" s="1">
        <v>101637</v>
      </c>
      <c r="F279" s="2">
        <v>71361</v>
      </c>
    </row>
    <row r="280" spans="1:6" x14ac:dyDescent="0.2">
      <c r="A280">
        <v>2020</v>
      </c>
      <c r="B280" t="s">
        <v>56</v>
      </c>
      <c r="C280" t="s">
        <v>39</v>
      </c>
      <c r="D280" s="1">
        <v>3397</v>
      </c>
      <c r="E280" s="1">
        <v>27809</v>
      </c>
      <c r="F280" s="2">
        <v>69345</v>
      </c>
    </row>
    <row r="281" spans="1:6" x14ac:dyDescent="0.2">
      <c r="A281">
        <v>2020</v>
      </c>
      <c r="B281" t="s">
        <v>56</v>
      </c>
      <c r="C281" t="s">
        <v>40</v>
      </c>
      <c r="D281" s="1">
        <v>16893</v>
      </c>
      <c r="E281" s="1">
        <v>155926</v>
      </c>
      <c r="F281" s="2">
        <v>85116</v>
      </c>
    </row>
    <row r="282" spans="1:6" x14ac:dyDescent="0.2">
      <c r="A282">
        <v>2020</v>
      </c>
      <c r="B282" t="s">
        <v>56</v>
      </c>
      <c r="C282" t="s">
        <v>41</v>
      </c>
      <c r="D282" s="1">
        <v>78940</v>
      </c>
      <c r="E282" s="1">
        <v>778554</v>
      </c>
      <c r="F282" s="2">
        <v>92477</v>
      </c>
    </row>
    <row r="283" spans="1:6" x14ac:dyDescent="0.2">
      <c r="A283">
        <v>2020</v>
      </c>
      <c r="B283" t="s">
        <v>56</v>
      </c>
      <c r="C283" t="s">
        <v>42</v>
      </c>
      <c r="D283" s="1">
        <v>12580</v>
      </c>
      <c r="E283" s="1">
        <v>93379</v>
      </c>
      <c r="F283" s="2">
        <v>79806</v>
      </c>
    </row>
    <row r="284" spans="1:6" x14ac:dyDescent="0.2">
      <c r="A284">
        <v>2020</v>
      </c>
      <c r="B284" t="s">
        <v>56</v>
      </c>
      <c r="C284" t="s">
        <v>43</v>
      </c>
      <c r="D284" s="1">
        <v>1719</v>
      </c>
      <c r="E284" s="1">
        <v>11578</v>
      </c>
      <c r="F284" s="2">
        <v>80135</v>
      </c>
    </row>
    <row r="285" spans="1:6" x14ac:dyDescent="0.2">
      <c r="A285">
        <v>2020</v>
      </c>
      <c r="B285" t="s">
        <v>56</v>
      </c>
      <c r="C285" t="s">
        <v>44</v>
      </c>
      <c r="D285" s="1">
        <v>22750</v>
      </c>
      <c r="E285" s="1">
        <v>195671</v>
      </c>
      <c r="F285" s="2">
        <v>97246</v>
      </c>
    </row>
    <row r="286" spans="1:6" x14ac:dyDescent="0.2">
      <c r="A286">
        <v>2020</v>
      </c>
      <c r="B286" t="s">
        <v>56</v>
      </c>
      <c r="C286" t="s">
        <v>45</v>
      </c>
      <c r="D286" s="1">
        <v>18828</v>
      </c>
      <c r="E286" s="1">
        <v>147772</v>
      </c>
      <c r="F286" s="2">
        <v>95674</v>
      </c>
    </row>
    <row r="287" spans="1:6" x14ac:dyDescent="0.2">
      <c r="A287">
        <v>2020</v>
      </c>
      <c r="B287" t="s">
        <v>56</v>
      </c>
      <c r="C287" t="s">
        <v>46</v>
      </c>
      <c r="D287" s="1">
        <v>4042</v>
      </c>
      <c r="E287" s="1">
        <v>24190</v>
      </c>
      <c r="F287" s="2">
        <v>56764</v>
      </c>
    </row>
    <row r="288" spans="1:6" x14ac:dyDescent="0.2">
      <c r="A288">
        <v>2020</v>
      </c>
      <c r="B288" t="s">
        <v>56</v>
      </c>
      <c r="C288" t="s">
        <v>47</v>
      </c>
      <c r="D288" s="1">
        <v>14688</v>
      </c>
      <c r="E288" s="1">
        <v>148829</v>
      </c>
      <c r="F288" s="2">
        <v>80470</v>
      </c>
    </row>
    <row r="289" spans="1:6" x14ac:dyDescent="0.2">
      <c r="A289">
        <v>2020</v>
      </c>
      <c r="B289" t="s">
        <v>56</v>
      </c>
      <c r="C289" t="s">
        <v>48</v>
      </c>
      <c r="D289" s="1">
        <v>2353</v>
      </c>
      <c r="E289" s="1">
        <v>10919</v>
      </c>
      <c r="F289" s="2">
        <v>64480</v>
      </c>
    </row>
    <row r="290" spans="1:6" x14ac:dyDescent="0.2">
      <c r="A290">
        <v>2020</v>
      </c>
      <c r="B290" t="s">
        <v>57</v>
      </c>
      <c r="C290" t="s">
        <v>1</v>
      </c>
      <c r="D290" s="1">
        <v>22875</v>
      </c>
      <c r="E290" s="1">
        <v>242419</v>
      </c>
      <c r="F290" s="2">
        <v>62111</v>
      </c>
    </row>
    <row r="291" spans="1:6" x14ac:dyDescent="0.2">
      <c r="A291">
        <v>2020</v>
      </c>
      <c r="B291" t="s">
        <v>57</v>
      </c>
      <c r="C291" t="s">
        <v>2</v>
      </c>
      <c r="D291" s="1">
        <v>40867</v>
      </c>
      <c r="E291" s="1">
        <v>431379</v>
      </c>
      <c r="F291" s="2">
        <v>63180</v>
      </c>
    </row>
    <row r="292" spans="1:6" x14ac:dyDescent="0.2">
      <c r="A292">
        <v>2020</v>
      </c>
      <c r="B292" t="s">
        <v>57</v>
      </c>
      <c r="C292" t="s">
        <v>3</v>
      </c>
      <c r="D292" s="1">
        <v>15490</v>
      </c>
      <c r="E292" s="1">
        <v>139300</v>
      </c>
      <c r="F292" s="2">
        <v>68067</v>
      </c>
    </row>
    <row r="293" spans="1:6" x14ac:dyDescent="0.2">
      <c r="A293">
        <v>2020</v>
      </c>
      <c r="B293" t="s">
        <v>57</v>
      </c>
      <c r="C293" t="s">
        <v>4</v>
      </c>
      <c r="D293" s="1">
        <v>221985</v>
      </c>
      <c r="E293" s="1">
        <v>2600604</v>
      </c>
      <c r="F293" s="2">
        <v>106486</v>
      </c>
    </row>
    <row r="294" spans="1:6" x14ac:dyDescent="0.2">
      <c r="A294">
        <v>2020</v>
      </c>
      <c r="B294" t="s">
        <v>57</v>
      </c>
      <c r="C294" t="s">
        <v>5</v>
      </c>
      <c r="D294" s="1">
        <v>58286</v>
      </c>
      <c r="E294" s="1">
        <v>430367</v>
      </c>
      <c r="F294" s="2">
        <v>90744</v>
      </c>
    </row>
    <row r="295" spans="1:6" x14ac:dyDescent="0.2">
      <c r="A295">
        <v>2020</v>
      </c>
      <c r="B295" t="s">
        <v>57</v>
      </c>
      <c r="C295" t="s">
        <v>6</v>
      </c>
      <c r="D295" s="1">
        <v>24131</v>
      </c>
      <c r="E295" s="1">
        <v>206629</v>
      </c>
      <c r="F295" s="2">
        <v>95714</v>
      </c>
    </row>
    <row r="296" spans="1:6" x14ac:dyDescent="0.2">
      <c r="A296">
        <v>2020</v>
      </c>
      <c r="B296" t="s">
        <v>57</v>
      </c>
      <c r="C296" t="s">
        <v>7</v>
      </c>
      <c r="D296" s="1">
        <v>9766</v>
      </c>
      <c r="E296" s="1">
        <v>61669</v>
      </c>
      <c r="F296" s="2">
        <v>85651</v>
      </c>
    </row>
    <row r="297" spans="1:6" x14ac:dyDescent="0.2">
      <c r="A297">
        <v>2020</v>
      </c>
      <c r="B297" t="s">
        <v>57</v>
      </c>
      <c r="C297" t="s">
        <v>8</v>
      </c>
      <c r="D297" s="1">
        <v>179893</v>
      </c>
      <c r="E297" s="1">
        <v>1358317</v>
      </c>
      <c r="F297" s="2">
        <v>68223</v>
      </c>
    </row>
    <row r="298" spans="1:6" x14ac:dyDescent="0.2">
      <c r="A298">
        <v>2020</v>
      </c>
      <c r="B298" t="s">
        <v>57</v>
      </c>
      <c r="C298" t="s">
        <v>9</v>
      </c>
      <c r="D298" s="1">
        <v>60683</v>
      </c>
      <c r="E298" s="1">
        <v>692452</v>
      </c>
      <c r="F298" s="2">
        <v>76331</v>
      </c>
    </row>
    <row r="299" spans="1:6" x14ac:dyDescent="0.2">
      <c r="A299">
        <v>2020</v>
      </c>
      <c r="B299" t="s">
        <v>57</v>
      </c>
      <c r="C299" t="s">
        <v>10</v>
      </c>
      <c r="D299" s="1">
        <v>12911</v>
      </c>
      <c r="E299" s="1">
        <v>97097</v>
      </c>
      <c r="F299" s="2">
        <v>59743</v>
      </c>
    </row>
    <row r="300" spans="1:6" x14ac:dyDescent="0.2">
      <c r="A300">
        <v>2020</v>
      </c>
      <c r="B300" t="s">
        <v>57</v>
      </c>
      <c r="C300" t="s">
        <v>11</v>
      </c>
      <c r="D300" s="1">
        <v>75904</v>
      </c>
      <c r="E300" s="1">
        <v>892150</v>
      </c>
      <c r="F300" s="2">
        <v>83889</v>
      </c>
    </row>
    <row r="301" spans="1:6" x14ac:dyDescent="0.2">
      <c r="A301">
        <v>2020</v>
      </c>
      <c r="B301" t="s">
        <v>57</v>
      </c>
      <c r="C301" t="s">
        <v>12</v>
      </c>
      <c r="D301" s="1">
        <v>32143</v>
      </c>
      <c r="E301" s="1">
        <v>326745</v>
      </c>
      <c r="F301" s="2">
        <v>58578</v>
      </c>
    </row>
    <row r="302" spans="1:6" x14ac:dyDescent="0.2">
      <c r="A302">
        <v>2020</v>
      </c>
      <c r="B302" t="s">
        <v>57</v>
      </c>
      <c r="C302" t="s">
        <v>13</v>
      </c>
      <c r="D302" s="1">
        <v>16706</v>
      </c>
      <c r="E302" s="1">
        <v>134822</v>
      </c>
      <c r="F302" s="2">
        <v>61793</v>
      </c>
    </row>
    <row r="303" spans="1:6" x14ac:dyDescent="0.2">
      <c r="A303">
        <v>2020</v>
      </c>
      <c r="B303" t="s">
        <v>57</v>
      </c>
      <c r="C303" t="s">
        <v>14</v>
      </c>
      <c r="D303" s="1">
        <v>16823</v>
      </c>
      <c r="E303" s="1">
        <v>168813</v>
      </c>
      <c r="F303" s="2">
        <v>69538</v>
      </c>
    </row>
    <row r="304" spans="1:6" x14ac:dyDescent="0.2">
      <c r="A304">
        <v>2020</v>
      </c>
      <c r="B304" t="s">
        <v>57</v>
      </c>
      <c r="C304" t="s">
        <v>15</v>
      </c>
      <c r="D304" s="1">
        <v>22329</v>
      </c>
      <c r="E304" s="1">
        <v>207575</v>
      </c>
      <c r="F304" s="2">
        <v>55987</v>
      </c>
    </row>
    <row r="305" spans="1:6" x14ac:dyDescent="0.2">
      <c r="A305">
        <v>2020</v>
      </c>
      <c r="B305" t="s">
        <v>57</v>
      </c>
      <c r="C305" t="s">
        <v>16</v>
      </c>
      <c r="D305" s="1">
        <v>26262</v>
      </c>
      <c r="E305" s="1">
        <v>204729</v>
      </c>
      <c r="F305" s="2">
        <v>60136</v>
      </c>
    </row>
    <row r="306" spans="1:6" x14ac:dyDescent="0.2">
      <c r="A306">
        <v>2020</v>
      </c>
      <c r="B306" t="s">
        <v>57</v>
      </c>
      <c r="C306" t="s">
        <v>17</v>
      </c>
      <c r="D306" s="1">
        <v>11267</v>
      </c>
      <c r="E306" s="1">
        <v>68952</v>
      </c>
      <c r="F306" s="2">
        <v>66178</v>
      </c>
    </row>
    <row r="307" spans="1:6" x14ac:dyDescent="0.2">
      <c r="A307">
        <v>2020</v>
      </c>
      <c r="B307" t="s">
        <v>57</v>
      </c>
      <c r="C307" t="s">
        <v>18</v>
      </c>
      <c r="D307" s="1">
        <v>44172</v>
      </c>
      <c r="E307" s="1">
        <v>441860</v>
      </c>
      <c r="F307" s="2">
        <v>88391</v>
      </c>
    </row>
    <row r="308" spans="1:6" x14ac:dyDescent="0.2">
      <c r="A308">
        <v>2020</v>
      </c>
      <c r="B308" t="s">
        <v>57</v>
      </c>
      <c r="C308" t="s">
        <v>19</v>
      </c>
      <c r="D308" s="1">
        <v>48428</v>
      </c>
      <c r="E308" s="1">
        <v>583792</v>
      </c>
      <c r="F308" s="2">
        <v>124638</v>
      </c>
    </row>
    <row r="309" spans="1:6" x14ac:dyDescent="0.2">
      <c r="A309">
        <v>2020</v>
      </c>
      <c r="B309" t="s">
        <v>57</v>
      </c>
      <c r="C309" t="s">
        <v>20</v>
      </c>
      <c r="D309" s="1">
        <v>46269</v>
      </c>
      <c r="E309" s="1">
        <v>599657</v>
      </c>
      <c r="F309" s="2">
        <v>76432</v>
      </c>
    </row>
    <row r="310" spans="1:6" x14ac:dyDescent="0.2">
      <c r="A310">
        <v>2020</v>
      </c>
      <c r="B310" t="s">
        <v>57</v>
      </c>
      <c r="C310" t="s">
        <v>21</v>
      </c>
      <c r="D310" s="1">
        <v>33603</v>
      </c>
      <c r="E310" s="1">
        <v>361183</v>
      </c>
      <c r="F310" s="2">
        <v>91033</v>
      </c>
    </row>
    <row r="311" spans="1:6" x14ac:dyDescent="0.2">
      <c r="A311">
        <v>2020</v>
      </c>
      <c r="B311" t="s">
        <v>57</v>
      </c>
      <c r="C311" t="s">
        <v>22</v>
      </c>
      <c r="D311" s="1">
        <v>12692</v>
      </c>
      <c r="E311" s="1">
        <v>107758</v>
      </c>
      <c r="F311" s="2">
        <v>45573</v>
      </c>
    </row>
    <row r="312" spans="1:6" x14ac:dyDescent="0.2">
      <c r="A312">
        <v>2020</v>
      </c>
      <c r="B312" t="s">
        <v>57</v>
      </c>
      <c r="C312" t="s">
        <v>23</v>
      </c>
      <c r="D312" s="1">
        <v>36089</v>
      </c>
      <c r="E312" s="1">
        <v>365657</v>
      </c>
      <c r="F312" s="2">
        <v>72666</v>
      </c>
    </row>
    <row r="313" spans="1:6" x14ac:dyDescent="0.2">
      <c r="A313">
        <v>2020</v>
      </c>
      <c r="B313" t="s">
        <v>57</v>
      </c>
      <c r="C313" t="s">
        <v>24</v>
      </c>
      <c r="D313" s="1">
        <v>10331</v>
      </c>
      <c r="E313" s="1">
        <v>43549</v>
      </c>
      <c r="F313" s="2">
        <v>59785</v>
      </c>
    </row>
    <row r="314" spans="1:6" x14ac:dyDescent="0.2">
      <c r="A314">
        <v>2020</v>
      </c>
      <c r="B314" t="s">
        <v>57</v>
      </c>
      <c r="C314" t="s">
        <v>25</v>
      </c>
      <c r="D314" s="1">
        <v>11809</v>
      </c>
      <c r="E314" s="1">
        <v>117288</v>
      </c>
      <c r="F314" s="2">
        <v>65292</v>
      </c>
    </row>
    <row r="315" spans="1:6" x14ac:dyDescent="0.2">
      <c r="A315">
        <v>2020</v>
      </c>
      <c r="B315" t="s">
        <v>57</v>
      </c>
      <c r="C315" t="s">
        <v>26</v>
      </c>
      <c r="D315" s="1">
        <v>20046</v>
      </c>
      <c r="E315" s="1">
        <v>179092</v>
      </c>
      <c r="F315" s="2">
        <v>67081</v>
      </c>
    </row>
    <row r="316" spans="1:6" x14ac:dyDescent="0.2">
      <c r="A316">
        <v>2020</v>
      </c>
      <c r="B316" t="s">
        <v>57</v>
      </c>
      <c r="C316" t="s">
        <v>27</v>
      </c>
      <c r="D316" s="1">
        <v>13616</v>
      </c>
      <c r="E316" s="1">
        <v>81639</v>
      </c>
      <c r="F316" s="2">
        <v>88167</v>
      </c>
    </row>
    <row r="317" spans="1:6" x14ac:dyDescent="0.2">
      <c r="A317">
        <v>2020</v>
      </c>
      <c r="B317" t="s">
        <v>57</v>
      </c>
      <c r="C317" t="s">
        <v>28</v>
      </c>
      <c r="D317" s="1">
        <v>53304</v>
      </c>
      <c r="E317" s="1">
        <v>643507</v>
      </c>
      <c r="F317" s="2">
        <v>102666</v>
      </c>
    </row>
    <row r="318" spans="1:6" x14ac:dyDescent="0.2">
      <c r="A318">
        <v>2020</v>
      </c>
      <c r="B318" t="s">
        <v>57</v>
      </c>
      <c r="C318" t="s">
        <v>29</v>
      </c>
      <c r="D318" s="1">
        <v>11550</v>
      </c>
      <c r="E318" s="1">
        <v>107707</v>
      </c>
      <c r="F318" s="2">
        <v>69938</v>
      </c>
    </row>
    <row r="319" spans="1:6" x14ac:dyDescent="0.2">
      <c r="A319">
        <v>2020</v>
      </c>
      <c r="B319" t="s">
        <v>57</v>
      </c>
      <c r="C319" t="s">
        <v>30</v>
      </c>
      <c r="D319" s="1">
        <v>117347</v>
      </c>
      <c r="E319" s="1">
        <v>1242471</v>
      </c>
      <c r="F319" s="2">
        <v>109413</v>
      </c>
    </row>
    <row r="320" spans="1:6" x14ac:dyDescent="0.2">
      <c r="A320">
        <v>2020</v>
      </c>
      <c r="B320" t="s">
        <v>57</v>
      </c>
      <c r="C320" t="s">
        <v>31</v>
      </c>
      <c r="D320" s="1">
        <v>64843</v>
      </c>
      <c r="E320" s="1">
        <v>637719</v>
      </c>
      <c r="F320" s="2">
        <v>72078</v>
      </c>
    </row>
    <row r="321" spans="1:6" x14ac:dyDescent="0.2">
      <c r="A321">
        <v>2020</v>
      </c>
      <c r="B321" t="s">
        <v>57</v>
      </c>
      <c r="C321" t="s">
        <v>32</v>
      </c>
      <c r="D321" s="1">
        <v>5337</v>
      </c>
      <c r="E321" s="1">
        <v>31642</v>
      </c>
      <c r="F321" s="2">
        <v>65877</v>
      </c>
    </row>
    <row r="322" spans="1:6" x14ac:dyDescent="0.2">
      <c r="A322">
        <v>2020</v>
      </c>
      <c r="B322" t="s">
        <v>57</v>
      </c>
      <c r="C322" t="s">
        <v>33</v>
      </c>
      <c r="D322" s="1">
        <v>55987</v>
      </c>
      <c r="E322" s="1">
        <v>697244</v>
      </c>
      <c r="F322" s="2">
        <v>71920</v>
      </c>
    </row>
    <row r="323" spans="1:6" x14ac:dyDescent="0.2">
      <c r="A323">
        <v>2020</v>
      </c>
      <c r="B323" t="s">
        <v>57</v>
      </c>
      <c r="C323" t="s">
        <v>34</v>
      </c>
      <c r="D323" s="1">
        <v>21652</v>
      </c>
      <c r="E323" s="1">
        <v>185307</v>
      </c>
      <c r="F323" s="2">
        <v>58539</v>
      </c>
    </row>
    <row r="324" spans="1:6" x14ac:dyDescent="0.2">
      <c r="A324">
        <v>2020</v>
      </c>
      <c r="B324" t="s">
        <v>57</v>
      </c>
      <c r="C324" t="s">
        <v>35</v>
      </c>
      <c r="D324" s="1">
        <v>27033</v>
      </c>
      <c r="E324" s="1">
        <v>242218</v>
      </c>
      <c r="F324" s="2">
        <v>81224</v>
      </c>
    </row>
    <row r="325" spans="1:6" x14ac:dyDescent="0.2">
      <c r="A325">
        <v>2020</v>
      </c>
      <c r="B325" t="s">
        <v>57</v>
      </c>
      <c r="C325" t="s">
        <v>36</v>
      </c>
      <c r="D325" s="1">
        <v>66210</v>
      </c>
      <c r="E325" s="1">
        <v>766122</v>
      </c>
      <c r="F325" s="2">
        <v>86971</v>
      </c>
    </row>
    <row r="326" spans="1:6" x14ac:dyDescent="0.2">
      <c r="A326">
        <v>2020</v>
      </c>
      <c r="B326" t="s">
        <v>57</v>
      </c>
      <c r="C326" t="s">
        <v>37</v>
      </c>
      <c r="D326" s="1">
        <v>9567</v>
      </c>
      <c r="E326" s="1">
        <v>65232</v>
      </c>
      <c r="F326" s="2">
        <v>75829</v>
      </c>
    </row>
    <row r="327" spans="1:6" x14ac:dyDescent="0.2">
      <c r="A327">
        <v>2020</v>
      </c>
      <c r="B327" t="s">
        <v>57</v>
      </c>
      <c r="C327" t="s">
        <v>38</v>
      </c>
      <c r="D327" s="1">
        <v>30793</v>
      </c>
      <c r="E327" s="1">
        <v>281874</v>
      </c>
      <c r="F327" s="2">
        <v>56907</v>
      </c>
    </row>
    <row r="328" spans="1:6" x14ac:dyDescent="0.2">
      <c r="A328">
        <v>2020</v>
      </c>
      <c r="B328" t="s">
        <v>57</v>
      </c>
      <c r="C328" t="s">
        <v>39</v>
      </c>
      <c r="D328" s="1">
        <v>5876</v>
      </c>
      <c r="E328" s="1">
        <v>32771</v>
      </c>
      <c r="F328" s="2">
        <v>63709</v>
      </c>
    </row>
    <row r="329" spans="1:6" x14ac:dyDescent="0.2">
      <c r="A329">
        <v>2020</v>
      </c>
      <c r="B329" t="s">
        <v>57</v>
      </c>
      <c r="C329" t="s">
        <v>40</v>
      </c>
      <c r="D329" s="1">
        <v>32595</v>
      </c>
      <c r="E329" s="1">
        <v>414644</v>
      </c>
      <c r="F329" s="2">
        <v>66460</v>
      </c>
    </row>
    <row r="330" spans="1:6" x14ac:dyDescent="0.2">
      <c r="A330">
        <v>2020</v>
      </c>
      <c r="B330" t="s">
        <v>57</v>
      </c>
      <c r="C330" t="s">
        <v>41</v>
      </c>
      <c r="D330" s="1">
        <v>146639</v>
      </c>
      <c r="E330" s="1">
        <v>1758991</v>
      </c>
      <c r="F330" s="2">
        <v>81123</v>
      </c>
    </row>
    <row r="331" spans="1:6" x14ac:dyDescent="0.2">
      <c r="A331">
        <v>2020</v>
      </c>
      <c r="B331" t="s">
        <v>57</v>
      </c>
      <c r="C331" t="s">
        <v>42</v>
      </c>
      <c r="D331" s="1">
        <v>25941</v>
      </c>
      <c r="E331" s="1">
        <v>223284</v>
      </c>
      <c r="F331" s="2">
        <v>68355</v>
      </c>
    </row>
    <row r="332" spans="1:6" x14ac:dyDescent="0.2">
      <c r="A332">
        <v>2020</v>
      </c>
      <c r="B332" t="s">
        <v>57</v>
      </c>
      <c r="C332" t="s">
        <v>43</v>
      </c>
      <c r="D332" s="1">
        <v>6346</v>
      </c>
      <c r="E332" s="1">
        <v>28512</v>
      </c>
      <c r="F332" s="2">
        <v>74442</v>
      </c>
    </row>
    <row r="333" spans="1:6" x14ac:dyDescent="0.2">
      <c r="A333">
        <v>2020</v>
      </c>
      <c r="B333" t="s">
        <v>57</v>
      </c>
      <c r="C333" t="s">
        <v>44</v>
      </c>
      <c r="D333" s="1">
        <v>60099</v>
      </c>
      <c r="E333" s="1">
        <v>752090</v>
      </c>
      <c r="F333" s="2">
        <v>96046</v>
      </c>
    </row>
    <row r="334" spans="1:6" x14ac:dyDescent="0.2">
      <c r="A334">
        <v>2020</v>
      </c>
      <c r="B334" t="s">
        <v>57</v>
      </c>
      <c r="C334" t="s">
        <v>45</v>
      </c>
      <c r="D334" s="1">
        <v>43094</v>
      </c>
      <c r="E334" s="1">
        <v>415190</v>
      </c>
      <c r="F334" s="2">
        <v>92279</v>
      </c>
    </row>
    <row r="335" spans="1:6" x14ac:dyDescent="0.2">
      <c r="A335">
        <v>2020</v>
      </c>
      <c r="B335" t="s">
        <v>57</v>
      </c>
      <c r="C335" t="s">
        <v>46</v>
      </c>
      <c r="D335" s="1">
        <v>8599</v>
      </c>
      <c r="E335" s="1">
        <v>65715</v>
      </c>
      <c r="F335" s="2">
        <v>53557</v>
      </c>
    </row>
    <row r="336" spans="1:6" x14ac:dyDescent="0.2">
      <c r="A336">
        <v>2020</v>
      </c>
      <c r="B336" t="s">
        <v>57</v>
      </c>
      <c r="C336" t="s">
        <v>47</v>
      </c>
      <c r="D336" s="1">
        <v>27048</v>
      </c>
      <c r="E336" s="1">
        <v>309780</v>
      </c>
      <c r="F336" s="2">
        <v>67254</v>
      </c>
    </row>
    <row r="337" spans="1:6" x14ac:dyDescent="0.2">
      <c r="A337">
        <v>2020</v>
      </c>
      <c r="B337" t="s">
        <v>57</v>
      </c>
      <c r="C337" t="s">
        <v>48</v>
      </c>
      <c r="D337" s="1">
        <v>4986</v>
      </c>
      <c r="E337" s="1">
        <v>18382</v>
      </c>
      <c r="F337" s="2">
        <v>60233</v>
      </c>
    </row>
    <row r="338" spans="1:6" x14ac:dyDescent="0.2">
      <c r="A338">
        <v>2020</v>
      </c>
      <c r="B338" t="s">
        <v>58</v>
      </c>
      <c r="C338" t="s">
        <v>1</v>
      </c>
      <c r="D338" s="1">
        <v>15859</v>
      </c>
      <c r="E338" s="1">
        <v>228486</v>
      </c>
      <c r="F338" s="2">
        <v>51193</v>
      </c>
    </row>
    <row r="339" spans="1:6" x14ac:dyDescent="0.2">
      <c r="A339">
        <v>2020</v>
      </c>
      <c r="B339" t="s">
        <v>58</v>
      </c>
      <c r="C339" t="s">
        <v>2</v>
      </c>
      <c r="D339" s="1">
        <v>20727</v>
      </c>
      <c r="E339" s="1">
        <v>455356</v>
      </c>
      <c r="F339" s="2">
        <v>56159</v>
      </c>
    </row>
    <row r="340" spans="1:6" x14ac:dyDescent="0.2">
      <c r="A340">
        <v>2020</v>
      </c>
      <c r="B340" t="s">
        <v>58</v>
      </c>
      <c r="C340" t="s">
        <v>3</v>
      </c>
      <c r="D340" s="1">
        <v>15656</v>
      </c>
      <c r="E340" s="1">
        <v>181169</v>
      </c>
      <c r="F340" s="2">
        <v>47435</v>
      </c>
    </row>
    <row r="341" spans="1:6" x14ac:dyDescent="0.2">
      <c r="A341">
        <v>2020</v>
      </c>
      <c r="B341" t="s">
        <v>58</v>
      </c>
      <c r="C341" t="s">
        <v>4</v>
      </c>
      <c r="D341" s="1">
        <v>656765</v>
      </c>
      <c r="E341" s="1">
        <v>2651781</v>
      </c>
      <c r="F341" s="2">
        <v>57668</v>
      </c>
    </row>
    <row r="342" spans="1:6" x14ac:dyDescent="0.2">
      <c r="A342">
        <v>2020</v>
      </c>
      <c r="B342" t="s">
        <v>58</v>
      </c>
      <c r="C342" t="s">
        <v>5</v>
      </c>
      <c r="D342" s="1">
        <v>23475</v>
      </c>
      <c r="E342" s="1">
        <v>332209</v>
      </c>
      <c r="F342" s="2">
        <v>55198</v>
      </c>
    </row>
    <row r="343" spans="1:6" x14ac:dyDescent="0.2">
      <c r="A343">
        <v>2020</v>
      </c>
      <c r="B343" t="s">
        <v>58</v>
      </c>
      <c r="C343" t="s">
        <v>6</v>
      </c>
      <c r="D343" s="1">
        <v>19964</v>
      </c>
      <c r="E343" s="1">
        <v>319881</v>
      </c>
      <c r="F343" s="2">
        <v>61215</v>
      </c>
    </row>
    <row r="344" spans="1:6" x14ac:dyDescent="0.2">
      <c r="A344">
        <v>2020</v>
      </c>
      <c r="B344" t="s">
        <v>58</v>
      </c>
      <c r="C344" t="s">
        <v>7</v>
      </c>
      <c r="D344" s="1">
        <v>5522</v>
      </c>
      <c r="E344" s="1">
        <v>74184</v>
      </c>
      <c r="F344" s="2">
        <v>57470</v>
      </c>
    </row>
    <row r="345" spans="1:6" x14ac:dyDescent="0.2">
      <c r="A345">
        <v>2020</v>
      </c>
      <c r="B345" t="s">
        <v>58</v>
      </c>
      <c r="C345" t="s">
        <v>8</v>
      </c>
      <c r="D345" s="1">
        <v>85058</v>
      </c>
      <c r="E345" s="1">
        <v>1293582</v>
      </c>
      <c r="F345" s="2">
        <v>55114</v>
      </c>
    </row>
    <row r="346" spans="1:6" x14ac:dyDescent="0.2">
      <c r="A346">
        <v>2020</v>
      </c>
      <c r="B346" t="s">
        <v>58</v>
      </c>
      <c r="C346" t="s">
        <v>9</v>
      </c>
      <c r="D346" s="1">
        <v>31842</v>
      </c>
      <c r="E346" s="1">
        <v>561390</v>
      </c>
      <c r="F346" s="2">
        <v>57141</v>
      </c>
    </row>
    <row r="347" spans="1:6" x14ac:dyDescent="0.2">
      <c r="A347">
        <v>2020</v>
      </c>
      <c r="B347" t="s">
        <v>58</v>
      </c>
      <c r="C347" t="s">
        <v>10</v>
      </c>
      <c r="D347" s="1">
        <v>9128</v>
      </c>
      <c r="E347" s="1">
        <v>106752</v>
      </c>
      <c r="F347" s="2">
        <v>45479</v>
      </c>
    </row>
    <row r="348" spans="1:6" x14ac:dyDescent="0.2">
      <c r="A348">
        <v>2020</v>
      </c>
      <c r="B348" t="s">
        <v>58</v>
      </c>
      <c r="C348" t="s">
        <v>11</v>
      </c>
      <c r="D348" s="1">
        <v>39684</v>
      </c>
      <c r="E348" s="1">
        <v>882088</v>
      </c>
      <c r="F348" s="2">
        <v>55678</v>
      </c>
    </row>
    <row r="349" spans="1:6" x14ac:dyDescent="0.2">
      <c r="A349">
        <v>2020</v>
      </c>
      <c r="B349" t="s">
        <v>58</v>
      </c>
      <c r="C349" t="s">
        <v>12</v>
      </c>
      <c r="D349" s="1">
        <v>16899</v>
      </c>
      <c r="E349" s="1">
        <v>451743</v>
      </c>
      <c r="F349" s="2">
        <v>52802</v>
      </c>
    </row>
    <row r="350" spans="1:6" x14ac:dyDescent="0.2">
      <c r="A350">
        <v>2020</v>
      </c>
      <c r="B350" t="s">
        <v>58</v>
      </c>
      <c r="C350" t="s">
        <v>13</v>
      </c>
      <c r="D350" s="1">
        <v>13294</v>
      </c>
      <c r="E350" s="1">
        <v>209301</v>
      </c>
      <c r="F350" s="2">
        <v>47222</v>
      </c>
    </row>
    <row r="351" spans="1:6" x14ac:dyDescent="0.2">
      <c r="A351">
        <v>2020</v>
      </c>
      <c r="B351" t="s">
        <v>58</v>
      </c>
      <c r="C351" t="s">
        <v>14</v>
      </c>
      <c r="D351" s="1">
        <v>10330</v>
      </c>
      <c r="E351" s="1">
        <v>194569</v>
      </c>
      <c r="F351" s="2">
        <v>48486</v>
      </c>
    </row>
    <row r="352" spans="1:6" x14ac:dyDescent="0.2">
      <c r="A352">
        <v>2020</v>
      </c>
      <c r="B352" t="s">
        <v>58</v>
      </c>
      <c r="C352" t="s">
        <v>15</v>
      </c>
      <c r="D352" s="1">
        <v>20809</v>
      </c>
      <c r="E352" s="1">
        <v>263195</v>
      </c>
      <c r="F352" s="2">
        <v>52098</v>
      </c>
    </row>
    <row r="353" spans="1:6" x14ac:dyDescent="0.2">
      <c r="A353">
        <v>2020</v>
      </c>
      <c r="B353" t="s">
        <v>58</v>
      </c>
      <c r="C353" t="s">
        <v>16</v>
      </c>
      <c r="D353" s="1">
        <v>16834</v>
      </c>
      <c r="E353" s="1">
        <v>296324</v>
      </c>
      <c r="F353" s="2">
        <v>48222</v>
      </c>
    </row>
    <row r="354" spans="1:6" x14ac:dyDescent="0.2">
      <c r="A354">
        <v>2020</v>
      </c>
      <c r="B354" t="s">
        <v>58</v>
      </c>
      <c r="C354" t="s">
        <v>17</v>
      </c>
      <c r="D354" s="1">
        <v>5591</v>
      </c>
      <c r="E354" s="1">
        <v>115511</v>
      </c>
      <c r="F354" s="2">
        <v>53739</v>
      </c>
    </row>
    <row r="355" spans="1:6" x14ac:dyDescent="0.2">
      <c r="A355">
        <v>2020</v>
      </c>
      <c r="B355" t="s">
        <v>58</v>
      </c>
      <c r="C355" t="s">
        <v>18</v>
      </c>
      <c r="D355" s="1">
        <v>21505</v>
      </c>
      <c r="E355" s="1">
        <v>420463</v>
      </c>
      <c r="F355" s="2">
        <v>59854</v>
      </c>
    </row>
    <row r="356" spans="1:6" x14ac:dyDescent="0.2">
      <c r="A356">
        <v>2020</v>
      </c>
      <c r="B356" t="s">
        <v>58</v>
      </c>
      <c r="C356" t="s">
        <v>19</v>
      </c>
      <c r="D356" s="1">
        <v>71270</v>
      </c>
      <c r="E356" s="1">
        <v>742606</v>
      </c>
      <c r="F356" s="2">
        <v>64556</v>
      </c>
    </row>
    <row r="357" spans="1:6" x14ac:dyDescent="0.2">
      <c r="A357">
        <v>2020</v>
      </c>
      <c r="B357" t="s">
        <v>58</v>
      </c>
      <c r="C357" t="s">
        <v>20</v>
      </c>
      <c r="D357" s="1">
        <v>32965</v>
      </c>
      <c r="E357" s="1">
        <v>622119</v>
      </c>
      <c r="F357" s="2">
        <v>54163</v>
      </c>
    </row>
    <row r="358" spans="1:6" x14ac:dyDescent="0.2">
      <c r="A358">
        <v>2020</v>
      </c>
      <c r="B358" t="s">
        <v>58</v>
      </c>
      <c r="C358" t="s">
        <v>21</v>
      </c>
      <c r="D358" s="1">
        <v>22985</v>
      </c>
      <c r="E358" s="1">
        <v>513228</v>
      </c>
      <c r="F358" s="2">
        <v>55127</v>
      </c>
    </row>
    <row r="359" spans="1:6" x14ac:dyDescent="0.2">
      <c r="A359">
        <v>2020</v>
      </c>
      <c r="B359" t="s">
        <v>58</v>
      </c>
      <c r="C359" t="s">
        <v>22</v>
      </c>
      <c r="D359" s="1">
        <v>7693</v>
      </c>
      <c r="E359" s="1">
        <v>138876</v>
      </c>
      <c r="F359" s="2">
        <v>45670</v>
      </c>
    </row>
    <row r="360" spans="1:6" x14ac:dyDescent="0.2">
      <c r="A360">
        <v>2020</v>
      </c>
      <c r="B360" t="s">
        <v>58</v>
      </c>
      <c r="C360" t="s">
        <v>23</v>
      </c>
      <c r="D360" s="1">
        <v>56134</v>
      </c>
      <c r="E360" s="1">
        <v>448355</v>
      </c>
      <c r="F360" s="2">
        <v>50460</v>
      </c>
    </row>
    <row r="361" spans="1:6" x14ac:dyDescent="0.2">
      <c r="A361">
        <v>2020</v>
      </c>
      <c r="B361" t="s">
        <v>58</v>
      </c>
      <c r="C361" t="s">
        <v>24</v>
      </c>
      <c r="D361" s="1">
        <v>5112</v>
      </c>
      <c r="E361" s="1">
        <v>73374</v>
      </c>
      <c r="F361" s="2">
        <v>52612</v>
      </c>
    </row>
    <row r="362" spans="1:6" x14ac:dyDescent="0.2">
      <c r="A362">
        <v>2020</v>
      </c>
      <c r="B362" t="s">
        <v>58</v>
      </c>
      <c r="C362" t="s">
        <v>25</v>
      </c>
      <c r="D362" s="1">
        <v>10522</v>
      </c>
      <c r="E362" s="1">
        <v>135205</v>
      </c>
      <c r="F362" s="2">
        <v>51740</v>
      </c>
    </row>
    <row r="363" spans="1:6" x14ac:dyDescent="0.2">
      <c r="A363">
        <v>2020</v>
      </c>
      <c r="B363" t="s">
        <v>58</v>
      </c>
      <c r="C363" t="s">
        <v>26</v>
      </c>
      <c r="D363" s="1">
        <v>9126</v>
      </c>
      <c r="E363" s="1">
        <v>139696</v>
      </c>
      <c r="F363" s="2">
        <v>58047</v>
      </c>
    </row>
    <row r="364" spans="1:6" x14ac:dyDescent="0.2">
      <c r="A364">
        <v>2020</v>
      </c>
      <c r="B364" t="s">
        <v>58</v>
      </c>
      <c r="C364" t="s">
        <v>27</v>
      </c>
      <c r="D364" s="1">
        <v>4900</v>
      </c>
      <c r="E364" s="1">
        <v>108757</v>
      </c>
      <c r="F364" s="2">
        <v>63675</v>
      </c>
    </row>
    <row r="365" spans="1:6" x14ac:dyDescent="0.2">
      <c r="A365">
        <v>2020</v>
      </c>
      <c r="B365" t="s">
        <v>58</v>
      </c>
      <c r="C365" t="s">
        <v>28</v>
      </c>
      <c r="D365" s="1">
        <v>43568</v>
      </c>
      <c r="E365" s="1">
        <v>622420</v>
      </c>
      <c r="F365" s="2">
        <v>60044</v>
      </c>
    </row>
    <row r="366" spans="1:6" x14ac:dyDescent="0.2">
      <c r="A366">
        <v>2020</v>
      </c>
      <c r="B366" t="s">
        <v>58</v>
      </c>
      <c r="C366" t="s">
        <v>29</v>
      </c>
      <c r="D366" s="1">
        <v>11448</v>
      </c>
      <c r="E366" s="1">
        <v>126459</v>
      </c>
      <c r="F366" s="2">
        <v>45191</v>
      </c>
    </row>
    <row r="367" spans="1:6" x14ac:dyDescent="0.2">
      <c r="A367">
        <v>2020</v>
      </c>
      <c r="B367" t="s">
        <v>58</v>
      </c>
      <c r="C367" t="s">
        <v>30</v>
      </c>
      <c r="D367" s="1">
        <v>67893</v>
      </c>
      <c r="E367" s="1">
        <v>1872526</v>
      </c>
      <c r="F367" s="2">
        <v>58936</v>
      </c>
    </row>
    <row r="368" spans="1:6" x14ac:dyDescent="0.2">
      <c r="A368">
        <v>2020</v>
      </c>
      <c r="B368" t="s">
        <v>58</v>
      </c>
      <c r="C368" t="s">
        <v>31</v>
      </c>
      <c r="D368" s="1">
        <v>29514</v>
      </c>
      <c r="E368" s="1">
        <v>584896</v>
      </c>
      <c r="F368" s="2">
        <v>53252</v>
      </c>
    </row>
    <row r="369" spans="1:6" x14ac:dyDescent="0.2">
      <c r="A369">
        <v>2020</v>
      </c>
      <c r="B369" t="s">
        <v>58</v>
      </c>
      <c r="C369" t="s">
        <v>32</v>
      </c>
      <c r="D369" s="1">
        <v>2737</v>
      </c>
      <c r="E369" s="1">
        <v>64418</v>
      </c>
      <c r="F369" s="2">
        <v>55234</v>
      </c>
    </row>
    <row r="370" spans="1:6" x14ac:dyDescent="0.2">
      <c r="A370">
        <v>2020</v>
      </c>
      <c r="B370" t="s">
        <v>58</v>
      </c>
      <c r="C370" t="s">
        <v>33</v>
      </c>
      <c r="D370" s="1">
        <v>35930</v>
      </c>
      <c r="E370" s="1">
        <v>868191</v>
      </c>
      <c r="F370" s="2">
        <v>51366</v>
      </c>
    </row>
    <row r="371" spans="1:6" x14ac:dyDescent="0.2">
      <c r="A371">
        <v>2020</v>
      </c>
      <c r="B371" t="s">
        <v>58</v>
      </c>
      <c r="C371" t="s">
        <v>34</v>
      </c>
      <c r="D371" s="1">
        <v>13656</v>
      </c>
      <c r="E371" s="1">
        <v>209679</v>
      </c>
      <c r="F371" s="2">
        <v>49095</v>
      </c>
    </row>
    <row r="372" spans="1:6" x14ac:dyDescent="0.2">
      <c r="A372">
        <v>2020</v>
      </c>
      <c r="B372" t="s">
        <v>58</v>
      </c>
      <c r="C372" t="s">
        <v>35</v>
      </c>
      <c r="D372" s="1">
        <v>28106</v>
      </c>
      <c r="E372" s="1">
        <v>292631</v>
      </c>
      <c r="F372" s="2">
        <v>54216</v>
      </c>
    </row>
    <row r="373" spans="1:6" x14ac:dyDescent="0.2">
      <c r="A373">
        <v>2020</v>
      </c>
      <c r="B373" t="s">
        <v>58</v>
      </c>
      <c r="C373" t="s">
        <v>36</v>
      </c>
      <c r="D373" s="1">
        <v>57935</v>
      </c>
      <c r="E373" s="1">
        <v>1179840</v>
      </c>
      <c r="F373" s="2">
        <v>57087</v>
      </c>
    </row>
    <row r="374" spans="1:6" x14ac:dyDescent="0.2">
      <c r="A374">
        <v>2020</v>
      </c>
      <c r="B374" t="s">
        <v>58</v>
      </c>
      <c r="C374" t="s">
        <v>37</v>
      </c>
      <c r="D374" s="1">
        <v>4907</v>
      </c>
      <c r="E374" s="1">
        <v>95079</v>
      </c>
      <c r="F374" s="2">
        <v>54510</v>
      </c>
    </row>
    <row r="375" spans="1:6" x14ac:dyDescent="0.2">
      <c r="A375">
        <v>2020</v>
      </c>
      <c r="B375" t="s">
        <v>58</v>
      </c>
      <c r="C375" t="s">
        <v>38</v>
      </c>
      <c r="D375" s="1">
        <v>15612</v>
      </c>
      <c r="E375" s="1">
        <v>231072</v>
      </c>
      <c r="F375" s="2">
        <v>50055</v>
      </c>
    </row>
    <row r="376" spans="1:6" x14ac:dyDescent="0.2">
      <c r="A376">
        <v>2020</v>
      </c>
      <c r="B376" t="s">
        <v>58</v>
      </c>
      <c r="C376" t="s">
        <v>39</v>
      </c>
      <c r="D376" s="1">
        <v>2934</v>
      </c>
      <c r="E376" s="1">
        <v>68990</v>
      </c>
      <c r="F376" s="2">
        <v>57054</v>
      </c>
    </row>
    <row r="377" spans="1:6" x14ac:dyDescent="0.2">
      <c r="A377">
        <v>2020</v>
      </c>
      <c r="B377" t="s">
        <v>58</v>
      </c>
      <c r="C377" t="s">
        <v>40</v>
      </c>
      <c r="D377" s="1">
        <v>21213</v>
      </c>
      <c r="E377" s="1">
        <v>421097</v>
      </c>
      <c r="F377" s="2">
        <v>56401</v>
      </c>
    </row>
    <row r="378" spans="1:6" x14ac:dyDescent="0.2">
      <c r="A378">
        <v>2020</v>
      </c>
      <c r="B378" t="s">
        <v>58</v>
      </c>
      <c r="C378" t="s">
        <v>41</v>
      </c>
      <c r="D378" s="1">
        <v>98681</v>
      </c>
      <c r="E378" s="1">
        <v>1646144</v>
      </c>
      <c r="F378" s="2">
        <v>51856</v>
      </c>
    </row>
    <row r="379" spans="1:6" x14ac:dyDescent="0.2">
      <c r="A379">
        <v>2020</v>
      </c>
      <c r="B379" t="s">
        <v>58</v>
      </c>
      <c r="C379" t="s">
        <v>42</v>
      </c>
      <c r="D379" s="1">
        <v>13463</v>
      </c>
      <c r="E379" s="1">
        <v>193157</v>
      </c>
      <c r="F379" s="2">
        <v>48260</v>
      </c>
    </row>
    <row r="380" spans="1:6" x14ac:dyDescent="0.2">
      <c r="A380">
        <v>2020</v>
      </c>
      <c r="B380" t="s">
        <v>58</v>
      </c>
      <c r="C380" t="s">
        <v>43</v>
      </c>
      <c r="D380" s="1">
        <v>2516</v>
      </c>
      <c r="E380" s="1">
        <v>58443</v>
      </c>
      <c r="F380" s="2">
        <v>52779</v>
      </c>
    </row>
    <row r="381" spans="1:6" x14ac:dyDescent="0.2">
      <c r="A381">
        <v>2020</v>
      </c>
      <c r="B381" t="s">
        <v>58</v>
      </c>
      <c r="C381" t="s">
        <v>44</v>
      </c>
      <c r="D381" s="1">
        <v>49705</v>
      </c>
      <c r="E381" s="1">
        <v>492598</v>
      </c>
      <c r="F381" s="2">
        <v>54119</v>
      </c>
    </row>
    <row r="382" spans="1:6" x14ac:dyDescent="0.2">
      <c r="A382">
        <v>2020</v>
      </c>
      <c r="B382" t="s">
        <v>58</v>
      </c>
      <c r="C382" t="s">
        <v>45</v>
      </c>
      <c r="D382" s="1">
        <v>74944</v>
      </c>
      <c r="E382" s="1">
        <v>468495</v>
      </c>
      <c r="F382" s="2">
        <v>55544</v>
      </c>
    </row>
    <row r="383" spans="1:6" x14ac:dyDescent="0.2">
      <c r="A383">
        <v>2020</v>
      </c>
      <c r="B383" t="s">
        <v>58</v>
      </c>
      <c r="C383" t="s">
        <v>46</v>
      </c>
      <c r="D383" s="1">
        <v>8500</v>
      </c>
      <c r="E383" s="1">
        <v>124604</v>
      </c>
      <c r="F383" s="2">
        <v>50597</v>
      </c>
    </row>
    <row r="384" spans="1:6" x14ac:dyDescent="0.2">
      <c r="A384">
        <v>2020</v>
      </c>
      <c r="B384" t="s">
        <v>58</v>
      </c>
      <c r="C384" t="s">
        <v>47</v>
      </c>
      <c r="D384" s="1">
        <v>31125</v>
      </c>
      <c r="E384" s="1">
        <v>427152</v>
      </c>
      <c r="F384" s="2">
        <v>52993</v>
      </c>
    </row>
    <row r="385" spans="1:6" x14ac:dyDescent="0.2">
      <c r="A385">
        <v>2020</v>
      </c>
      <c r="B385" t="s">
        <v>58</v>
      </c>
      <c r="C385" t="s">
        <v>48</v>
      </c>
      <c r="D385" s="1">
        <v>3485</v>
      </c>
      <c r="E385" s="1">
        <v>26942</v>
      </c>
      <c r="F385" s="2">
        <v>46334</v>
      </c>
    </row>
    <row r="386" spans="1:6" x14ac:dyDescent="0.2">
      <c r="A386">
        <v>2020</v>
      </c>
      <c r="B386" t="s">
        <v>59</v>
      </c>
      <c r="C386" t="s">
        <v>1</v>
      </c>
      <c r="D386" s="1">
        <v>11221</v>
      </c>
      <c r="E386" s="1">
        <v>178057</v>
      </c>
      <c r="F386" s="2">
        <v>18554</v>
      </c>
    </row>
    <row r="387" spans="1:6" x14ac:dyDescent="0.2">
      <c r="A387">
        <v>2020</v>
      </c>
      <c r="B387" t="s">
        <v>59</v>
      </c>
      <c r="C387" t="s">
        <v>2</v>
      </c>
      <c r="D387" s="1">
        <v>14444</v>
      </c>
      <c r="E387" s="1">
        <v>274985</v>
      </c>
      <c r="F387" s="2">
        <v>26810</v>
      </c>
    </row>
    <row r="388" spans="1:6" x14ac:dyDescent="0.2">
      <c r="A388">
        <v>2020</v>
      </c>
      <c r="B388" t="s">
        <v>59</v>
      </c>
      <c r="C388" t="s">
        <v>3</v>
      </c>
      <c r="D388" s="1">
        <v>7458</v>
      </c>
      <c r="E388" s="1">
        <v>106295</v>
      </c>
      <c r="F388" s="2">
        <v>18414</v>
      </c>
    </row>
    <row r="389" spans="1:6" x14ac:dyDescent="0.2">
      <c r="A389">
        <v>2020</v>
      </c>
      <c r="B389" t="s">
        <v>59</v>
      </c>
      <c r="C389" t="s">
        <v>4</v>
      </c>
      <c r="D389" s="1">
        <v>117833</v>
      </c>
      <c r="E389" s="1">
        <v>1482600</v>
      </c>
      <c r="F389" s="2">
        <v>36090</v>
      </c>
    </row>
    <row r="390" spans="1:6" x14ac:dyDescent="0.2">
      <c r="A390">
        <v>2020</v>
      </c>
      <c r="B390" t="s">
        <v>59</v>
      </c>
      <c r="C390" t="s">
        <v>5</v>
      </c>
      <c r="D390" s="1">
        <v>17650</v>
      </c>
      <c r="E390" s="1">
        <v>271680</v>
      </c>
      <c r="F390" s="2">
        <v>28424</v>
      </c>
    </row>
    <row r="391" spans="1:6" x14ac:dyDescent="0.2">
      <c r="A391">
        <v>2020</v>
      </c>
      <c r="B391" t="s">
        <v>59</v>
      </c>
      <c r="C391" t="s">
        <v>6</v>
      </c>
      <c r="D391" s="1">
        <v>10916</v>
      </c>
      <c r="E391" s="1">
        <v>117365</v>
      </c>
      <c r="F391" s="2">
        <v>26295</v>
      </c>
    </row>
    <row r="392" spans="1:6" x14ac:dyDescent="0.2">
      <c r="A392">
        <v>2020</v>
      </c>
      <c r="B392" t="s">
        <v>59</v>
      </c>
      <c r="C392" t="s">
        <v>7</v>
      </c>
      <c r="D392" s="1">
        <v>2698</v>
      </c>
      <c r="E392" s="1">
        <v>41103</v>
      </c>
      <c r="F392" s="2">
        <v>22228</v>
      </c>
    </row>
    <row r="393" spans="1:6" x14ac:dyDescent="0.2">
      <c r="A393">
        <v>2020</v>
      </c>
      <c r="B393" t="s">
        <v>59</v>
      </c>
      <c r="C393" t="s">
        <v>8</v>
      </c>
      <c r="D393" s="1">
        <v>59645</v>
      </c>
      <c r="E393" s="1">
        <v>1007574</v>
      </c>
      <c r="F393" s="2">
        <v>27709</v>
      </c>
    </row>
    <row r="394" spans="1:6" x14ac:dyDescent="0.2">
      <c r="A394">
        <v>2020</v>
      </c>
      <c r="B394" t="s">
        <v>59</v>
      </c>
      <c r="C394" t="s">
        <v>9</v>
      </c>
      <c r="D394" s="1">
        <v>26741</v>
      </c>
      <c r="E394" s="1">
        <v>414059</v>
      </c>
      <c r="F394" s="2">
        <v>22009</v>
      </c>
    </row>
    <row r="395" spans="1:6" x14ac:dyDescent="0.2">
      <c r="A395">
        <v>2020</v>
      </c>
      <c r="B395" t="s">
        <v>59</v>
      </c>
      <c r="C395" t="s">
        <v>10</v>
      </c>
      <c r="D395" s="1">
        <v>5242</v>
      </c>
      <c r="E395" s="1">
        <v>74574</v>
      </c>
      <c r="F395" s="2">
        <v>18637</v>
      </c>
    </row>
    <row r="396" spans="1:6" x14ac:dyDescent="0.2">
      <c r="A396">
        <v>2020</v>
      </c>
      <c r="B396" t="s">
        <v>59</v>
      </c>
      <c r="C396" t="s">
        <v>11</v>
      </c>
      <c r="D396" s="1">
        <v>32842</v>
      </c>
      <c r="E396" s="1">
        <v>462216</v>
      </c>
      <c r="F396" s="2">
        <v>25054</v>
      </c>
    </row>
    <row r="397" spans="1:6" x14ac:dyDescent="0.2">
      <c r="A397">
        <v>2020</v>
      </c>
      <c r="B397" t="s">
        <v>59</v>
      </c>
      <c r="C397" t="s">
        <v>12</v>
      </c>
      <c r="D397" s="1">
        <v>16068</v>
      </c>
      <c r="E397" s="1">
        <v>263892</v>
      </c>
      <c r="F397" s="2">
        <v>20493</v>
      </c>
    </row>
    <row r="398" spans="1:6" x14ac:dyDescent="0.2">
      <c r="A398">
        <v>2020</v>
      </c>
      <c r="B398" t="s">
        <v>59</v>
      </c>
      <c r="C398" t="s">
        <v>13</v>
      </c>
      <c r="D398" s="1">
        <v>8734</v>
      </c>
      <c r="E398" s="1">
        <v>118383</v>
      </c>
      <c r="F398" s="2">
        <v>18002</v>
      </c>
    </row>
    <row r="399" spans="1:6" x14ac:dyDescent="0.2">
      <c r="A399">
        <v>2020</v>
      </c>
      <c r="B399" t="s">
        <v>59</v>
      </c>
      <c r="C399" t="s">
        <v>14</v>
      </c>
      <c r="D399" s="1">
        <v>6792</v>
      </c>
      <c r="E399" s="1">
        <v>110526</v>
      </c>
      <c r="F399" s="2">
        <v>18088</v>
      </c>
    </row>
    <row r="400" spans="1:6" x14ac:dyDescent="0.2">
      <c r="A400">
        <v>2020</v>
      </c>
      <c r="B400" t="s">
        <v>59</v>
      </c>
      <c r="C400" t="s">
        <v>15</v>
      </c>
      <c r="D400" s="1">
        <v>10331</v>
      </c>
      <c r="E400" s="1">
        <v>165335</v>
      </c>
      <c r="F400" s="2">
        <v>19522</v>
      </c>
    </row>
    <row r="401" spans="1:6" x14ac:dyDescent="0.2">
      <c r="A401">
        <v>2020</v>
      </c>
      <c r="B401" t="s">
        <v>59</v>
      </c>
      <c r="C401" t="s">
        <v>16</v>
      </c>
      <c r="D401" s="1">
        <v>13351</v>
      </c>
      <c r="E401" s="1">
        <v>188383</v>
      </c>
      <c r="F401" s="2">
        <v>22216</v>
      </c>
    </row>
    <row r="402" spans="1:6" x14ac:dyDescent="0.2">
      <c r="A402">
        <v>2020</v>
      </c>
      <c r="B402" t="s">
        <v>59</v>
      </c>
      <c r="C402" t="s">
        <v>17</v>
      </c>
      <c r="D402" s="1">
        <v>5172</v>
      </c>
      <c r="E402" s="1">
        <v>51781</v>
      </c>
      <c r="F402" s="2">
        <v>25112</v>
      </c>
    </row>
    <row r="403" spans="1:6" x14ac:dyDescent="0.2">
      <c r="A403">
        <v>2020</v>
      </c>
      <c r="B403" t="s">
        <v>59</v>
      </c>
      <c r="C403" t="s">
        <v>18</v>
      </c>
      <c r="D403" s="1">
        <v>14823</v>
      </c>
      <c r="E403" s="1">
        <v>210848</v>
      </c>
      <c r="F403" s="2">
        <v>26383</v>
      </c>
    </row>
    <row r="404" spans="1:6" x14ac:dyDescent="0.2">
      <c r="A404">
        <v>2020</v>
      </c>
      <c r="B404" t="s">
        <v>59</v>
      </c>
      <c r="C404" t="s">
        <v>19</v>
      </c>
      <c r="D404" s="1">
        <v>20158</v>
      </c>
      <c r="E404" s="1">
        <v>262049</v>
      </c>
      <c r="F404" s="2">
        <v>30457</v>
      </c>
    </row>
    <row r="405" spans="1:6" x14ac:dyDescent="0.2">
      <c r="A405">
        <v>2020</v>
      </c>
      <c r="B405" t="s">
        <v>59</v>
      </c>
      <c r="C405" t="s">
        <v>20</v>
      </c>
      <c r="D405" s="1">
        <v>23032</v>
      </c>
      <c r="E405" s="1">
        <v>323435</v>
      </c>
      <c r="F405" s="2">
        <v>22254</v>
      </c>
    </row>
    <row r="406" spans="1:6" x14ac:dyDescent="0.2">
      <c r="A406">
        <v>2020</v>
      </c>
      <c r="B406" t="s">
        <v>59</v>
      </c>
      <c r="C406" t="s">
        <v>21</v>
      </c>
      <c r="D406" s="1">
        <v>15355</v>
      </c>
      <c r="E406" s="1">
        <v>204519</v>
      </c>
      <c r="F406" s="2">
        <v>24167</v>
      </c>
    </row>
    <row r="407" spans="1:6" x14ac:dyDescent="0.2">
      <c r="A407">
        <v>2020</v>
      </c>
      <c r="B407" t="s">
        <v>59</v>
      </c>
      <c r="C407" t="s">
        <v>22</v>
      </c>
      <c r="D407" s="1">
        <v>6644</v>
      </c>
      <c r="E407" s="1">
        <v>118107</v>
      </c>
      <c r="F407" s="2">
        <v>18380</v>
      </c>
    </row>
    <row r="408" spans="1:6" x14ac:dyDescent="0.2">
      <c r="A408">
        <v>2020</v>
      </c>
      <c r="B408" t="s">
        <v>59</v>
      </c>
      <c r="C408" t="s">
        <v>23</v>
      </c>
      <c r="D408" s="1">
        <v>15398</v>
      </c>
      <c r="E408" s="1">
        <v>253244</v>
      </c>
      <c r="F408" s="2">
        <v>22154</v>
      </c>
    </row>
    <row r="409" spans="1:6" x14ac:dyDescent="0.2">
      <c r="A409">
        <v>2020</v>
      </c>
      <c r="B409" t="s">
        <v>59</v>
      </c>
      <c r="C409" t="s">
        <v>24</v>
      </c>
      <c r="D409" s="1">
        <v>5182</v>
      </c>
      <c r="E409" s="1">
        <v>58811</v>
      </c>
      <c r="F409" s="2">
        <v>21078</v>
      </c>
    </row>
    <row r="410" spans="1:6" x14ac:dyDescent="0.2">
      <c r="A410">
        <v>2020</v>
      </c>
      <c r="B410" t="s">
        <v>59</v>
      </c>
      <c r="C410" t="s">
        <v>25</v>
      </c>
      <c r="D410" s="1">
        <v>5552</v>
      </c>
      <c r="E410" s="1">
        <v>79529</v>
      </c>
      <c r="F410" s="2">
        <v>18131</v>
      </c>
    </row>
    <row r="411" spans="1:6" x14ac:dyDescent="0.2">
      <c r="A411">
        <v>2020</v>
      </c>
      <c r="B411" t="s">
        <v>59</v>
      </c>
      <c r="C411" t="s">
        <v>26</v>
      </c>
      <c r="D411" s="1">
        <v>8698</v>
      </c>
      <c r="E411" s="1">
        <v>255447</v>
      </c>
      <c r="F411" s="2">
        <v>34061</v>
      </c>
    </row>
    <row r="412" spans="1:6" x14ac:dyDescent="0.2">
      <c r="A412">
        <v>2020</v>
      </c>
      <c r="B412" t="s">
        <v>59</v>
      </c>
      <c r="C412" t="s">
        <v>27</v>
      </c>
      <c r="D412" s="1">
        <v>4677</v>
      </c>
      <c r="E412" s="1">
        <v>57132</v>
      </c>
      <c r="F412" s="2">
        <v>24729</v>
      </c>
    </row>
    <row r="413" spans="1:6" x14ac:dyDescent="0.2">
      <c r="A413">
        <v>2020</v>
      </c>
      <c r="B413" t="s">
        <v>59</v>
      </c>
      <c r="C413" t="s">
        <v>28</v>
      </c>
      <c r="D413" s="1">
        <v>24584</v>
      </c>
      <c r="E413" s="1">
        <v>281546</v>
      </c>
      <c r="F413" s="2">
        <v>28639</v>
      </c>
    </row>
    <row r="414" spans="1:6" x14ac:dyDescent="0.2">
      <c r="A414">
        <v>2020</v>
      </c>
      <c r="B414" t="s">
        <v>59</v>
      </c>
      <c r="C414" t="s">
        <v>29</v>
      </c>
      <c r="D414" s="1">
        <v>5276</v>
      </c>
      <c r="E414" s="1">
        <v>78539</v>
      </c>
      <c r="F414" s="2">
        <v>19988</v>
      </c>
    </row>
    <row r="415" spans="1:6" x14ac:dyDescent="0.2">
      <c r="A415">
        <v>2020</v>
      </c>
      <c r="B415" t="s">
        <v>59</v>
      </c>
      <c r="C415" t="s">
        <v>30</v>
      </c>
      <c r="D415" s="1">
        <v>64959</v>
      </c>
      <c r="E415" s="1">
        <v>632760</v>
      </c>
      <c r="F415" s="2">
        <v>36986</v>
      </c>
    </row>
    <row r="416" spans="1:6" x14ac:dyDescent="0.2">
      <c r="A416">
        <v>2020</v>
      </c>
      <c r="B416" t="s">
        <v>59</v>
      </c>
      <c r="C416" t="s">
        <v>31</v>
      </c>
      <c r="D416" s="1">
        <v>27015</v>
      </c>
      <c r="E416" s="1">
        <v>420420</v>
      </c>
      <c r="F416" s="2">
        <v>21462</v>
      </c>
    </row>
    <row r="417" spans="1:6" x14ac:dyDescent="0.2">
      <c r="A417">
        <v>2020</v>
      </c>
      <c r="B417" t="s">
        <v>59</v>
      </c>
      <c r="C417" t="s">
        <v>32</v>
      </c>
      <c r="D417" s="1">
        <v>2621</v>
      </c>
      <c r="E417" s="1">
        <v>34228</v>
      </c>
      <c r="F417" s="2">
        <v>19193</v>
      </c>
    </row>
    <row r="418" spans="1:6" x14ac:dyDescent="0.2">
      <c r="A418">
        <v>2020</v>
      </c>
      <c r="B418" t="s">
        <v>59</v>
      </c>
      <c r="C418" t="s">
        <v>33</v>
      </c>
      <c r="D418" s="1">
        <v>29197</v>
      </c>
      <c r="E418" s="1">
        <v>466069</v>
      </c>
      <c r="F418" s="2">
        <v>21027</v>
      </c>
    </row>
    <row r="419" spans="1:6" x14ac:dyDescent="0.2">
      <c r="A419">
        <v>2020</v>
      </c>
      <c r="B419" t="s">
        <v>59</v>
      </c>
      <c r="C419" t="s">
        <v>34</v>
      </c>
      <c r="D419" s="1">
        <v>9364</v>
      </c>
      <c r="E419" s="1">
        <v>156230</v>
      </c>
      <c r="F419" s="2">
        <v>19310</v>
      </c>
    </row>
    <row r="420" spans="1:6" x14ac:dyDescent="0.2">
      <c r="A420">
        <v>2020</v>
      </c>
      <c r="B420" t="s">
        <v>59</v>
      </c>
      <c r="C420" t="s">
        <v>35</v>
      </c>
      <c r="D420" s="1">
        <v>13993</v>
      </c>
      <c r="E420" s="1">
        <v>161570</v>
      </c>
      <c r="F420" s="2">
        <v>24338</v>
      </c>
    </row>
    <row r="421" spans="1:6" x14ac:dyDescent="0.2">
      <c r="A421">
        <v>2020</v>
      </c>
      <c r="B421" t="s">
        <v>59</v>
      </c>
      <c r="C421" t="s">
        <v>36</v>
      </c>
      <c r="D421" s="1">
        <v>33532</v>
      </c>
      <c r="E421" s="1">
        <v>424092</v>
      </c>
      <c r="F421" s="2">
        <v>22945</v>
      </c>
    </row>
    <row r="422" spans="1:6" x14ac:dyDescent="0.2">
      <c r="A422">
        <v>2020</v>
      </c>
      <c r="B422" t="s">
        <v>59</v>
      </c>
      <c r="C422" t="s">
        <v>37</v>
      </c>
      <c r="D422" s="1">
        <v>3890</v>
      </c>
      <c r="E422" s="1">
        <v>44621</v>
      </c>
      <c r="F422" s="2">
        <v>24733</v>
      </c>
    </row>
    <row r="423" spans="1:6" x14ac:dyDescent="0.2">
      <c r="A423">
        <v>2020</v>
      </c>
      <c r="B423" t="s">
        <v>59</v>
      </c>
      <c r="C423" t="s">
        <v>38</v>
      </c>
      <c r="D423" s="1">
        <v>13676</v>
      </c>
      <c r="E423" s="1">
        <v>226959</v>
      </c>
      <c r="F423" s="2">
        <v>19677</v>
      </c>
    </row>
    <row r="424" spans="1:6" x14ac:dyDescent="0.2">
      <c r="A424">
        <v>2020</v>
      </c>
      <c r="B424" t="s">
        <v>59</v>
      </c>
      <c r="C424" t="s">
        <v>39</v>
      </c>
      <c r="D424" s="1">
        <v>3184</v>
      </c>
      <c r="E424" s="1">
        <v>41000</v>
      </c>
      <c r="F424" s="2">
        <v>18829</v>
      </c>
    </row>
    <row r="425" spans="1:6" x14ac:dyDescent="0.2">
      <c r="A425">
        <v>2020</v>
      </c>
      <c r="B425" t="s">
        <v>59</v>
      </c>
      <c r="C425" t="s">
        <v>40</v>
      </c>
      <c r="D425" s="1">
        <v>17443</v>
      </c>
      <c r="E425" s="1">
        <v>293033</v>
      </c>
      <c r="F425" s="2">
        <v>23771</v>
      </c>
    </row>
    <row r="426" spans="1:6" x14ac:dyDescent="0.2">
      <c r="A426">
        <v>2020</v>
      </c>
      <c r="B426" t="s">
        <v>59</v>
      </c>
      <c r="C426" t="s">
        <v>41</v>
      </c>
      <c r="D426" s="1">
        <v>66777</v>
      </c>
      <c r="E426" s="1">
        <v>1178456</v>
      </c>
      <c r="F426" s="2">
        <v>23001</v>
      </c>
    </row>
    <row r="427" spans="1:6" x14ac:dyDescent="0.2">
      <c r="A427">
        <v>2020</v>
      </c>
      <c r="B427" t="s">
        <v>59</v>
      </c>
      <c r="C427" t="s">
        <v>42</v>
      </c>
      <c r="D427" s="1">
        <v>7766</v>
      </c>
      <c r="E427" s="1">
        <v>133375</v>
      </c>
      <c r="F427" s="2">
        <v>21580</v>
      </c>
    </row>
    <row r="428" spans="1:6" x14ac:dyDescent="0.2">
      <c r="A428">
        <v>2020</v>
      </c>
      <c r="B428" t="s">
        <v>59</v>
      </c>
      <c r="C428" t="s">
        <v>43</v>
      </c>
      <c r="D428" s="1">
        <v>2220</v>
      </c>
      <c r="E428" s="1">
        <v>25985</v>
      </c>
      <c r="F428" s="2">
        <v>26068</v>
      </c>
    </row>
    <row r="429" spans="1:6" x14ac:dyDescent="0.2">
      <c r="A429">
        <v>2020</v>
      </c>
      <c r="B429" t="s">
        <v>59</v>
      </c>
      <c r="C429" t="s">
        <v>44</v>
      </c>
      <c r="D429" s="1">
        <v>20954</v>
      </c>
      <c r="E429" s="1">
        <v>322216</v>
      </c>
      <c r="F429" s="2">
        <v>22634</v>
      </c>
    </row>
    <row r="430" spans="1:6" x14ac:dyDescent="0.2">
      <c r="A430">
        <v>2020</v>
      </c>
      <c r="B430" t="s">
        <v>59</v>
      </c>
      <c r="C430" t="s">
        <v>45</v>
      </c>
      <c r="D430" s="1">
        <v>20710</v>
      </c>
      <c r="E430" s="1">
        <v>255412</v>
      </c>
      <c r="F430" s="2">
        <v>26657</v>
      </c>
    </row>
    <row r="431" spans="1:6" x14ac:dyDescent="0.2">
      <c r="A431">
        <v>2020</v>
      </c>
      <c r="B431" t="s">
        <v>59</v>
      </c>
      <c r="C431" t="s">
        <v>46</v>
      </c>
      <c r="D431" s="1">
        <v>4602</v>
      </c>
      <c r="E431" s="1">
        <v>61253</v>
      </c>
      <c r="F431" s="2">
        <v>18945</v>
      </c>
    </row>
    <row r="432" spans="1:6" x14ac:dyDescent="0.2">
      <c r="A432">
        <v>2020</v>
      </c>
      <c r="B432" t="s">
        <v>59</v>
      </c>
      <c r="C432" t="s">
        <v>47</v>
      </c>
      <c r="D432" s="1">
        <v>16783</v>
      </c>
      <c r="E432" s="1">
        <v>227495</v>
      </c>
      <c r="F432" s="2">
        <v>19473</v>
      </c>
    </row>
    <row r="433" spans="1:6" x14ac:dyDescent="0.2">
      <c r="A433">
        <v>2020</v>
      </c>
      <c r="B433" t="s">
        <v>59</v>
      </c>
      <c r="C433" t="s">
        <v>48</v>
      </c>
      <c r="D433" s="1">
        <v>2418</v>
      </c>
      <c r="E433" s="1">
        <v>32312</v>
      </c>
      <c r="F433" s="2">
        <v>23041</v>
      </c>
    </row>
    <row r="434" spans="1:6" x14ac:dyDescent="0.2">
      <c r="A434">
        <v>2020</v>
      </c>
      <c r="B434" t="s">
        <v>60</v>
      </c>
      <c r="C434" t="s">
        <v>1</v>
      </c>
      <c r="D434" s="1">
        <v>9048</v>
      </c>
      <c r="E434" s="1">
        <v>42367</v>
      </c>
      <c r="F434" s="2">
        <v>41437</v>
      </c>
    </row>
    <row r="435" spans="1:6" x14ac:dyDescent="0.2">
      <c r="A435">
        <v>2020</v>
      </c>
      <c r="B435" t="s">
        <v>60</v>
      </c>
      <c r="C435" t="s">
        <v>2</v>
      </c>
      <c r="D435" s="1">
        <v>10878</v>
      </c>
      <c r="E435" s="1">
        <v>69183</v>
      </c>
      <c r="F435" s="2">
        <v>42482</v>
      </c>
    </row>
    <row r="436" spans="1:6" x14ac:dyDescent="0.2">
      <c r="A436">
        <v>2020</v>
      </c>
      <c r="B436" t="s">
        <v>60</v>
      </c>
      <c r="C436" t="s">
        <v>3</v>
      </c>
      <c r="D436" s="1">
        <v>5464</v>
      </c>
      <c r="E436" s="1">
        <v>23724</v>
      </c>
      <c r="F436" s="2">
        <v>38111</v>
      </c>
    </row>
    <row r="437" spans="1:6" x14ac:dyDescent="0.2">
      <c r="A437">
        <v>2020</v>
      </c>
      <c r="B437" t="s">
        <v>60</v>
      </c>
      <c r="C437" t="s">
        <v>4</v>
      </c>
      <c r="D437" s="1">
        <v>97116</v>
      </c>
      <c r="E437" s="1">
        <v>452175</v>
      </c>
      <c r="F437" s="2">
        <v>47080</v>
      </c>
    </row>
    <row r="438" spans="1:6" x14ac:dyDescent="0.2">
      <c r="A438">
        <v>2020</v>
      </c>
      <c r="B438" t="s">
        <v>60</v>
      </c>
      <c r="C438" t="s">
        <v>5</v>
      </c>
      <c r="D438" s="1">
        <v>16860</v>
      </c>
      <c r="E438" s="1">
        <v>76766</v>
      </c>
      <c r="F438" s="2">
        <v>45642</v>
      </c>
    </row>
    <row r="439" spans="1:6" x14ac:dyDescent="0.2">
      <c r="A439">
        <v>2020</v>
      </c>
      <c r="B439" t="s">
        <v>60</v>
      </c>
      <c r="C439" t="s">
        <v>6</v>
      </c>
      <c r="D439" s="1">
        <v>12480</v>
      </c>
      <c r="E439" s="1">
        <v>48120</v>
      </c>
      <c r="F439" s="2">
        <v>42136</v>
      </c>
    </row>
    <row r="440" spans="1:6" x14ac:dyDescent="0.2">
      <c r="A440">
        <v>2020</v>
      </c>
      <c r="B440" t="s">
        <v>60</v>
      </c>
      <c r="C440" t="s">
        <v>7</v>
      </c>
      <c r="D440" s="1">
        <v>2088</v>
      </c>
      <c r="E440" s="1">
        <v>10706</v>
      </c>
      <c r="F440" s="2">
        <v>38135</v>
      </c>
    </row>
    <row r="441" spans="1:6" x14ac:dyDescent="0.2">
      <c r="A441">
        <v>2020</v>
      </c>
      <c r="B441" t="s">
        <v>60</v>
      </c>
      <c r="C441" t="s">
        <v>8</v>
      </c>
      <c r="D441" s="1">
        <v>54871</v>
      </c>
      <c r="E441" s="1">
        <v>254577</v>
      </c>
      <c r="F441" s="2">
        <v>41154</v>
      </c>
    </row>
    <row r="442" spans="1:6" x14ac:dyDescent="0.2">
      <c r="A442">
        <v>2020</v>
      </c>
      <c r="B442" t="s">
        <v>60</v>
      </c>
      <c r="C442" t="s">
        <v>9</v>
      </c>
      <c r="D442" s="1">
        <v>19294</v>
      </c>
      <c r="E442" s="1">
        <v>101509</v>
      </c>
      <c r="F442" s="2">
        <v>41319</v>
      </c>
    </row>
    <row r="443" spans="1:6" x14ac:dyDescent="0.2">
      <c r="A443">
        <v>2020</v>
      </c>
      <c r="B443" t="s">
        <v>60</v>
      </c>
      <c r="C443" t="s">
        <v>10</v>
      </c>
      <c r="D443" s="1">
        <v>4119</v>
      </c>
      <c r="E443" s="1">
        <v>18237</v>
      </c>
      <c r="F443" s="2">
        <v>35029</v>
      </c>
    </row>
    <row r="444" spans="1:6" x14ac:dyDescent="0.2">
      <c r="A444">
        <v>2020</v>
      </c>
      <c r="B444" t="s">
        <v>60</v>
      </c>
      <c r="C444" t="s">
        <v>11</v>
      </c>
      <c r="D444" s="1">
        <v>35477</v>
      </c>
      <c r="E444" s="1">
        <v>184359</v>
      </c>
      <c r="F444" s="2">
        <v>48230</v>
      </c>
    </row>
    <row r="445" spans="1:6" x14ac:dyDescent="0.2">
      <c r="A445">
        <v>2020</v>
      </c>
      <c r="B445" t="s">
        <v>60</v>
      </c>
      <c r="C445" t="s">
        <v>12</v>
      </c>
      <c r="D445" s="1">
        <v>13233</v>
      </c>
      <c r="E445" s="1">
        <v>80627</v>
      </c>
      <c r="F445" s="2">
        <v>36636</v>
      </c>
    </row>
    <row r="446" spans="1:6" x14ac:dyDescent="0.2">
      <c r="A446">
        <v>2020</v>
      </c>
      <c r="B446" t="s">
        <v>60</v>
      </c>
      <c r="C446" t="s">
        <v>13</v>
      </c>
      <c r="D446" s="1">
        <v>7585</v>
      </c>
      <c r="E446" s="1">
        <v>37229</v>
      </c>
      <c r="F446" s="2">
        <v>40163</v>
      </c>
    </row>
    <row r="447" spans="1:6" x14ac:dyDescent="0.2">
      <c r="A447">
        <v>2020</v>
      </c>
      <c r="B447" t="s">
        <v>60</v>
      </c>
      <c r="C447" t="s">
        <v>14</v>
      </c>
      <c r="D447" s="1">
        <v>5873</v>
      </c>
      <c r="E447" s="1">
        <v>31183</v>
      </c>
      <c r="F447" s="2">
        <v>38965</v>
      </c>
    </row>
    <row r="448" spans="1:6" x14ac:dyDescent="0.2">
      <c r="A448">
        <v>2020</v>
      </c>
      <c r="B448" t="s">
        <v>60</v>
      </c>
      <c r="C448" t="s">
        <v>15</v>
      </c>
      <c r="D448" s="1">
        <v>9084</v>
      </c>
      <c r="E448" s="1">
        <v>40228</v>
      </c>
      <c r="F448" s="2">
        <v>38895</v>
      </c>
    </row>
    <row r="449" spans="1:6" x14ac:dyDescent="0.2">
      <c r="A449">
        <v>2020</v>
      </c>
      <c r="B449" t="s">
        <v>60</v>
      </c>
      <c r="C449" t="s">
        <v>16</v>
      </c>
      <c r="D449" s="1">
        <v>9437</v>
      </c>
      <c r="E449" s="1">
        <v>41500</v>
      </c>
      <c r="F449" s="2">
        <v>41226</v>
      </c>
    </row>
    <row r="450" spans="1:6" x14ac:dyDescent="0.2">
      <c r="A450">
        <v>2020</v>
      </c>
      <c r="B450" t="s">
        <v>60</v>
      </c>
      <c r="C450" t="s">
        <v>17</v>
      </c>
      <c r="D450" s="1">
        <v>3830</v>
      </c>
      <c r="E450" s="1">
        <v>16120</v>
      </c>
      <c r="F450" s="2">
        <v>39497</v>
      </c>
    </row>
    <row r="451" spans="1:6" x14ac:dyDescent="0.2">
      <c r="A451">
        <v>2020</v>
      </c>
      <c r="B451" t="s">
        <v>60</v>
      </c>
      <c r="C451" t="s">
        <v>18</v>
      </c>
      <c r="D451" s="1">
        <v>19028</v>
      </c>
      <c r="E451" s="1">
        <v>78236</v>
      </c>
      <c r="F451" s="2">
        <v>48238</v>
      </c>
    </row>
    <row r="452" spans="1:6" x14ac:dyDescent="0.2">
      <c r="A452">
        <v>2020</v>
      </c>
      <c r="B452" t="s">
        <v>60</v>
      </c>
      <c r="C452" t="s">
        <v>19</v>
      </c>
      <c r="D452" s="1">
        <v>21927</v>
      </c>
      <c r="E452" s="1">
        <v>98276</v>
      </c>
      <c r="F452" s="2">
        <v>46345</v>
      </c>
    </row>
    <row r="453" spans="1:6" x14ac:dyDescent="0.2">
      <c r="A453">
        <v>2020</v>
      </c>
      <c r="B453" t="s">
        <v>60</v>
      </c>
      <c r="C453" t="s">
        <v>20</v>
      </c>
      <c r="D453" s="1">
        <v>25486</v>
      </c>
      <c r="E453" s="1">
        <v>114074</v>
      </c>
      <c r="F453" s="2">
        <v>39650</v>
      </c>
    </row>
    <row r="454" spans="1:6" x14ac:dyDescent="0.2">
      <c r="A454">
        <v>2020</v>
      </c>
      <c r="B454" t="s">
        <v>60</v>
      </c>
      <c r="C454" t="s">
        <v>21</v>
      </c>
      <c r="D454" s="1">
        <v>17118</v>
      </c>
      <c r="E454" s="1">
        <v>77083</v>
      </c>
      <c r="F454" s="2">
        <v>39485</v>
      </c>
    </row>
    <row r="455" spans="1:6" x14ac:dyDescent="0.2">
      <c r="A455">
        <v>2020</v>
      </c>
      <c r="B455" t="s">
        <v>60</v>
      </c>
      <c r="C455" t="s">
        <v>22</v>
      </c>
      <c r="D455" s="1">
        <v>4625</v>
      </c>
      <c r="E455" s="1">
        <v>19993</v>
      </c>
      <c r="F455" s="2">
        <v>38520</v>
      </c>
    </row>
    <row r="456" spans="1:6" x14ac:dyDescent="0.2">
      <c r="A456">
        <v>2020</v>
      </c>
      <c r="B456" t="s">
        <v>60</v>
      </c>
      <c r="C456" t="s">
        <v>23</v>
      </c>
      <c r="D456" s="1">
        <v>13399</v>
      </c>
      <c r="E456" s="1">
        <v>68557</v>
      </c>
      <c r="F456" s="2">
        <v>38496</v>
      </c>
    </row>
    <row r="457" spans="1:6" x14ac:dyDescent="0.2">
      <c r="A457">
        <v>2020</v>
      </c>
      <c r="B457" t="s">
        <v>60</v>
      </c>
      <c r="C457" t="s">
        <v>24</v>
      </c>
      <c r="D457" s="1">
        <v>4199</v>
      </c>
      <c r="E457" s="1">
        <v>17236</v>
      </c>
      <c r="F457" s="2">
        <v>34349</v>
      </c>
    </row>
    <row r="458" spans="1:6" x14ac:dyDescent="0.2">
      <c r="A458">
        <v>2020</v>
      </c>
      <c r="B458" t="s">
        <v>60</v>
      </c>
      <c r="C458" t="s">
        <v>25</v>
      </c>
      <c r="D458" s="1">
        <v>4602</v>
      </c>
      <c r="E458" s="1">
        <v>24061</v>
      </c>
      <c r="F458" s="2">
        <v>36266</v>
      </c>
    </row>
    <row r="459" spans="1:6" x14ac:dyDescent="0.2">
      <c r="A459">
        <v>2020</v>
      </c>
      <c r="B459" t="s">
        <v>60</v>
      </c>
      <c r="C459" t="s">
        <v>26</v>
      </c>
      <c r="D459" s="1">
        <v>5067</v>
      </c>
      <c r="E459" s="1">
        <v>30593</v>
      </c>
      <c r="F459" s="2">
        <v>41698</v>
      </c>
    </row>
    <row r="460" spans="1:6" x14ac:dyDescent="0.2">
      <c r="A460">
        <v>2020</v>
      </c>
      <c r="B460" t="s">
        <v>60</v>
      </c>
      <c r="C460" t="s">
        <v>27</v>
      </c>
      <c r="D460" s="1">
        <v>4109</v>
      </c>
      <c r="E460" s="1">
        <v>18869</v>
      </c>
      <c r="F460" s="2">
        <v>43107</v>
      </c>
    </row>
    <row r="461" spans="1:6" x14ac:dyDescent="0.2">
      <c r="A461">
        <v>2020</v>
      </c>
      <c r="B461" t="s">
        <v>60</v>
      </c>
      <c r="C461" t="s">
        <v>28</v>
      </c>
      <c r="D461" s="1">
        <v>24307</v>
      </c>
      <c r="E461" s="1">
        <v>114130</v>
      </c>
      <c r="F461" s="2">
        <v>41197</v>
      </c>
    </row>
    <row r="462" spans="1:6" x14ac:dyDescent="0.2">
      <c r="A462">
        <v>2020</v>
      </c>
      <c r="B462" t="s">
        <v>60</v>
      </c>
      <c r="C462" t="s">
        <v>29</v>
      </c>
      <c r="D462" s="1">
        <v>4261</v>
      </c>
      <c r="E462" s="1">
        <v>18424</v>
      </c>
      <c r="F462" s="2">
        <v>38699</v>
      </c>
    </row>
    <row r="463" spans="1:6" x14ac:dyDescent="0.2">
      <c r="A463">
        <v>2020</v>
      </c>
      <c r="B463" t="s">
        <v>60</v>
      </c>
      <c r="C463" t="s">
        <v>30</v>
      </c>
      <c r="D463" s="1">
        <v>70935</v>
      </c>
      <c r="E463" s="1">
        <v>307026</v>
      </c>
      <c r="F463" s="2">
        <v>49001</v>
      </c>
    </row>
    <row r="464" spans="1:6" x14ac:dyDescent="0.2">
      <c r="A464">
        <v>2020</v>
      </c>
      <c r="B464" t="s">
        <v>60</v>
      </c>
      <c r="C464" t="s">
        <v>31</v>
      </c>
      <c r="D464" s="1">
        <v>26011</v>
      </c>
      <c r="E464" s="1">
        <v>107703</v>
      </c>
      <c r="F464" s="2">
        <v>39794</v>
      </c>
    </row>
    <row r="465" spans="1:6" x14ac:dyDescent="0.2">
      <c r="A465">
        <v>2020</v>
      </c>
      <c r="B465" t="s">
        <v>60</v>
      </c>
      <c r="C465" t="s">
        <v>32</v>
      </c>
      <c r="D465" s="1">
        <v>2141</v>
      </c>
      <c r="E465" s="1">
        <v>10645</v>
      </c>
      <c r="F465" s="2">
        <v>40484</v>
      </c>
    </row>
    <row r="466" spans="1:6" x14ac:dyDescent="0.2">
      <c r="A466">
        <v>2020</v>
      </c>
      <c r="B466" t="s">
        <v>60</v>
      </c>
      <c r="C466" t="s">
        <v>33</v>
      </c>
      <c r="D466" s="1">
        <v>23929</v>
      </c>
      <c r="E466" s="1">
        <v>138448</v>
      </c>
      <c r="F466" s="2">
        <v>38332</v>
      </c>
    </row>
    <row r="467" spans="1:6" x14ac:dyDescent="0.2">
      <c r="A467">
        <v>2020</v>
      </c>
      <c r="B467" t="s">
        <v>60</v>
      </c>
      <c r="C467" t="s">
        <v>34</v>
      </c>
      <c r="D467" s="1">
        <v>6600</v>
      </c>
      <c r="E467" s="1">
        <v>34047</v>
      </c>
      <c r="F467" s="2">
        <v>37686</v>
      </c>
    </row>
    <row r="468" spans="1:6" x14ac:dyDescent="0.2">
      <c r="A468">
        <v>2020</v>
      </c>
      <c r="B468" t="s">
        <v>60</v>
      </c>
      <c r="C468" t="s">
        <v>35</v>
      </c>
      <c r="D468" s="1">
        <v>14853</v>
      </c>
      <c r="E468" s="1">
        <v>60924</v>
      </c>
      <c r="F468" s="2">
        <v>41296</v>
      </c>
    </row>
    <row r="469" spans="1:6" x14ac:dyDescent="0.2">
      <c r="A469">
        <v>2020</v>
      </c>
      <c r="B469" t="s">
        <v>60</v>
      </c>
      <c r="C469" t="s">
        <v>36</v>
      </c>
      <c r="D469" s="1">
        <v>33590</v>
      </c>
      <c r="E469" s="1">
        <v>169772</v>
      </c>
      <c r="F469" s="2">
        <v>39396</v>
      </c>
    </row>
    <row r="470" spans="1:6" x14ac:dyDescent="0.2">
      <c r="A470">
        <v>2020</v>
      </c>
      <c r="B470" t="s">
        <v>60</v>
      </c>
      <c r="C470" t="s">
        <v>37</v>
      </c>
      <c r="D470" s="1">
        <v>3576</v>
      </c>
      <c r="E470" s="1">
        <v>15156</v>
      </c>
      <c r="F470" s="2">
        <v>38763</v>
      </c>
    </row>
    <row r="471" spans="1:6" x14ac:dyDescent="0.2">
      <c r="A471">
        <v>2020</v>
      </c>
      <c r="B471" t="s">
        <v>60</v>
      </c>
      <c r="C471" t="s">
        <v>38</v>
      </c>
      <c r="D471" s="1">
        <v>10267</v>
      </c>
      <c r="E471" s="1">
        <v>49710</v>
      </c>
      <c r="F471" s="2">
        <v>38110</v>
      </c>
    </row>
    <row r="472" spans="1:6" x14ac:dyDescent="0.2">
      <c r="A472">
        <v>2020</v>
      </c>
      <c r="B472" t="s">
        <v>60</v>
      </c>
      <c r="C472" t="s">
        <v>39</v>
      </c>
      <c r="D472" s="1">
        <v>2313</v>
      </c>
      <c r="E472" s="1">
        <v>11077</v>
      </c>
      <c r="F472" s="2">
        <v>38165</v>
      </c>
    </row>
    <row r="473" spans="1:6" x14ac:dyDescent="0.2">
      <c r="A473">
        <v>2020</v>
      </c>
      <c r="B473" t="s">
        <v>60</v>
      </c>
      <c r="C473" t="s">
        <v>40</v>
      </c>
      <c r="D473" s="1">
        <v>12651</v>
      </c>
      <c r="E473" s="1">
        <v>70977</v>
      </c>
      <c r="F473" s="2">
        <v>40323</v>
      </c>
    </row>
    <row r="474" spans="1:6" x14ac:dyDescent="0.2">
      <c r="A474">
        <v>2020</v>
      </c>
      <c r="B474" t="s">
        <v>60</v>
      </c>
      <c r="C474" t="s">
        <v>41</v>
      </c>
      <c r="D474" s="1">
        <v>57936</v>
      </c>
      <c r="E474" s="1">
        <v>310244</v>
      </c>
      <c r="F474" s="2">
        <v>44055</v>
      </c>
    </row>
    <row r="475" spans="1:6" x14ac:dyDescent="0.2">
      <c r="A475">
        <v>2020</v>
      </c>
      <c r="B475" t="s">
        <v>60</v>
      </c>
      <c r="C475" t="s">
        <v>42</v>
      </c>
      <c r="D475" s="1">
        <v>6849</v>
      </c>
      <c r="E475" s="1">
        <v>35002</v>
      </c>
      <c r="F475" s="2">
        <v>39528</v>
      </c>
    </row>
    <row r="476" spans="1:6" x14ac:dyDescent="0.2">
      <c r="A476">
        <v>2020</v>
      </c>
      <c r="B476" t="s">
        <v>60</v>
      </c>
      <c r="C476" t="s">
        <v>43</v>
      </c>
      <c r="D476" s="1">
        <v>1995</v>
      </c>
      <c r="E476" s="1">
        <v>7681</v>
      </c>
      <c r="F476" s="2">
        <v>41304</v>
      </c>
    </row>
    <row r="477" spans="1:6" x14ac:dyDescent="0.2">
      <c r="A477">
        <v>2020</v>
      </c>
      <c r="B477" t="s">
        <v>60</v>
      </c>
      <c r="C477" t="s">
        <v>44</v>
      </c>
      <c r="D477" s="1">
        <v>29516</v>
      </c>
      <c r="E477" s="1">
        <v>121622</v>
      </c>
      <c r="F477" s="2">
        <v>50744</v>
      </c>
    </row>
    <row r="478" spans="1:6" x14ac:dyDescent="0.2">
      <c r="A478">
        <v>2020</v>
      </c>
      <c r="B478" t="s">
        <v>60</v>
      </c>
      <c r="C478" t="s">
        <v>45</v>
      </c>
      <c r="D478" s="1">
        <v>20259</v>
      </c>
      <c r="E478" s="1">
        <v>89105</v>
      </c>
      <c r="F478" s="2">
        <v>46691</v>
      </c>
    </row>
    <row r="479" spans="1:6" x14ac:dyDescent="0.2">
      <c r="A479">
        <v>2020</v>
      </c>
      <c r="B479" t="s">
        <v>60</v>
      </c>
      <c r="C479" t="s">
        <v>46</v>
      </c>
      <c r="D479" s="1">
        <v>3442</v>
      </c>
      <c r="E479" s="1">
        <v>15621</v>
      </c>
      <c r="F479" s="2">
        <v>35759</v>
      </c>
    </row>
    <row r="480" spans="1:6" x14ac:dyDescent="0.2">
      <c r="A480">
        <v>2020</v>
      </c>
      <c r="B480" t="s">
        <v>60</v>
      </c>
      <c r="C480" t="s">
        <v>47</v>
      </c>
      <c r="D480" s="1">
        <v>13143</v>
      </c>
      <c r="E480" s="1">
        <v>74028</v>
      </c>
      <c r="F480" s="2">
        <v>36058</v>
      </c>
    </row>
    <row r="481" spans="1:6" x14ac:dyDescent="0.2">
      <c r="A481">
        <v>2020</v>
      </c>
      <c r="B481" t="s">
        <v>60</v>
      </c>
      <c r="C481" t="s">
        <v>48</v>
      </c>
      <c r="D481" s="1">
        <v>1669</v>
      </c>
      <c r="E481" s="1">
        <v>6769</v>
      </c>
      <c r="F481" s="2">
        <v>40253</v>
      </c>
    </row>
    <row r="482" spans="1:6" x14ac:dyDescent="0.2">
      <c r="A482">
        <v>2019</v>
      </c>
      <c r="B482" t="s">
        <v>55</v>
      </c>
      <c r="C482" t="s">
        <v>1</v>
      </c>
      <c r="D482" s="1">
        <v>1846</v>
      </c>
      <c r="E482" s="1">
        <v>18939</v>
      </c>
      <c r="F482" s="2">
        <v>56529</v>
      </c>
    </row>
    <row r="483" spans="1:6" x14ac:dyDescent="0.2">
      <c r="A483">
        <v>2019</v>
      </c>
      <c r="B483" t="s">
        <v>55</v>
      </c>
      <c r="C483" t="s">
        <v>2</v>
      </c>
      <c r="D483" s="1">
        <v>1358</v>
      </c>
      <c r="E483" s="1">
        <v>37970</v>
      </c>
      <c r="F483" s="2">
        <v>52262</v>
      </c>
    </row>
    <row r="484" spans="1:6" x14ac:dyDescent="0.2">
      <c r="A484">
        <v>2019</v>
      </c>
      <c r="B484" t="s">
        <v>55</v>
      </c>
      <c r="C484" t="s">
        <v>3</v>
      </c>
      <c r="D484" s="1">
        <v>2577</v>
      </c>
      <c r="E484" s="1">
        <v>16390</v>
      </c>
      <c r="F484" s="2">
        <v>48299</v>
      </c>
    </row>
    <row r="485" spans="1:6" x14ac:dyDescent="0.2">
      <c r="A485">
        <v>2019</v>
      </c>
      <c r="B485" t="s">
        <v>55</v>
      </c>
      <c r="C485" t="s">
        <v>4</v>
      </c>
      <c r="D485" s="1">
        <v>17663</v>
      </c>
      <c r="E485" s="1">
        <v>443581</v>
      </c>
      <c r="F485" s="2">
        <v>40246</v>
      </c>
    </row>
    <row r="486" spans="1:6" x14ac:dyDescent="0.2">
      <c r="A486">
        <v>2019</v>
      </c>
      <c r="B486" t="s">
        <v>55</v>
      </c>
      <c r="C486" t="s">
        <v>5</v>
      </c>
      <c r="D486" s="1">
        <v>3279</v>
      </c>
      <c r="E486" s="1">
        <v>48392</v>
      </c>
      <c r="F486" s="2">
        <v>90328</v>
      </c>
    </row>
    <row r="487" spans="1:6" x14ac:dyDescent="0.2">
      <c r="A487">
        <v>2019</v>
      </c>
      <c r="B487" t="s">
        <v>55</v>
      </c>
      <c r="C487" t="s">
        <v>6</v>
      </c>
      <c r="D487">
        <v>437</v>
      </c>
      <c r="E487" s="1">
        <v>5258</v>
      </c>
      <c r="F487" s="2">
        <v>41449</v>
      </c>
    </row>
    <row r="488" spans="1:6" x14ac:dyDescent="0.2">
      <c r="A488">
        <v>2019</v>
      </c>
      <c r="B488" t="s">
        <v>55</v>
      </c>
      <c r="C488" t="s">
        <v>7</v>
      </c>
      <c r="D488">
        <v>180</v>
      </c>
      <c r="E488" s="1">
        <v>1471</v>
      </c>
      <c r="F488" s="2">
        <v>42123</v>
      </c>
    </row>
    <row r="489" spans="1:6" x14ac:dyDescent="0.2">
      <c r="A489">
        <v>2019</v>
      </c>
      <c r="B489" t="s">
        <v>55</v>
      </c>
      <c r="C489" t="s">
        <v>8</v>
      </c>
      <c r="D489" s="1">
        <v>5304</v>
      </c>
      <c r="E489" s="1">
        <v>71329</v>
      </c>
      <c r="F489" s="2">
        <v>35645</v>
      </c>
    </row>
    <row r="490" spans="1:6" x14ac:dyDescent="0.2">
      <c r="A490">
        <v>2019</v>
      </c>
      <c r="B490" t="s">
        <v>55</v>
      </c>
      <c r="C490" t="s">
        <v>9</v>
      </c>
      <c r="D490" s="1">
        <v>2662</v>
      </c>
      <c r="E490" s="1">
        <v>29910</v>
      </c>
      <c r="F490" s="2">
        <v>43258</v>
      </c>
    </row>
    <row r="491" spans="1:6" x14ac:dyDescent="0.2">
      <c r="A491">
        <v>2019</v>
      </c>
      <c r="B491" t="s">
        <v>55</v>
      </c>
      <c r="C491" t="s">
        <v>10</v>
      </c>
      <c r="D491" s="1">
        <v>2401</v>
      </c>
      <c r="E491" s="1">
        <v>26555</v>
      </c>
      <c r="F491" s="2">
        <v>41105</v>
      </c>
    </row>
    <row r="492" spans="1:6" x14ac:dyDescent="0.2">
      <c r="A492">
        <v>2019</v>
      </c>
      <c r="B492" t="s">
        <v>55</v>
      </c>
      <c r="C492" t="s">
        <v>11</v>
      </c>
      <c r="D492" s="1">
        <v>2825</v>
      </c>
      <c r="E492" s="1">
        <v>26828</v>
      </c>
      <c r="F492" s="2">
        <v>52197</v>
      </c>
    </row>
    <row r="493" spans="1:6" x14ac:dyDescent="0.2">
      <c r="A493">
        <v>2019</v>
      </c>
      <c r="B493" t="s">
        <v>55</v>
      </c>
      <c r="C493" t="s">
        <v>12</v>
      </c>
      <c r="D493" s="1">
        <v>2255</v>
      </c>
      <c r="E493" s="1">
        <v>21475</v>
      </c>
      <c r="F493" s="2">
        <v>50243</v>
      </c>
    </row>
    <row r="494" spans="1:6" x14ac:dyDescent="0.2">
      <c r="A494">
        <v>2019</v>
      </c>
      <c r="B494" t="s">
        <v>55</v>
      </c>
      <c r="C494" t="s">
        <v>13</v>
      </c>
      <c r="D494" s="1">
        <v>2916</v>
      </c>
      <c r="E494" s="1">
        <v>23431</v>
      </c>
      <c r="F494" s="2">
        <v>44087</v>
      </c>
    </row>
    <row r="495" spans="1:6" x14ac:dyDescent="0.2">
      <c r="A495">
        <v>2019</v>
      </c>
      <c r="B495" t="s">
        <v>55</v>
      </c>
      <c r="C495" t="s">
        <v>14</v>
      </c>
      <c r="D495" s="1">
        <v>2612</v>
      </c>
      <c r="E495" s="1">
        <v>19353</v>
      </c>
      <c r="F495" s="2">
        <v>47802</v>
      </c>
    </row>
    <row r="496" spans="1:6" x14ac:dyDescent="0.2">
      <c r="A496">
        <v>2019</v>
      </c>
      <c r="B496" t="s">
        <v>55</v>
      </c>
      <c r="C496" t="s">
        <v>15</v>
      </c>
      <c r="D496" s="1">
        <v>1561</v>
      </c>
      <c r="E496" s="1">
        <v>18911</v>
      </c>
      <c r="F496" s="2">
        <v>56448</v>
      </c>
    </row>
    <row r="497" spans="1:6" x14ac:dyDescent="0.2">
      <c r="A497">
        <v>2019</v>
      </c>
      <c r="B497" t="s">
        <v>55</v>
      </c>
      <c r="C497" t="s">
        <v>16</v>
      </c>
      <c r="D497" s="1">
        <v>3133</v>
      </c>
      <c r="E497" s="1">
        <v>44052</v>
      </c>
      <c r="F497" s="2">
        <v>87820</v>
      </c>
    </row>
    <row r="498" spans="1:6" x14ac:dyDescent="0.2">
      <c r="A498">
        <v>2019</v>
      </c>
      <c r="B498" t="s">
        <v>55</v>
      </c>
      <c r="C498" t="s">
        <v>17</v>
      </c>
      <c r="D498" s="1">
        <v>1447</v>
      </c>
      <c r="E498" s="1">
        <v>7281</v>
      </c>
      <c r="F498" s="2">
        <v>41157</v>
      </c>
    </row>
    <row r="499" spans="1:6" x14ac:dyDescent="0.2">
      <c r="A499">
        <v>2019</v>
      </c>
      <c r="B499" t="s">
        <v>55</v>
      </c>
      <c r="C499" t="s">
        <v>18</v>
      </c>
      <c r="D499">
        <v>723</v>
      </c>
      <c r="E499" s="1">
        <v>7194</v>
      </c>
      <c r="F499" s="2">
        <v>44642</v>
      </c>
    </row>
    <row r="500" spans="1:6" x14ac:dyDescent="0.2">
      <c r="A500">
        <v>2019</v>
      </c>
      <c r="B500" t="s">
        <v>55</v>
      </c>
      <c r="C500" t="s">
        <v>19</v>
      </c>
      <c r="D500" s="1">
        <v>1007</v>
      </c>
      <c r="E500" s="1">
        <v>10500</v>
      </c>
      <c r="F500" s="2">
        <v>63846</v>
      </c>
    </row>
    <row r="501" spans="1:6" x14ac:dyDescent="0.2">
      <c r="A501">
        <v>2019</v>
      </c>
      <c r="B501" t="s">
        <v>55</v>
      </c>
      <c r="C501" t="s">
        <v>20</v>
      </c>
      <c r="D501" s="1">
        <v>3480</v>
      </c>
      <c r="E501" s="1">
        <v>35622</v>
      </c>
      <c r="F501" s="2">
        <v>41799</v>
      </c>
    </row>
    <row r="502" spans="1:6" x14ac:dyDescent="0.2">
      <c r="A502">
        <v>2019</v>
      </c>
      <c r="B502" t="s">
        <v>55</v>
      </c>
      <c r="C502" t="s">
        <v>21</v>
      </c>
      <c r="D502" s="1">
        <v>3094</v>
      </c>
      <c r="E502" s="1">
        <v>28134</v>
      </c>
      <c r="F502" s="2">
        <v>51107</v>
      </c>
    </row>
    <row r="503" spans="1:6" x14ac:dyDescent="0.2">
      <c r="A503">
        <v>2019</v>
      </c>
      <c r="B503" t="s">
        <v>55</v>
      </c>
      <c r="C503" t="s">
        <v>22</v>
      </c>
      <c r="D503" s="1">
        <v>2110</v>
      </c>
      <c r="E503" s="1">
        <v>15777</v>
      </c>
      <c r="F503" s="2">
        <v>49263</v>
      </c>
    </row>
    <row r="504" spans="1:6" x14ac:dyDescent="0.2">
      <c r="A504">
        <v>2019</v>
      </c>
      <c r="B504" t="s">
        <v>55</v>
      </c>
      <c r="C504" t="s">
        <v>23</v>
      </c>
      <c r="D504" s="1">
        <v>2031</v>
      </c>
      <c r="E504" s="1">
        <v>16899</v>
      </c>
      <c r="F504" s="2">
        <v>44815</v>
      </c>
    </row>
    <row r="505" spans="1:6" x14ac:dyDescent="0.2">
      <c r="A505">
        <v>2019</v>
      </c>
      <c r="B505" t="s">
        <v>55</v>
      </c>
      <c r="C505" t="s">
        <v>24</v>
      </c>
      <c r="D505" s="1">
        <v>1789</v>
      </c>
      <c r="E505" s="1">
        <v>12792</v>
      </c>
      <c r="F505" s="2">
        <v>67162</v>
      </c>
    </row>
    <row r="506" spans="1:6" x14ac:dyDescent="0.2">
      <c r="A506">
        <v>2019</v>
      </c>
      <c r="B506" t="s">
        <v>55</v>
      </c>
      <c r="C506" t="s">
        <v>25</v>
      </c>
      <c r="D506" s="1">
        <v>2414</v>
      </c>
      <c r="E506" s="1">
        <v>15761</v>
      </c>
      <c r="F506" s="2">
        <v>42685</v>
      </c>
    </row>
    <row r="507" spans="1:6" x14ac:dyDescent="0.2">
      <c r="A507">
        <v>2019</v>
      </c>
      <c r="B507" t="s">
        <v>55</v>
      </c>
      <c r="C507" t="s">
        <v>26</v>
      </c>
      <c r="D507">
        <v>618</v>
      </c>
      <c r="E507" s="1">
        <v>19841</v>
      </c>
      <c r="F507" s="2">
        <v>86362</v>
      </c>
    </row>
    <row r="508" spans="1:6" x14ac:dyDescent="0.2">
      <c r="A508">
        <v>2019</v>
      </c>
      <c r="B508" t="s">
        <v>55</v>
      </c>
      <c r="C508" t="s">
        <v>27</v>
      </c>
      <c r="D508">
        <v>350</v>
      </c>
      <c r="E508" s="1">
        <v>2627</v>
      </c>
      <c r="F508" s="2">
        <v>44073</v>
      </c>
    </row>
    <row r="509" spans="1:6" x14ac:dyDescent="0.2">
      <c r="A509">
        <v>2019</v>
      </c>
      <c r="B509" t="s">
        <v>55</v>
      </c>
      <c r="C509" t="s">
        <v>28</v>
      </c>
      <c r="D509">
        <v>998</v>
      </c>
      <c r="E509" s="1">
        <v>12407</v>
      </c>
      <c r="F509" s="2">
        <v>41732</v>
      </c>
    </row>
    <row r="510" spans="1:6" x14ac:dyDescent="0.2">
      <c r="A510">
        <v>2019</v>
      </c>
      <c r="B510" t="s">
        <v>55</v>
      </c>
      <c r="C510" t="s">
        <v>29</v>
      </c>
      <c r="D510" s="1">
        <v>2100</v>
      </c>
      <c r="E510" s="1">
        <v>36949</v>
      </c>
      <c r="F510" s="2">
        <v>68427</v>
      </c>
    </row>
    <row r="511" spans="1:6" x14ac:dyDescent="0.2">
      <c r="A511">
        <v>2019</v>
      </c>
      <c r="B511" t="s">
        <v>55</v>
      </c>
      <c r="C511" t="s">
        <v>30</v>
      </c>
      <c r="D511" s="1">
        <v>3053</v>
      </c>
      <c r="E511" s="1">
        <v>31787</v>
      </c>
      <c r="F511" s="2">
        <v>42992</v>
      </c>
    </row>
    <row r="512" spans="1:6" x14ac:dyDescent="0.2">
      <c r="A512">
        <v>2019</v>
      </c>
      <c r="B512" t="s">
        <v>55</v>
      </c>
      <c r="C512" t="s">
        <v>31</v>
      </c>
      <c r="D512" s="1">
        <v>3378</v>
      </c>
      <c r="E512" s="1">
        <v>29828</v>
      </c>
      <c r="F512" s="2">
        <v>40862</v>
      </c>
    </row>
    <row r="513" spans="1:6" x14ac:dyDescent="0.2">
      <c r="A513">
        <v>2019</v>
      </c>
      <c r="B513" t="s">
        <v>55</v>
      </c>
      <c r="C513" t="s">
        <v>32</v>
      </c>
      <c r="D513" s="1">
        <v>1784</v>
      </c>
      <c r="E513" s="1">
        <v>25973</v>
      </c>
      <c r="F513" s="2">
        <v>97355</v>
      </c>
    </row>
    <row r="514" spans="1:6" x14ac:dyDescent="0.2">
      <c r="A514">
        <v>2019</v>
      </c>
      <c r="B514" t="s">
        <v>55</v>
      </c>
      <c r="C514" t="s">
        <v>33</v>
      </c>
      <c r="D514" s="1">
        <v>2531</v>
      </c>
      <c r="E514" s="1">
        <v>28532</v>
      </c>
      <c r="F514" s="2">
        <v>51860</v>
      </c>
    </row>
    <row r="515" spans="1:6" x14ac:dyDescent="0.2">
      <c r="A515">
        <v>2019</v>
      </c>
      <c r="B515" t="s">
        <v>55</v>
      </c>
      <c r="C515" t="s">
        <v>34</v>
      </c>
      <c r="D515" s="1">
        <v>4402</v>
      </c>
      <c r="E515" s="1">
        <v>56786</v>
      </c>
      <c r="F515" s="2">
        <v>91249</v>
      </c>
    </row>
    <row r="516" spans="1:6" x14ac:dyDescent="0.2">
      <c r="A516">
        <v>2019</v>
      </c>
      <c r="B516" t="s">
        <v>55</v>
      </c>
      <c r="C516" t="s">
        <v>35</v>
      </c>
      <c r="D516" s="1">
        <v>4633</v>
      </c>
      <c r="E516" s="1">
        <v>54550</v>
      </c>
      <c r="F516" s="2">
        <v>37586</v>
      </c>
    </row>
    <row r="517" spans="1:6" x14ac:dyDescent="0.2">
      <c r="A517">
        <v>2019</v>
      </c>
      <c r="B517" t="s">
        <v>55</v>
      </c>
      <c r="C517" t="s">
        <v>36</v>
      </c>
      <c r="D517" s="1">
        <v>3616</v>
      </c>
      <c r="E517" s="1">
        <v>52904</v>
      </c>
      <c r="F517" s="2">
        <v>65014</v>
      </c>
    </row>
    <row r="518" spans="1:6" x14ac:dyDescent="0.2">
      <c r="A518">
        <v>2019</v>
      </c>
      <c r="B518" t="s">
        <v>55</v>
      </c>
      <c r="C518" t="s">
        <v>37</v>
      </c>
      <c r="D518">
        <v>198</v>
      </c>
      <c r="E518" s="1">
        <v>1121</v>
      </c>
      <c r="F518" s="2">
        <v>39917</v>
      </c>
    </row>
    <row r="519" spans="1:6" x14ac:dyDescent="0.2">
      <c r="A519">
        <v>2019</v>
      </c>
      <c r="B519" t="s">
        <v>55</v>
      </c>
      <c r="C519" t="s">
        <v>38</v>
      </c>
      <c r="D519" s="1">
        <v>1345</v>
      </c>
      <c r="E519" s="1">
        <v>12552</v>
      </c>
      <c r="F519" s="2">
        <v>43952</v>
      </c>
    </row>
    <row r="520" spans="1:6" x14ac:dyDescent="0.2">
      <c r="A520">
        <v>2019</v>
      </c>
      <c r="B520" t="s">
        <v>55</v>
      </c>
      <c r="C520" t="s">
        <v>39</v>
      </c>
      <c r="D520" s="1">
        <v>1063</v>
      </c>
      <c r="E520" s="1">
        <v>6986</v>
      </c>
      <c r="F520" s="2">
        <v>43642</v>
      </c>
    </row>
    <row r="521" spans="1:6" x14ac:dyDescent="0.2">
      <c r="A521">
        <v>2019</v>
      </c>
      <c r="B521" t="s">
        <v>55</v>
      </c>
      <c r="C521" t="s">
        <v>40</v>
      </c>
      <c r="D521" s="1">
        <v>1107</v>
      </c>
      <c r="E521" s="1">
        <v>11568</v>
      </c>
      <c r="F521" s="2">
        <v>46865</v>
      </c>
    </row>
    <row r="522" spans="1:6" x14ac:dyDescent="0.2">
      <c r="A522">
        <v>2019</v>
      </c>
      <c r="B522" t="s">
        <v>55</v>
      </c>
      <c r="C522" t="s">
        <v>41</v>
      </c>
      <c r="D522" s="1">
        <v>19971</v>
      </c>
      <c r="E522" s="1">
        <v>307800</v>
      </c>
      <c r="F522" s="2">
        <v>114918</v>
      </c>
    </row>
    <row r="523" spans="1:6" x14ac:dyDescent="0.2">
      <c r="A523">
        <v>2019</v>
      </c>
      <c r="B523" t="s">
        <v>55</v>
      </c>
      <c r="C523" t="s">
        <v>42</v>
      </c>
      <c r="D523" s="1">
        <v>1032</v>
      </c>
      <c r="E523" s="1">
        <v>15160</v>
      </c>
      <c r="F523" s="2">
        <v>63604</v>
      </c>
    </row>
    <row r="524" spans="1:6" x14ac:dyDescent="0.2">
      <c r="A524">
        <v>2019</v>
      </c>
      <c r="B524" t="s">
        <v>55</v>
      </c>
      <c r="C524" t="s">
        <v>43</v>
      </c>
      <c r="D524">
        <v>564</v>
      </c>
      <c r="E524" s="1">
        <v>4130</v>
      </c>
      <c r="F524" s="2">
        <v>39607</v>
      </c>
    </row>
    <row r="525" spans="1:6" x14ac:dyDescent="0.2">
      <c r="A525">
        <v>2019</v>
      </c>
      <c r="B525" t="s">
        <v>55</v>
      </c>
      <c r="C525" t="s">
        <v>44</v>
      </c>
      <c r="D525" s="1">
        <v>2095</v>
      </c>
      <c r="E525" s="1">
        <v>18691</v>
      </c>
      <c r="F525" s="2">
        <v>48704</v>
      </c>
    </row>
    <row r="526" spans="1:6" x14ac:dyDescent="0.2">
      <c r="A526">
        <v>2019</v>
      </c>
      <c r="B526" t="s">
        <v>55</v>
      </c>
      <c r="C526" t="s">
        <v>45</v>
      </c>
      <c r="D526" s="1">
        <v>7117</v>
      </c>
      <c r="E526" s="1">
        <v>105362</v>
      </c>
      <c r="F526" s="2">
        <v>34547</v>
      </c>
    </row>
    <row r="527" spans="1:6" x14ac:dyDescent="0.2">
      <c r="A527">
        <v>2019</v>
      </c>
      <c r="B527" t="s">
        <v>55</v>
      </c>
      <c r="C527" t="s">
        <v>46</v>
      </c>
      <c r="D527" s="1">
        <v>1166</v>
      </c>
      <c r="E527" s="1">
        <v>23333</v>
      </c>
      <c r="F527" s="2">
        <v>80470</v>
      </c>
    </row>
    <row r="528" spans="1:6" x14ac:dyDescent="0.2">
      <c r="A528">
        <v>2019</v>
      </c>
      <c r="B528" t="s">
        <v>55</v>
      </c>
      <c r="C528" t="s">
        <v>47</v>
      </c>
      <c r="D528" s="1">
        <v>2876</v>
      </c>
      <c r="E528" s="1">
        <v>31424</v>
      </c>
      <c r="F528" s="2">
        <v>40225</v>
      </c>
    </row>
    <row r="529" spans="1:6" x14ac:dyDescent="0.2">
      <c r="A529">
        <v>2019</v>
      </c>
      <c r="B529" t="s">
        <v>55</v>
      </c>
      <c r="C529" t="s">
        <v>48</v>
      </c>
      <c r="D529" s="1">
        <v>1463</v>
      </c>
      <c r="E529" s="1">
        <v>23524</v>
      </c>
      <c r="F529" s="2">
        <v>86467</v>
      </c>
    </row>
    <row r="530" spans="1:6" x14ac:dyDescent="0.2">
      <c r="A530">
        <v>2019</v>
      </c>
      <c r="B530" t="s">
        <v>51</v>
      </c>
      <c r="C530" t="s">
        <v>1</v>
      </c>
      <c r="D530" s="1">
        <v>10069</v>
      </c>
      <c r="E530" s="1">
        <v>93619</v>
      </c>
      <c r="F530" s="2">
        <v>56141</v>
      </c>
    </row>
    <row r="531" spans="1:6" x14ac:dyDescent="0.2">
      <c r="A531">
        <v>2019</v>
      </c>
      <c r="B531" t="s">
        <v>51</v>
      </c>
      <c r="C531" t="s">
        <v>2</v>
      </c>
      <c r="D531" s="1">
        <v>13677</v>
      </c>
      <c r="E531" s="1">
        <v>171309</v>
      </c>
      <c r="F531" s="2">
        <v>58621</v>
      </c>
    </row>
    <row r="532" spans="1:6" x14ac:dyDescent="0.2">
      <c r="A532">
        <v>2019</v>
      </c>
      <c r="B532" t="s">
        <v>51</v>
      </c>
      <c r="C532" t="s">
        <v>3</v>
      </c>
      <c r="D532" s="1">
        <v>7093</v>
      </c>
      <c r="E532" s="1">
        <v>52538</v>
      </c>
      <c r="F532" s="2">
        <v>49541</v>
      </c>
    </row>
    <row r="533" spans="1:6" x14ac:dyDescent="0.2">
      <c r="A533">
        <v>2019</v>
      </c>
      <c r="B533" t="s">
        <v>51</v>
      </c>
      <c r="C533" t="s">
        <v>4</v>
      </c>
      <c r="D533" s="1">
        <v>84247</v>
      </c>
      <c r="E533" s="1">
        <v>885668</v>
      </c>
      <c r="F533" s="2">
        <v>73343</v>
      </c>
    </row>
    <row r="534" spans="1:6" x14ac:dyDescent="0.2">
      <c r="A534">
        <v>2019</v>
      </c>
      <c r="B534" t="s">
        <v>51</v>
      </c>
      <c r="C534" t="s">
        <v>5</v>
      </c>
      <c r="D534" s="1">
        <v>20430</v>
      </c>
      <c r="E534" s="1">
        <v>178880</v>
      </c>
      <c r="F534" s="2">
        <v>64603</v>
      </c>
    </row>
    <row r="535" spans="1:6" x14ac:dyDescent="0.2">
      <c r="A535">
        <v>2019</v>
      </c>
      <c r="B535" t="s">
        <v>51</v>
      </c>
      <c r="C535" t="s">
        <v>6</v>
      </c>
      <c r="D535" s="1">
        <v>9496</v>
      </c>
      <c r="E535" s="1">
        <v>59731</v>
      </c>
      <c r="F535" s="2">
        <v>72413</v>
      </c>
    </row>
    <row r="536" spans="1:6" x14ac:dyDescent="0.2">
      <c r="A536">
        <v>2019</v>
      </c>
      <c r="B536" t="s">
        <v>51</v>
      </c>
      <c r="C536" t="s">
        <v>7</v>
      </c>
      <c r="D536" s="1">
        <v>3007</v>
      </c>
      <c r="E536" s="1">
        <v>22909</v>
      </c>
      <c r="F536" s="2">
        <v>62481</v>
      </c>
    </row>
    <row r="537" spans="1:6" x14ac:dyDescent="0.2">
      <c r="A537">
        <v>2019</v>
      </c>
      <c r="B537" t="s">
        <v>51</v>
      </c>
      <c r="C537" t="s">
        <v>8</v>
      </c>
      <c r="D537" s="1">
        <v>74711</v>
      </c>
      <c r="E537" s="1">
        <v>563526</v>
      </c>
      <c r="F537" s="2">
        <v>52893</v>
      </c>
    </row>
    <row r="538" spans="1:6" x14ac:dyDescent="0.2">
      <c r="A538">
        <v>2019</v>
      </c>
      <c r="B538" t="s">
        <v>51</v>
      </c>
      <c r="C538" t="s">
        <v>9</v>
      </c>
      <c r="D538" s="1">
        <v>21408</v>
      </c>
      <c r="E538" s="1">
        <v>203951</v>
      </c>
      <c r="F538" s="2">
        <v>63683</v>
      </c>
    </row>
    <row r="539" spans="1:6" x14ac:dyDescent="0.2">
      <c r="A539">
        <v>2019</v>
      </c>
      <c r="B539" t="s">
        <v>51</v>
      </c>
      <c r="C539" t="s">
        <v>10</v>
      </c>
      <c r="D539" s="1">
        <v>8175</v>
      </c>
      <c r="E539" s="1">
        <v>50684</v>
      </c>
      <c r="F539" s="2">
        <v>46258</v>
      </c>
    </row>
    <row r="540" spans="1:6" x14ac:dyDescent="0.2">
      <c r="A540">
        <v>2019</v>
      </c>
      <c r="B540" t="s">
        <v>51</v>
      </c>
      <c r="C540" t="s">
        <v>11</v>
      </c>
      <c r="D540" s="1">
        <v>32686</v>
      </c>
      <c r="E540" s="1">
        <v>227968</v>
      </c>
      <c r="F540" s="2">
        <v>73799</v>
      </c>
    </row>
    <row r="541" spans="1:6" x14ac:dyDescent="0.2">
      <c r="A541">
        <v>2019</v>
      </c>
      <c r="B541" t="s">
        <v>51</v>
      </c>
      <c r="C541" t="s">
        <v>12</v>
      </c>
      <c r="D541" s="1">
        <v>15232</v>
      </c>
      <c r="E541" s="1">
        <v>145851</v>
      </c>
      <c r="F541" s="2">
        <v>60057</v>
      </c>
    </row>
    <row r="542" spans="1:6" x14ac:dyDescent="0.2">
      <c r="A542">
        <v>2019</v>
      </c>
      <c r="B542" t="s">
        <v>51</v>
      </c>
      <c r="C542" t="s">
        <v>13</v>
      </c>
      <c r="D542" s="1">
        <v>9462</v>
      </c>
      <c r="E542" s="1">
        <v>78134</v>
      </c>
      <c r="F542" s="2">
        <v>58962</v>
      </c>
    </row>
    <row r="543" spans="1:6" x14ac:dyDescent="0.2">
      <c r="A543">
        <v>2019</v>
      </c>
      <c r="B543" t="s">
        <v>51</v>
      </c>
      <c r="C543" t="s">
        <v>14</v>
      </c>
      <c r="D543" s="1">
        <v>7399</v>
      </c>
      <c r="E543" s="1">
        <v>63735</v>
      </c>
      <c r="F543" s="2">
        <v>57030</v>
      </c>
    </row>
    <row r="544" spans="1:6" x14ac:dyDescent="0.2">
      <c r="A544">
        <v>2019</v>
      </c>
      <c r="B544" t="s">
        <v>51</v>
      </c>
      <c r="C544" t="s">
        <v>15</v>
      </c>
      <c r="D544" s="1">
        <v>9517</v>
      </c>
      <c r="E544" s="1">
        <v>80463</v>
      </c>
      <c r="F544" s="2">
        <v>55601</v>
      </c>
    </row>
    <row r="545" spans="1:6" x14ac:dyDescent="0.2">
      <c r="A545">
        <v>2019</v>
      </c>
      <c r="B545" t="s">
        <v>51</v>
      </c>
      <c r="C545" t="s">
        <v>16</v>
      </c>
      <c r="D545" s="1">
        <v>10991</v>
      </c>
      <c r="E545" s="1">
        <v>142033</v>
      </c>
      <c r="F545" s="2">
        <v>64940</v>
      </c>
    </row>
    <row r="546" spans="1:6" x14ac:dyDescent="0.2">
      <c r="A546">
        <v>2019</v>
      </c>
      <c r="B546" t="s">
        <v>51</v>
      </c>
      <c r="C546" t="s">
        <v>17</v>
      </c>
      <c r="D546" s="1">
        <v>5605</v>
      </c>
      <c r="E546" s="1">
        <v>29987</v>
      </c>
      <c r="F546" s="2">
        <v>51654</v>
      </c>
    </row>
    <row r="547" spans="1:6" x14ac:dyDescent="0.2">
      <c r="A547">
        <v>2019</v>
      </c>
      <c r="B547" t="s">
        <v>51</v>
      </c>
      <c r="C547" t="s">
        <v>18</v>
      </c>
      <c r="D547" s="1">
        <v>16694</v>
      </c>
      <c r="E547" s="1">
        <v>166132</v>
      </c>
      <c r="F547" s="2">
        <v>67799</v>
      </c>
    </row>
    <row r="548" spans="1:6" x14ac:dyDescent="0.2">
      <c r="A548">
        <v>2019</v>
      </c>
      <c r="B548" t="s">
        <v>51</v>
      </c>
      <c r="C548" t="s">
        <v>19</v>
      </c>
      <c r="D548" s="1">
        <v>21309</v>
      </c>
      <c r="E548" s="1">
        <v>163062</v>
      </c>
      <c r="F548" s="2">
        <v>81436</v>
      </c>
    </row>
    <row r="549" spans="1:6" x14ac:dyDescent="0.2">
      <c r="A549">
        <v>2019</v>
      </c>
      <c r="B549" t="s">
        <v>51</v>
      </c>
      <c r="C549" t="s">
        <v>20</v>
      </c>
      <c r="D549" s="1">
        <v>21106</v>
      </c>
      <c r="E549" s="1">
        <v>173015</v>
      </c>
      <c r="F549" s="2">
        <v>63588</v>
      </c>
    </row>
    <row r="550" spans="1:6" x14ac:dyDescent="0.2">
      <c r="A550">
        <v>2019</v>
      </c>
      <c r="B550" t="s">
        <v>51</v>
      </c>
      <c r="C550" t="s">
        <v>21</v>
      </c>
      <c r="D550" s="1">
        <v>16700</v>
      </c>
      <c r="E550" s="1">
        <v>127092</v>
      </c>
      <c r="F550" s="2">
        <v>69734</v>
      </c>
    </row>
    <row r="551" spans="1:6" x14ac:dyDescent="0.2">
      <c r="A551">
        <v>2019</v>
      </c>
      <c r="B551" t="s">
        <v>51</v>
      </c>
      <c r="C551" t="s">
        <v>22</v>
      </c>
      <c r="D551" s="1">
        <v>5771</v>
      </c>
      <c r="E551" s="1">
        <v>44543</v>
      </c>
      <c r="F551" s="2">
        <v>50925</v>
      </c>
    </row>
    <row r="552" spans="1:6" x14ac:dyDescent="0.2">
      <c r="A552">
        <v>2019</v>
      </c>
      <c r="B552" t="s">
        <v>51</v>
      </c>
      <c r="C552" t="s">
        <v>23</v>
      </c>
      <c r="D552" s="1">
        <v>15133</v>
      </c>
      <c r="E552" s="1">
        <v>126641</v>
      </c>
      <c r="F552" s="2">
        <v>61762</v>
      </c>
    </row>
    <row r="553" spans="1:6" x14ac:dyDescent="0.2">
      <c r="A553">
        <v>2019</v>
      </c>
      <c r="B553" t="s">
        <v>51</v>
      </c>
      <c r="C553" t="s">
        <v>24</v>
      </c>
      <c r="D553" s="1">
        <v>6432</v>
      </c>
      <c r="E553" s="1">
        <v>29914</v>
      </c>
      <c r="F553" s="2">
        <v>53962</v>
      </c>
    </row>
    <row r="554" spans="1:6" x14ac:dyDescent="0.2">
      <c r="A554">
        <v>2019</v>
      </c>
      <c r="B554" t="s">
        <v>51</v>
      </c>
      <c r="C554" t="s">
        <v>25</v>
      </c>
      <c r="D554" s="1">
        <v>7038</v>
      </c>
      <c r="E554" s="1">
        <v>53732</v>
      </c>
      <c r="F554" s="2">
        <v>53794</v>
      </c>
    </row>
    <row r="555" spans="1:6" x14ac:dyDescent="0.2">
      <c r="A555">
        <v>2019</v>
      </c>
      <c r="B555" t="s">
        <v>51</v>
      </c>
      <c r="C555" t="s">
        <v>26</v>
      </c>
      <c r="D555" s="1">
        <v>5852</v>
      </c>
      <c r="E555" s="1">
        <v>95939</v>
      </c>
      <c r="F555" s="2">
        <v>64365</v>
      </c>
    </row>
    <row r="556" spans="1:6" x14ac:dyDescent="0.2">
      <c r="A556">
        <v>2019</v>
      </c>
      <c r="B556" t="s">
        <v>51</v>
      </c>
      <c r="C556" t="s">
        <v>27</v>
      </c>
      <c r="D556" s="1">
        <v>4692</v>
      </c>
      <c r="E556" s="1">
        <v>27825</v>
      </c>
      <c r="F556" s="2">
        <v>64868</v>
      </c>
    </row>
    <row r="557" spans="1:6" x14ac:dyDescent="0.2">
      <c r="A557">
        <v>2019</v>
      </c>
      <c r="B557" t="s">
        <v>51</v>
      </c>
      <c r="C557" t="s">
        <v>28</v>
      </c>
      <c r="D557" s="1">
        <v>22556</v>
      </c>
      <c r="E557" s="1">
        <v>159462</v>
      </c>
      <c r="F557" s="2">
        <v>74644</v>
      </c>
    </row>
    <row r="558" spans="1:6" x14ac:dyDescent="0.2">
      <c r="A558">
        <v>2019</v>
      </c>
      <c r="B558" t="s">
        <v>51</v>
      </c>
      <c r="C558" t="s">
        <v>29</v>
      </c>
      <c r="D558" s="1">
        <v>5571</v>
      </c>
      <c r="E558" s="1">
        <v>50153</v>
      </c>
      <c r="F558" s="2">
        <v>52091</v>
      </c>
    </row>
    <row r="559" spans="1:6" x14ac:dyDescent="0.2">
      <c r="A559">
        <v>2019</v>
      </c>
      <c r="B559" t="s">
        <v>51</v>
      </c>
      <c r="C559" t="s">
        <v>30</v>
      </c>
      <c r="D559" s="1">
        <v>50432</v>
      </c>
      <c r="E559" s="1">
        <v>405650</v>
      </c>
      <c r="F559" s="2">
        <v>75570</v>
      </c>
    </row>
    <row r="560" spans="1:6" x14ac:dyDescent="0.2">
      <c r="A560">
        <v>2019</v>
      </c>
      <c r="B560" t="s">
        <v>51</v>
      </c>
      <c r="C560" t="s">
        <v>31</v>
      </c>
      <c r="D560" s="1">
        <v>27974</v>
      </c>
      <c r="E560" s="1">
        <v>231739</v>
      </c>
      <c r="F560" s="2">
        <v>56974</v>
      </c>
    </row>
    <row r="561" spans="1:6" x14ac:dyDescent="0.2">
      <c r="A561">
        <v>2019</v>
      </c>
      <c r="B561" t="s">
        <v>51</v>
      </c>
      <c r="C561" t="s">
        <v>32</v>
      </c>
      <c r="D561" s="1">
        <v>3692</v>
      </c>
      <c r="E561" s="1">
        <v>27961</v>
      </c>
      <c r="F561" s="2">
        <v>68153</v>
      </c>
    </row>
    <row r="562" spans="1:6" x14ac:dyDescent="0.2">
      <c r="A562">
        <v>2019</v>
      </c>
      <c r="B562" t="s">
        <v>51</v>
      </c>
      <c r="C562" t="s">
        <v>33</v>
      </c>
      <c r="D562" s="1">
        <v>23405</v>
      </c>
      <c r="E562" s="1">
        <v>226563</v>
      </c>
      <c r="F562" s="2">
        <v>62383</v>
      </c>
    </row>
    <row r="563" spans="1:6" x14ac:dyDescent="0.2">
      <c r="A563">
        <v>2019</v>
      </c>
      <c r="B563" t="s">
        <v>51</v>
      </c>
      <c r="C563" t="s">
        <v>34</v>
      </c>
      <c r="D563" s="1">
        <v>9801</v>
      </c>
      <c r="E563" s="1">
        <v>82834</v>
      </c>
      <c r="F563" s="2">
        <v>54435</v>
      </c>
    </row>
    <row r="564" spans="1:6" x14ac:dyDescent="0.2">
      <c r="A564">
        <v>2019</v>
      </c>
      <c r="B564" t="s">
        <v>51</v>
      </c>
      <c r="C564" t="s">
        <v>35</v>
      </c>
      <c r="D564" s="1">
        <v>14626</v>
      </c>
      <c r="E564" s="1">
        <v>108871</v>
      </c>
      <c r="F564" s="2">
        <v>63148</v>
      </c>
    </row>
    <row r="565" spans="1:6" x14ac:dyDescent="0.2">
      <c r="A565">
        <v>2019</v>
      </c>
      <c r="B565" t="s">
        <v>51</v>
      </c>
      <c r="C565" t="s">
        <v>36</v>
      </c>
      <c r="D565" s="1">
        <v>29139</v>
      </c>
      <c r="E565" s="1">
        <v>260895</v>
      </c>
      <c r="F565" s="2">
        <v>68612</v>
      </c>
    </row>
    <row r="566" spans="1:6" x14ac:dyDescent="0.2">
      <c r="A566">
        <v>2019</v>
      </c>
      <c r="B566" t="s">
        <v>51</v>
      </c>
      <c r="C566" t="s">
        <v>37</v>
      </c>
      <c r="D566" s="1">
        <v>3833</v>
      </c>
      <c r="E566" s="1">
        <v>19980</v>
      </c>
      <c r="F566" s="2">
        <v>63414</v>
      </c>
    </row>
    <row r="567" spans="1:6" x14ac:dyDescent="0.2">
      <c r="A567">
        <v>2019</v>
      </c>
      <c r="B567" t="s">
        <v>51</v>
      </c>
      <c r="C567" t="s">
        <v>38</v>
      </c>
      <c r="D567" s="1">
        <v>12956</v>
      </c>
      <c r="E567" s="1">
        <v>107028</v>
      </c>
      <c r="F567" s="2">
        <v>55230</v>
      </c>
    </row>
    <row r="568" spans="1:6" x14ac:dyDescent="0.2">
      <c r="A568">
        <v>2019</v>
      </c>
      <c r="B568" t="s">
        <v>51</v>
      </c>
      <c r="C568" t="s">
        <v>39</v>
      </c>
      <c r="D568" s="1">
        <v>3897</v>
      </c>
      <c r="E568" s="1">
        <v>23609</v>
      </c>
      <c r="F568" s="2">
        <v>50997</v>
      </c>
    </row>
    <row r="569" spans="1:6" x14ac:dyDescent="0.2">
      <c r="A569">
        <v>2019</v>
      </c>
      <c r="B569" t="s">
        <v>51</v>
      </c>
      <c r="C569" t="s">
        <v>40</v>
      </c>
      <c r="D569" s="1">
        <v>12487</v>
      </c>
      <c r="E569" s="1">
        <v>130126</v>
      </c>
      <c r="F569" s="2">
        <v>58777</v>
      </c>
    </row>
    <row r="570" spans="1:6" x14ac:dyDescent="0.2">
      <c r="A570">
        <v>2019</v>
      </c>
      <c r="B570" t="s">
        <v>51</v>
      </c>
      <c r="C570" t="s">
        <v>41</v>
      </c>
      <c r="D570" s="1">
        <v>53248</v>
      </c>
      <c r="E570" s="1">
        <v>774190</v>
      </c>
      <c r="F570" s="2">
        <v>67564</v>
      </c>
    </row>
    <row r="571" spans="1:6" x14ac:dyDescent="0.2">
      <c r="A571">
        <v>2019</v>
      </c>
      <c r="B571" t="s">
        <v>51</v>
      </c>
      <c r="C571" t="s">
        <v>42</v>
      </c>
      <c r="D571" s="1">
        <v>12212</v>
      </c>
      <c r="E571" s="1">
        <v>109486</v>
      </c>
      <c r="F571" s="2">
        <v>53428</v>
      </c>
    </row>
    <row r="572" spans="1:6" x14ac:dyDescent="0.2">
      <c r="A572">
        <v>2019</v>
      </c>
      <c r="B572" t="s">
        <v>51</v>
      </c>
      <c r="C572" t="s">
        <v>43</v>
      </c>
      <c r="D572" s="1">
        <v>2846</v>
      </c>
      <c r="E572" s="1">
        <v>15283</v>
      </c>
      <c r="F572" s="2">
        <v>52585</v>
      </c>
    </row>
    <row r="573" spans="1:6" x14ac:dyDescent="0.2">
      <c r="A573">
        <v>2019</v>
      </c>
      <c r="B573" t="s">
        <v>51</v>
      </c>
      <c r="C573" t="s">
        <v>44</v>
      </c>
      <c r="D573" s="1">
        <v>21468</v>
      </c>
      <c r="E573" s="1">
        <v>202134</v>
      </c>
      <c r="F573" s="2">
        <v>60504</v>
      </c>
    </row>
    <row r="574" spans="1:6" x14ac:dyDescent="0.2">
      <c r="A574">
        <v>2019</v>
      </c>
      <c r="B574" t="s">
        <v>51</v>
      </c>
      <c r="C574" t="s">
        <v>45</v>
      </c>
      <c r="D574" s="1">
        <v>26472</v>
      </c>
      <c r="E574" s="1">
        <v>205717</v>
      </c>
      <c r="F574" s="2">
        <v>67833</v>
      </c>
    </row>
    <row r="575" spans="1:6" x14ac:dyDescent="0.2">
      <c r="A575">
        <v>2019</v>
      </c>
      <c r="B575" t="s">
        <v>51</v>
      </c>
      <c r="C575" t="s">
        <v>46</v>
      </c>
      <c r="D575" s="1">
        <v>4338</v>
      </c>
      <c r="E575" s="1">
        <v>35459</v>
      </c>
      <c r="F575" s="2">
        <v>64460</v>
      </c>
    </row>
    <row r="576" spans="1:6" x14ac:dyDescent="0.2">
      <c r="A576">
        <v>2019</v>
      </c>
      <c r="B576" t="s">
        <v>51</v>
      </c>
      <c r="C576" t="s">
        <v>47</v>
      </c>
      <c r="D576" s="1">
        <v>14823</v>
      </c>
      <c r="E576" s="1">
        <v>124384</v>
      </c>
      <c r="F576" s="2">
        <v>63874</v>
      </c>
    </row>
    <row r="577" spans="1:6" x14ac:dyDescent="0.2">
      <c r="A577">
        <v>2019</v>
      </c>
      <c r="B577" t="s">
        <v>51</v>
      </c>
      <c r="C577" t="s">
        <v>48</v>
      </c>
      <c r="D577" s="1">
        <v>3427</v>
      </c>
      <c r="E577" s="1">
        <v>22875</v>
      </c>
      <c r="F577" s="2">
        <v>57417</v>
      </c>
    </row>
    <row r="578" spans="1:6" x14ac:dyDescent="0.2">
      <c r="A578">
        <v>2019</v>
      </c>
      <c r="B578" t="s">
        <v>52</v>
      </c>
      <c r="C578" t="s">
        <v>1</v>
      </c>
      <c r="D578" s="1">
        <v>5677</v>
      </c>
      <c r="E578" s="1">
        <v>268948</v>
      </c>
      <c r="F578" s="2">
        <v>58532</v>
      </c>
    </row>
    <row r="579" spans="1:6" x14ac:dyDescent="0.2">
      <c r="A579">
        <v>2019</v>
      </c>
      <c r="B579" t="s">
        <v>52</v>
      </c>
      <c r="C579" t="s">
        <v>2</v>
      </c>
      <c r="D579" s="1">
        <v>5157</v>
      </c>
      <c r="E579" s="1">
        <v>177610</v>
      </c>
      <c r="F579" s="2">
        <v>78966</v>
      </c>
    </row>
    <row r="580" spans="1:6" x14ac:dyDescent="0.2">
      <c r="A580">
        <v>2019</v>
      </c>
      <c r="B580" t="s">
        <v>52</v>
      </c>
      <c r="C580" t="s">
        <v>3</v>
      </c>
      <c r="D580" s="1">
        <v>2930</v>
      </c>
      <c r="E580" s="1">
        <v>162214</v>
      </c>
      <c r="F580" s="2">
        <v>49202</v>
      </c>
    </row>
    <row r="581" spans="1:6" x14ac:dyDescent="0.2">
      <c r="A581">
        <v>2019</v>
      </c>
      <c r="B581" t="s">
        <v>52</v>
      </c>
      <c r="C581" t="s">
        <v>4</v>
      </c>
      <c r="D581" s="1">
        <v>44539</v>
      </c>
      <c r="E581" s="1">
        <v>1322455</v>
      </c>
      <c r="F581" s="2">
        <v>98222</v>
      </c>
    </row>
    <row r="582" spans="1:6" x14ac:dyDescent="0.2">
      <c r="A582">
        <v>2019</v>
      </c>
      <c r="B582" t="s">
        <v>52</v>
      </c>
      <c r="C582" t="s">
        <v>5</v>
      </c>
      <c r="D582" s="1">
        <v>5849</v>
      </c>
      <c r="E582" s="1">
        <v>150109</v>
      </c>
      <c r="F582" s="2">
        <v>73935</v>
      </c>
    </row>
    <row r="583" spans="1:6" x14ac:dyDescent="0.2">
      <c r="A583">
        <v>2019</v>
      </c>
      <c r="B583" t="s">
        <v>52</v>
      </c>
      <c r="C583" t="s">
        <v>6</v>
      </c>
      <c r="D583" s="1">
        <v>4405</v>
      </c>
      <c r="E583" s="1">
        <v>161899</v>
      </c>
      <c r="F583" s="2">
        <v>85024</v>
      </c>
    </row>
    <row r="584" spans="1:6" x14ac:dyDescent="0.2">
      <c r="A584">
        <v>2019</v>
      </c>
      <c r="B584" t="s">
        <v>52</v>
      </c>
      <c r="C584" t="s">
        <v>7</v>
      </c>
      <c r="D584">
        <v>663</v>
      </c>
      <c r="E584" s="1">
        <v>27298</v>
      </c>
      <c r="F584" s="2">
        <v>66194</v>
      </c>
    </row>
    <row r="585" spans="1:6" x14ac:dyDescent="0.2">
      <c r="A585">
        <v>2019</v>
      </c>
      <c r="B585" t="s">
        <v>52</v>
      </c>
      <c r="C585" t="s">
        <v>8</v>
      </c>
      <c r="D585" s="1">
        <v>20799</v>
      </c>
      <c r="E585" s="1">
        <v>383956</v>
      </c>
      <c r="F585" s="2">
        <v>63877</v>
      </c>
    </row>
    <row r="586" spans="1:6" x14ac:dyDescent="0.2">
      <c r="A586">
        <v>2019</v>
      </c>
      <c r="B586" t="s">
        <v>52</v>
      </c>
      <c r="C586" t="s">
        <v>9</v>
      </c>
      <c r="D586" s="1">
        <v>10066</v>
      </c>
      <c r="E586" s="1">
        <v>404085</v>
      </c>
      <c r="F586" s="2">
        <v>58246</v>
      </c>
    </row>
    <row r="587" spans="1:6" x14ac:dyDescent="0.2">
      <c r="A587">
        <v>2019</v>
      </c>
      <c r="B587" t="s">
        <v>52</v>
      </c>
      <c r="C587" t="s">
        <v>10</v>
      </c>
      <c r="D587" s="1">
        <v>2680</v>
      </c>
      <c r="E587" s="1">
        <v>68404</v>
      </c>
      <c r="F587" s="2">
        <v>62480</v>
      </c>
    </row>
    <row r="588" spans="1:6" x14ac:dyDescent="0.2">
      <c r="A588">
        <v>2019</v>
      </c>
      <c r="B588" t="s">
        <v>52</v>
      </c>
      <c r="C588" t="s">
        <v>11</v>
      </c>
      <c r="D588" s="1">
        <v>18066</v>
      </c>
      <c r="E588" s="1">
        <v>585894</v>
      </c>
      <c r="F588" s="2">
        <v>72819</v>
      </c>
    </row>
    <row r="589" spans="1:6" x14ac:dyDescent="0.2">
      <c r="A589">
        <v>2019</v>
      </c>
      <c r="B589" t="s">
        <v>52</v>
      </c>
      <c r="C589" t="s">
        <v>12</v>
      </c>
      <c r="D589" s="1">
        <v>9083</v>
      </c>
      <c r="E589" s="1">
        <v>541099</v>
      </c>
      <c r="F589" s="2">
        <v>63320</v>
      </c>
    </row>
    <row r="590" spans="1:6" x14ac:dyDescent="0.2">
      <c r="A590">
        <v>2019</v>
      </c>
      <c r="B590" t="s">
        <v>52</v>
      </c>
      <c r="C590" t="s">
        <v>13</v>
      </c>
      <c r="D590" s="1">
        <v>4132</v>
      </c>
      <c r="E590" s="1">
        <v>226152</v>
      </c>
      <c r="F590" s="2">
        <v>60185</v>
      </c>
    </row>
    <row r="591" spans="1:6" x14ac:dyDescent="0.2">
      <c r="A591">
        <v>2019</v>
      </c>
      <c r="B591" t="s">
        <v>52</v>
      </c>
      <c r="C591" t="s">
        <v>14</v>
      </c>
      <c r="D591" s="1">
        <v>3105</v>
      </c>
      <c r="E591" s="1">
        <v>167196</v>
      </c>
      <c r="F591" s="2">
        <v>59652</v>
      </c>
    </row>
    <row r="592" spans="1:6" x14ac:dyDescent="0.2">
      <c r="A592">
        <v>2019</v>
      </c>
      <c r="B592" t="s">
        <v>52</v>
      </c>
      <c r="C592" t="s">
        <v>15</v>
      </c>
      <c r="D592" s="1">
        <v>4583</v>
      </c>
      <c r="E592" s="1">
        <v>252626</v>
      </c>
      <c r="F592" s="2">
        <v>61167</v>
      </c>
    </row>
    <row r="593" spans="1:6" x14ac:dyDescent="0.2">
      <c r="A593">
        <v>2019</v>
      </c>
      <c r="B593" t="s">
        <v>52</v>
      </c>
      <c r="C593" t="s">
        <v>16</v>
      </c>
      <c r="D593" s="1">
        <v>4453</v>
      </c>
      <c r="E593" s="1">
        <v>137729</v>
      </c>
      <c r="F593" s="2">
        <v>77600</v>
      </c>
    </row>
    <row r="594" spans="1:6" x14ac:dyDescent="0.2">
      <c r="A594">
        <v>2019</v>
      </c>
      <c r="B594" t="s">
        <v>52</v>
      </c>
      <c r="C594" t="s">
        <v>17</v>
      </c>
      <c r="D594" s="1">
        <v>1870</v>
      </c>
      <c r="E594" s="1">
        <v>53047</v>
      </c>
      <c r="F594" s="2">
        <v>57227</v>
      </c>
    </row>
    <row r="595" spans="1:6" x14ac:dyDescent="0.2">
      <c r="A595">
        <v>2019</v>
      </c>
      <c r="B595" t="s">
        <v>52</v>
      </c>
      <c r="C595" t="s">
        <v>18</v>
      </c>
      <c r="D595" s="1">
        <v>4145</v>
      </c>
      <c r="E595" s="1">
        <v>112273</v>
      </c>
      <c r="F595" s="2">
        <v>79016</v>
      </c>
    </row>
    <row r="596" spans="1:6" x14ac:dyDescent="0.2">
      <c r="A596">
        <v>2019</v>
      </c>
      <c r="B596" t="s">
        <v>52</v>
      </c>
      <c r="C596" t="s">
        <v>19</v>
      </c>
      <c r="D596" s="1">
        <v>6682</v>
      </c>
      <c r="E596" s="1">
        <v>244258</v>
      </c>
      <c r="F596" s="2">
        <v>89698</v>
      </c>
    </row>
    <row r="597" spans="1:6" x14ac:dyDescent="0.2">
      <c r="A597">
        <v>2019</v>
      </c>
      <c r="B597" t="s">
        <v>52</v>
      </c>
      <c r="C597" t="s">
        <v>20</v>
      </c>
      <c r="D597" s="1">
        <v>16948</v>
      </c>
      <c r="E597" s="1">
        <v>625676</v>
      </c>
      <c r="F597" s="2">
        <v>68465</v>
      </c>
    </row>
    <row r="598" spans="1:6" x14ac:dyDescent="0.2">
      <c r="A598">
        <v>2019</v>
      </c>
      <c r="B598" t="s">
        <v>52</v>
      </c>
      <c r="C598" t="s">
        <v>21</v>
      </c>
      <c r="D598" s="1">
        <v>8265</v>
      </c>
      <c r="E598" s="1">
        <v>324018</v>
      </c>
      <c r="F598" s="2">
        <v>68082</v>
      </c>
    </row>
    <row r="599" spans="1:6" x14ac:dyDescent="0.2">
      <c r="A599">
        <v>2019</v>
      </c>
      <c r="B599" t="s">
        <v>52</v>
      </c>
      <c r="C599" t="s">
        <v>22</v>
      </c>
      <c r="D599" s="1">
        <v>2396</v>
      </c>
      <c r="E599" s="1">
        <v>146775</v>
      </c>
      <c r="F599" s="2">
        <v>50065</v>
      </c>
    </row>
    <row r="600" spans="1:6" x14ac:dyDescent="0.2">
      <c r="A600">
        <v>2019</v>
      </c>
      <c r="B600" t="s">
        <v>52</v>
      </c>
      <c r="C600" t="s">
        <v>23</v>
      </c>
      <c r="D600" s="1">
        <v>6681</v>
      </c>
      <c r="E600" s="1">
        <v>277104</v>
      </c>
      <c r="F600" s="2">
        <v>59758</v>
      </c>
    </row>
    <row r="601" spans="1:6" x14ac:dyDescent="0.2">
      <c r="A601">
        <v>2019</v>
      </c>
      <c r="B601" t="s">
        <v>52</v>
      </c>
      <c r="C601" t="s">
        <v>24</v>
      </c>
      <c r="D601" s="1">
        <v>1625</v>
      </c>
      <c r="E601" s="1">
        <v>20972</v>
      </c>
      <c r="F601" s="2">
        <v>51666</v>
      </c>
    </row>
    <row r="602" spans="1:6" x14ac:dyDescent="0.2">
      <c r="A602">
        <v>2019</v>
      </c>
      <c r="B602" t="s">
        <v>52</v>
      </c>
      <c r="C602" t="s">
        <v>25</v>
      </c>
      <c r="D602" s="1">
        <v>1974</v>
      </c>
      <c r="E602" s="1">
        <v>99914</v>
      </c>
      <c r="F602" s="2">
        <v>52716</v>
      </c>
    </row>
    <row r="603" spans="1:6" x14ac:dyDescent="0.2">
      <c r="A603">
        <v>2019</v>
      </c>
      <c r="B603" t="s">
        <v>52</v>
      </c>
      <c r="C603" t="s">
        <v>26</v>
      </c>
      <c r="D603" s="1">
        <v>2069</v>
      </c>
      <c r="E603" s="1">
        <v>59279</v>
      </c>
      <c r="F603" s="2">
        <v>59498</v>
      </c>
    </row>
    <row r="604" spans="1:6" x14ac:dyDescent="0.2">
      <c r="A604">
        <v>2019</v>
      </c>
      <c r="B604" t="s">
        <v>52</v>
      </c>
      <c r="C604" t="s">
        <v>27</v>
      </c>
      <c r="D604" s="1">
        <v>2012</v>
      </c>
      <c r="E604" s="1">
        <v>71459</v>
      </c>
      <c r="F604" s="2">
        <v>73007</v>
      </c>
    </row>
    <row r="605" spans="1:6" x14ac:dyDescent="0.2">
      <c r="A605">
        <v>2019</v>
      </c>
      <c r="B605" t="s">
        <v>52</v>
      </c>
      <c r="C605" t="s">
        <v>28</v>
      </c>
      <c r="D605" s="1">
        <v>8994</v>
      </c>
      <c r="E605" s="1">
        <v>249464</v>
      </c>
      <c r="F605" s="2">
        <v>81649</v>
      </c>
    </row>
    <row r="606" spans="1:6" x14ac:dyDescent="0.2">
      <c r="A606">
        <v>2019</v>
      </c>
      <c r="B606" t="s">
        <v>52</v>
      </c>
      <c r="C606" t="s">
        <v>29</v>
      </c>
      <c r="D606" s="1">
        <v>1810</v>
      </c>
      <c r="E606" s="1">
        <v>28514</v>
      </c>
      <c r="F606" s="2">
        <v>55737</v>
      </c>
    </row>
    <row r="607" spans="1:6" x14ac:dyDescent="0.2">
      <c r="A607">
        <v>2019</v>
      </c>
      <c r="B607" t="s">
        <v>52</v>
      </c>
      <c r="C607" t="s">
        <v>30</v>
      </c>
      <c r="D607" s="1">
        <v>16457</v>
      </c>
      <c r="E607" s="1">
        <v>437040</v>
      </c>
      <c r="F607" s="2">
        <v>69154</v>
      </c>
    </row>
    <row r="608" spans="1:6" x14ac:dyDescent="0.2">
      <c r="A608">
        <v>2019</v>
      </c>
      <c r="B608" t="s">
        <v>52</v>
      </c>
      <c r="C608" t="s">
        <v>31</v>
      </c>
      <c r="D608" s="1">
        <v>10247</v>
      </c>
      <c r="E608" s="1">
        <v>477086</v>
      </c>
      <c r="F608" s="2">
        <v>61095</v>
      </c>
    </row>
    <row r="609" spans="1:6" x14ac:dyDescent="0.2">
      <c r="A609">
        <v>2019</v>
      </c>
      <c r="B609" t="s">
        <v>52</v>
      </c>
      <c r="C609" t="s">
        <v>32</v>
      </c>
      <c r="D609">
        <v>808</v>
      </c>
      <c r="E609" s="1">
        <v>26471</v>
      </c>
      <c r="F609" s="2">
        <v>55179</v>
      </c>
    </row>
    <row r="610" spans="1:6" x14ac:dyDescent="0.2">
      <c r="A610">
        <v>2019</v>
      </c>
      <c r="B610" t="s">
        <v>52</v>
      </c>
      <c r="C610" t="s">
        <v>33</v>
      </c>
      <c r="D610" s="1">
        <v>15486</v>
      </c>
      <c r="E610" s="1">
        <v>700786</v>
      </c>
      <c r="F610" s="2">
        <v>62878</v>
      </c>
    </row>
    <row r="611" spans="1:6" x14ac:dyDescent="0.2">
      <c r="A611">
        <v>2019</v>
      </c>
      <c r="B611" t="s">
        <v>52</v>
      </c>
      <c r="C611" t="s">
        <v>34</v>
      </c>
      <c r="D611" s="1">
        <v>4213</v>
      </c>
      <c r="E611" s="1">
        <v>140812</v>
      </c>
      <c r="F611" s="2">
        <v>59951</v>
      </c>
    </row>
    <row r="612" spans="1:6" x14ac:dyDescent="0.2">
      <c r="A612">
        <v>2019</v>
      </c>
      <c r="B612" t="s">
        <v>52</v>
      </c>
      <c r="C612" t="s">
        <v>35</v>
      </c>
      <c r="D612" s="1">
        <v>6396</v>
      </c>
      <c r="E612" s="1">
        <v>197626</v>
      </c>
      <c r="F612" s="2">
        <v>71436</v>
      </c>
    </row>
    <row r="613" spans="1:6" x14ac:dyDescent="0.2">
      <c r="A613">
        <v>2019</v>
      </c>
      <c r="B613" t="s">
        <v>52</v>
      </c>
      <c r="C613" t="s">
        <v>36</v>
      </c>
      <c r="D613" s="1">
        <v>14432</v>
      </c>
      <c r="E613" s="1">
        <v>574751</v>
      </c>
      <c r="F613" s="2">
        <v>64231</v>
      </c>
    </row>
    <row r="614" spans="1:6" x14ac:dyDescent="0.2">
      <c r="A614">
        <v>2019</v>
      </c>
      <c r="B614" t="s">
        <v>52</v>
      </c>
      <c r="C614" t="s">
        <v>37</v>
      </c>
      <c r="D614" s="1">
        <v>1636</v>
      </c>
      <c r="E614" s="1">
        <v>39736</v>
      </c>
      <c r="F614" s="2">
        <v>60286</v>
      </c>
    </row>
    <row r="615" spans="1:6" x14ac:dyDescent="0.2">
      <c r="A615">
        <v>2019</v>
      </c>
      <c r="B615" t="s">
        <v>52</v>
      </c>
      <c r="C615" t="s">
        <v>38</v>
      </c>
      <c r="D615" s="1">
        <v>6414</v>
      </c>
      <c r="E615" s="1">
        <v>258252</v>
      </c>
      <c r="F615" s="2">
        <v>60850</v>
      </c>
    </row>
    <row r="616" spans="1:6" x14ac:dyDescent="0.2">
      <c r="A616">
        <v>2019</v>
      </c>
      <c r="B616" t="s">
        <v>52</v>
      </c>
      <c r="C616" t="s">
        <v>39</v>
      </c>
      <c r="D616" s="1">
        <v>1067</v>
      </c>
      <c r="E616" s="1">
        <v>44972</v>
      </c>
      <c r="F616" s="2">
        <v>50219</v>
      </c>
    </row>
    <row r="617" spans="1:6" x14ac:dyDescent="0.2">
      <c r="A617">
        <v>2019</v>
      </c>
      <c r="B617" t="s">
        <v>52</v>
      </c>
      <c r="C617" t="s">
        <v>40</v>
      </c>
      <c r="D617" s="1">
        <v>7272</v>
      </c>
      <c r="E617" s="1">
        <v>354961</v>
      </c>
      <c r="F617" s="2">
        <v>60305</v>
      </c>
    </row>
    <row r="618" spans="1:6" x14ac:dyDescent="0.2">
      <c r="A618">
        <v>2019</v>
      </c>
      <c r="B618" t="s">
        <v>52</v>
      </c>
      <c r="C618" t="s">
        <v>41</v>
      </c>
      <c r="D618" s="1">
        <v>25577</v>
      </c>
      <c r="E618" s="1">
        <v>905953</v>
      </c>
      <c r="F618" s="2">
        <v>79766</v>
      </c>
    </row>
    <row r="619" spans="1:6" x14ac:dyDescent="0.2">
      <c r="A619">
        <v>2019</v>
      </c>
      <c r="B619" t="s">
        <v>52</v>
      </c>
      <c r="C619" t="s">
        <v>42</v>
      </c>
      <c r="D619" s="1">
        <v>4547</v>
      </c>
      <c r="E619" s="1">
        <v>136085</v>
      </c>
      <c r="F619" s="2">
        <v>59426</v>
      </c>
    </row>
    <row r="620" spans="1:6" x14ac:dyDescent="0.2">
      <c r="A620">
        <v>2019</v>
      </c>
      <c r="B620" t="s">
        <v>52</v>
      </c>
      <c r="C620" t="s">
        <v>43</v>
      </c>
      <c r="D620" s="1">
        <v>1108</v>
      </c>
      <c r="E620" s="1">
        <v>30091</v>
      </c>
      <c r="F620" s="2">
        <v>60807</v>
      </c>
    </row>
    <row r="621" spans="1:6" x14ac:dyDescent="0.2">
      <c r="A621">
        <v>2019</v>
      </c>
      <c r="B621" t="s">
        <v>52</v>
      </c>
      <c r="C621" t="s">
        <v>44</v>
      </c>
      <c r="D621" s="1">
        <v>6864</v>
      </c>
      <c r="E621" s="1">
        <v>242160</v>
      </c>
      <c r="F621" s="2">
        <v>61341</v>
      </c>
    </row>
    <row r="622" spans="1:6" x14ac:dyDescent="0.2">
      <c r="A622">
        <v>2019</v>
      </c>
      <c r="B622" t="s">
        <v>52</v>
      </c>
      <c r="C622" t="s">
        <v>45</v>
      </c>
      <c r="D622" s="1">
        <v>7824</v>
      </c>
      <c r="E622" s="1">
        <v>290326</v>
      </c>
      <c r="F622" s="2">
        <v>81228</v>
      </c>
    </row>
    <row r="623" spans="1:6" x14ac:dyDescent="0.2">
      <c r="A623">
        <v>2019</v>
      </c>
      <c r="B623" t="s">
        <v>52</v>
      </c>
      <c r="C623" t="s">
        <v>46</v>
      </c>
      <c r="D623" s="1">
        <v>1251</v>
      </c>
      <c r="E623" s="1">
        <v>46979</v>
      </c>
      <c r="F623" s="2">
        <v>61074</v>
      </c>
    </row>
    <row r="624" spans="1:6" x14ac:dyDescent="0.2">
      <c r="A624">
        <v>2019</v>
      </c>
      <c r="B624" t="s">
        <v>52</v>
      </c>
      <c r="C624" t="s">
        <v>47</v>
      </c>
      <c r="D624" s="1">
        <v>9333</v>
      </c>
      <c r="E624" s="1">
        <v>483196</v>
      </c>
      <c r="F624" s="2">
        <v>59083</v>
      </c>
    </row>
    <row r="625" spans="1:6" x14ac:dyDescent="0.2">
      <c r="A625">
        <v>2019</v>
      </c>
      <c r="B625" t="s">
        <v>52</v>
      </c>
      <c r="C625" t="s">
        <v>48</v>
      </c>
      <c r="D625">
        <v>615</v>
      </c>
      <c r="E625" s="1">
        <v>10043</v>
      </c>
      <c r="F625" s="2">
        <v>68738</v>
      </c>
    </row>
    <row r="626" spans="1:6" x14ac:dyDescent="0.2">
      <c r="A626">
        <v>2019</v>
      </c>
      <c r="B626" t="s">
        <v>54</v>
      </c>
      <c r="C626" t="s">
        <v>1</v>
      </c>
      <c r="D626" s="1">
        <v>32423</v>
      </c>
      <c r="E626" s="1">
        <v>380193</v>
      </c>
      <c r="F626" s="2">
        <v>43426</v>
      </c>
    </row>
    <row r="627" spans="1:6" x14ac:dyDescent="0.2">
      <c r="A627">
        <v>2019</v>
      </c>
      <c r="B627" t="s">
        <v>54</v>
      </c>
      <c r="C627" t="s">
        <v>2</v>
      </c>
      <c r="D627" s="1">
        <v>33190</v>
      </c>
      <c r="E627" s="1">
        <v>541793</v>
      </c>
      <c r="F627" s="2">
        <v>48023</v>
      </c>
    </row>
    <row r="628" spans="1:6" x14ac:dyDescent="0.2">
      <c r="A628">
        <v>2019</v>
      </c>
      <c r="B628" t="s">
        <v>54</v>
      </c>
      <c r="C628" t="s">
        <v>3</v>
      </c>
      <c r="D628" s="1">
        <v>21821</v>
      </c>
      <c r="E628" s="1">
        <v>248631</v>
      </c>
      <c r="F628" s="2">
        <v>42897</v>
      </c>
    </row>
    <row r="629" spans="1:6" x14ac:dyDescent="0.2">
      <c r="A629">
        <v>2019</v>
      </c>
      <c r="B629" t="s">
        <v>54</v>
      </c>
      <c r="C629" t="s">
        <v>4</v>
      </c>
      <c r="D629" s="1">
        <v>198955</v>
      </c>
      <c r="E629" s="1">
        <v>3042089</v>
      </c>
      <c r="F629" s="2">
        <v>54908</v>
      </c>
    </row>
    <row r="630" spans="1:6" x14ac:dyDescent="0.2">
      <c r="A630">
        <v>2019</v>
      </c>
      <c r="B630" t="s">
        <v>54</v>
      </c>
      <c r="C630" t="s">
        <v>5</v>
      </c>
      <c r="D630" s="1">
        <v>36041</v>
      </c>
      <c r="E630" s="1">
        <v>474011</v>
      </c>
      <c r="F630" s="2">
        <v>52675</v>
      </c>
    </row>
    <row r="631" spans="1:6" x14ac:dyDescent="0.2">
      <c r="A631">
        <v>2019</v>
      </c>
      <c r="B631" t="s">
        <v>54</v>
      </c>
      <c r="C631" t="s">
        <v>6</v>
      </c>
      <c r="D631" s="1">
        <v>24868</v>
      </c>
      <c r="E631" s="1">
        <v>291966</v>
      </c>
      <c r="F631" s="2">
        <v>52540</v>
      </c>
    </row>
    <row r="632" spans="1:6" x14ac:dyDescent="0.2">
      <c r="A632">
        <v>2019</v>
      </c>
      <c r="B632" t="s">
        <v>54</v>
      </c>
      <c r="C632" t="s">
        <v>7</v>
      </c>
      <c r="D632" s="1">
        <v>7005</v>
      </c>
      <c r="E632" s="1">
        <v>79487</v>
      </c>
      <c r="F632" s="2">
        <v>42440</v>
      </c>
    </row>
    <row r="633" spans="1:6" x14ac:dyDescent="0.2">
      <c r="A633">
        <v>2019</v>
      </c>
      <c r="B633" t="s">
        <v>54</v>
      </c>
      <c r="C633" t="s">
        <v>8</v>
      </c>
      <c r="D633" s="1">
        <v>140278</v>
      </c>
      <c r="E633" s="1">
        <v>1799930</v>
      </c>
      <c r="F633" s="2">
        <v>46232</v>
      </c>
    </row>
    <row r="634" spans="1:6" x14ac:dyDescent="0.2">
      <c r="A634">
        <v>2019</v>
      </c>
      <c r="B634" t="s">
        <v>54</v>
      </c>
      <c r="C634" t="s">
        <v>9</v>
      </c>
      <c r="D634" s="1">
        <v>61774</v>
      </c>
      <c r="E634" s="1">
        <v>938063</v>
      </c>
      <c r="F634" s="2">
        <v>49817</v>
      </c>
    </row>
    <row r="635" spans="1:6" x14ac:dyDescent="0.2">
      <c r="A635">
        <v>2019</v>
      </c>
      <c r="B635" t="s">
        <v>54</v>
      </c>
      <c r="C635" t="s">
        <v>10</v>
      </c>
      <c r="D635" s="1">
        <v>11892</v>
      </c>
      <c r="E635" s="1">
        <v>142186</v>
      </c>
      <c r="F635" s="2">
        <v>41533</v>
      </c>
    </row>
    <row r="636" spans="1:6" x14ac:dyDescent="0.2">
      <c r="A636">
        <v>2019</v>
      </c>
      <c r="B636" t="s">
        <v>54</v>
      </c>
      <c r="C636" t="s">
        <v>11</v>
      </c>
      <c r="D636" s="1">
        <v>78822</v>
      </c>
      <c r="E636" s="1">
        <v>1187941</v>
      </c>
      <c r="F636" s="2">
        <v>53573</v>
      </c>
    </row>
    <row r="637" spans="1:6" x14ac:dyDescent="0.2">
      <c r="A637">
        <v>2019</v>
      </c>
      <c r="B637" t="s">
        <v>54</v>
      </c>
      <c r="C637" t="s">
        <v>12</v>
      </c>
      <c r="D637" s="1">
        <v>40283</v>
      </c>
      <c r="E637" s="1">
        <v>594348</v>
      </c>
      <c r="F637" s="2">
        <v>43345</v>
      </c>
    </row>
    <row r="638" spans="1:6" x14ac:dyDescent="0.2">
      <c r="A638">
        <v>2019</v>
      </c>
      <c r="B638" t="s">
        <v>54</v>
      </c>
      <c r="C638" t="s">
        <v>13</v>
      </c>
      <c r="D638" s="1">
        <v>23557</v>
      </c>
      <c r="E638" s="1">
        <v>307822</v>
      </c>
      <c r="F638" s="2">
        <v>41407</v>
      </c>
    </row>
    <row r="639" spans="1:6" x14ac:dyDescent="0.2">
      <c r="A639">
        <v>2019</v>
      </c>
      <c r="B639" t="s">
        <v>54</v>
      </c>
      <c r="C639" t="s">
        <v>14</v>
      </c>
      <c r="D639" s="1">
        <v>19844</v>
      </c>
      <c r="E639" s="1">
        <v>262383</v>
      </c>
      <c r="F639" s="2">
        <v>43539</v>
      </c>
    </row>
    <row r="640" spans="1:6" x14ac:dyDescent="0.2">
      <c r="A640">
        <v>2019</v>
      </c>
      <c r="B640" t="s">
        <v>54</v>
      </c>
      <c r="C640" t="s">
        <v>15</v>
      </c>
      <c r="D640" s="1">
        <v>27892</v>
      </c>
      <c r="E640" s="1">
        <v>401804</v>
      </c>
      <c r="F640" s="2">
        <v>44163</v>
      </c>
    </row>
    <row r="641" spans="1:6" x14ac:dyDescent="0.2">
      <c r="A641">
        <v>2019</v>
      </c>
      <c r="B641" t="s">
        <v>54</v>
      </c>
      <c r="C641" t="s">
        <v>16</v>
      </c>
      <c r="D641" s="1">
        <v>30876</v>
      </c>
      <c r="E641" s="1">
        <v>376026</v>
      </c>
      <c r="F641" s="2">
        <v>43579</v>
      </c>
    </row>
    <row r="642" spans="1:6" x14ac:dyDescent="0.2">
      <c r="A642">
        <v>2019</v>
      </c>
      <c r="B642" t="s">
        <v>54</v>
      </c>
      <c r="C642" t="s">
        <v>17</v>
      </c>
      <c r="D642" s="1">
        <v>10676</v>
      </c>
      <c r="E642" s="1">
        <v>117746</v>
      </c>
      <c r="F642" s="2">
        <v>39115</v>
      </c>
    </row>
    <row r="643" spans="1:6" x14ac:dyDescent="0.2">
      <c r="A643">
        <v>2019</v>
      </c>
      <c r="B643" t="s">
        <v>54</v>
      </c>
      <c r="C643" t="s">
        <v>18</v>
      </c>
      <c r="D643" s="1">
        <v>32640</v>
      </c>
      <c r="E643" s="1">
        <v>463647</v>
      </c>
      <c r="F643" s="2">
        <v>47503</v>
      </c>
    </row>
    <row r="644" spans="1:6" x14ac:dyDescent="0.2">
      <c r="A644">
        <v>2019</v>
      </c>
      <c r="B644" t="s">
        <v>54</v>
      </c>
      <c r="C644" t="s">
        <v>19</v>
      </c>
      <c r="D644" s="1">
        <v>41620</v>
      </c>
      <c r="E644" s="1">
        <v>577282</v>
      </c>
      <c r="F644" s="2">
        <v>55423</v>
      </c>
    </row>
    <row r="645" spans="1:6" x14ac:dyDescent="0.2">
      <c r="A645">
        <v>2019</v>
      </c>
      <c r="B645" t="s">
        <v>54</v>
      </c>
      <c r="C645" t="s">
        <v>20</v>
      </c>
      <c r="D645" s="1">
        <v>55150</v>
      </c>
      <c r="E645" s="1">
        <v>791177</v>
      </c>
      <c r="F645" s="2">
        <v>48357</v>
      </c>
    </row>
    <row r="646" spans="1:6" x14ac:dyDescent="0.2">
      <c r="A646">
        <v>2019</v>
      </c>
      <c r="B646" t="s">
        <v>54</v>
      </c>
      <c r="C646" t="s">
        <v>21</v>
      </c>
      <c r="D646" s="1">
        <v>37323</v>
      </c>
      <c r="E646" s="1">
        <v>525857</v>
      </c>
      <c r="F646" s="2">
        <v>50523</v>
      </c>
    </row>
    <row r="647" spans="1:6" x14ac:dyDescent="0.2">
      <c r="A647">
        <v>2019</v>
      </c>
      <c r="B647" t="s">
        <v>54</v>
      </c>
      <c r="C647" t="s">
        <v>22</v>
      </c>
      <c r="D647" s="1">
        <v>19568</v>
      </c>
      <c r="E647" s="1">
        <v>229039</v>
      </c>
      <c r="F647" s="2">
        <v>37621</v>
      </c>
    </row>
    <row r="648" spans="1:6" x14ac:dyDescent="0.2">
      <c r="A648">
        <v>2019</v>
      </c>
      <c r="B648" t="s">
        <v>54</v>
      </c>
      <c r="C648" t="s">
        <v>23</v>
      </c>
      <c r="D648" s="1">
        <v>39400</v>
      </c>
      <c r="E648" s="1">
        <v>536753</v>
      </c>
      <c r="F648" s="2">
        <v>43646</v>
      </c>
    </row>
    <row r="649" spans="1:6" x14ac:dyDescent="0.2">
      <c r="A649">
        <v>2019</v>
      </c>
      <c r="B649" t="s">
        <v>54</v>
      </c>
      <c r="C649" t="s">
        <v>24</v>
      </c>
      <c r="D649" s="1">
        <v>9112</v>
      </c>
      <c r="E649" s="1">
        <v>90946</v>
      </c>
      <c r="F649" s="2">
        <v>40937</v>
      </c>
    </row>
    <row r="650" spans="1:6" x14ac:dyDescent="0.2">
      <c r="A650">
        <v>2019</v>
      </c>
      <c r="B650" t="s">
        <v>54</v>
      </c>
      <c r="C650" t="s">
        <v>25</v>
      </c>
      <c r="D650" s="1">
        <v>14969</v>
      </c>
      <c r="E650" s="1">
        <v>188094</v>
      </c>
      <c r="F650" s="2">
        <v>41557</v>
      </c>
    </row>
    <row r="651" spans="1:6" x14ac:dyDescent="0.2">
      <c r="A651">
        <v>2019</v>
      </c>
      <c r="B651" t="s">
        <v>54</v>
      </c>
      <c r="C651" t="s">
        <v>26</v>
      </c>
      <c r="D651" s="1">
        <v>15866</v>
      </c>
      <c r="E651" s="1">
        <v>261018</v>
      </c>
      <c r="F651" s="2">
        <v>45452</v>
      </c>
    </row>
    <row r="652" spans="1:6" x14ac:dyDescent="0.2">
      <c r="A652">
        <v>2019</v>
      </c>
      <c r="B652" t="s">
        <v>54</v>
      </c>
      <c r="C652" t="s">
        <v>27</v>
      </c>
      <c r="D652" s="1">
        <v>12448</v>
      </c>
      <c r="E652" s="1">
        <v>139278</v>
      </c>
      <c r="F652" s="2">
        <v>49409</v>
      </c>
    </row>
    <row r="653" spans="1:6" x14ac:dyDescent="0.2">
      <c r="A653">
        <v>2019</v>
      </c>
      <c r="B653" t="s">
        <v>54</v>
      </c>
      <c r="C653" t="s">
        <v>28</v>
      </c>
      <c r="D653" s="1">
        <v>54227</v>
      </c>
      <c r="E653" s="1">
        <v>876452</v>
      </c>
      <c r="F653" s="2">
        <v>55204</v>
      </c>
    </row>
    <row r="654" spans="1:6" x14ac:dyDescent="0.2">
      <c r="A654">
        <v>2019</v>
      </c>
      <c r="B654" t="s">
        <v>54</v>
      </c>
      <c r="C654" t="s">
        <v>29</v>
      </c>
      <c r="D654" s="1">
        <v>10974</v>
      </c>
      <c r="E654" s="1">
        <v>135131</v>
      </c>
      <c r="F654" s="2">
        <v>39275</v>
      </c>
    </row>
    <row r="655" spans="1:6" x14ac:dyDescent="0.2">
      <c r="A655">
        <v>2019</v>
      </c>
      <c r="B655" t="s">
        <v>54</v>
      </c>
      <c r="C655" t="s">
        <v>30</v>
      </c>
      <c r="D655" s="1">
        <v>120950</v>
      </c>
      <c r="E655" s="1">
        <v>1543991</v>
      </c>
      <c r="F655" s="2">
        <v>53710</v>
      </c>
    </row>
    <row r="656" spans="1:6" x14ac:dyDescent="0.2">
      <c r="A656">
        <v>2019</v>
      </c>
      <c r="B656" t="s">
        <v>54</v>
      </c>
      <c r="C656" t="s">
        <v>31</v>
      </c>
      <c r="D656" s="1">
        <v>62397</v>
      </c>
      <c r="E656" s="1">
        <v>846177</v>
      </c>
      <c r="F656" s="2">
        <v>44579</v>
      </c>
    </row>
    <row r="657" spans="1:6" x14ac:dyDescent="0.2">
      <c r="A657">
        <v>2019</v>
      </c>
      <c r="B657" t="s">
        <v>54</v>
      </c>
      <c r="C657" t="s">
        <v>32</v>
      </c>
      <c r="D657" s="1">
        <v>7738</v>
      </c>
      <c r="E657" s="1">
        <v>91333</v>
      </c>
      <c r="F657" s="2">
        <v>51925</v>
      </c>
    </row>
    <row r="658" spans="1:6" x14ac:dyDescent="0.2">
      <c r="A658">
        <v>2019</v>
      </c>
      <c r="B658" t="s">
        <v>54</v>
      </c>
      <c r="C658" t="s">
        <v>33</v>
      </c>
      <c r="D658" s="1">
        <v>68958</v>
      </c>
      <c r="E658" s="1">
        <v>1021890</v>
      </c>
      <c r="F658" s="2">
        <v>45569</v>
      </c>
    </row>
    <row r="659" spans="1:6" x14ac:dyDescent="0.2">
      <c r="A659">
        <v>2019</v>
      </c>
      <c r="B659" t="s">
        <v>54</v>
      </c>
      <c r="C659" t="s">
        <v>34</v>
      </c>
      <c r="D659" s="1">
        <v>23883</v>
      </c>
      <c r="E659" s="1">
        <v>300268</v>
      </c>
      <c r="F659" s="2">
        <v>43049</v>
      </c>
    </row>
    <row r="660" spans="1:6" x14ac:dyDescent="0.2">
      <c r="A660">
        <v>2019</v>
      </c>
      <c r="B660" t="s">
        <v>54</v>
      </c>
      <c r="C660" t="s">
        <v>35</v>
      </c>
      <c r="D660" s="1">
        <v>26460</v>
      </c>
      <c r="E660" s="1">
        <v>354168</v>
      </c>
      <c r="F660" s="2">
        <v>45879</v>
      </c>
    </row>
    <row r="661" spans="1:6" x14ac:dyDescent="0.2">
      <c r="A661">
        <v>2019</v>
      </c>
      <c r="B661" t="s">
        <v>54</v>
      </c>
      <c r="C661" t="s">
        <v>36</v>
      </c>
      <c r="D661" s="1">
        <v>74684</v>
      </c>
      <c r="E661" s="1">
        <v>1117033</v>
      </c>
      <c r="F661" s="2">
        <v>46296</v>
      </c>
    </row>
    <row r="662" spans="1:6" x14ac:dyDescent="0.2">
      <c r="A662">
        <v>2019</v>
      </c>
      <c r="B662" t="s">
        <v>54</v>
      </c>
      <c r="C662" t="s">
        <v>37</v>
      </c>
      <c r="D662" s="1">
        <v>7648</v>
      </c>
      <c r="E662" s="1">
        <v>76672</v>
      </c>
      <c r="F662" s="2">
        <v>45232</v>
      </c>
    </row>
    <row r="663" spans="1:6" x14ac:dyDescent="0.2">
      <c r="A663">
        <v>2019</v>
      </c>
      <c r="B663" t="s">
        <v>54</v>
      </c>
      <c r="C663" t="s">
        <v>38</v>
      </c>
      <c r="D663" s="1">
        <v>31073</v>
      </c>
      <c r="E663" s="1">
        <v>406455</v>
      </c>
      <c r="F663" s="2">
        <v>41048</v>
      </c>
    </row>
    <row r="664" spans="1:6" x14ac:dyDescent="0.2">
      <c r="A664">
        <v>2019</v>
      </c>
      <c r="B664" t="s">
        <v>54</v>
      </c>
      <c r="C664" t="s">
        <v>39</v>
      </c>
      <c r="D664" s="1">
        <v>8027</v>
      </c>
      <c r="E664" s="1">
        <v>85125</v>
      </c>
      <c r="F664" s="2">
        <v>40980</v>
      </c>
    </row>
    <row r="665" spans="1:6" x14ac:dyDescent="0.2">
      <c r="A665">
        <v>2019</v>
      </c>
      <c r="B665" t="s">
        <v>54</v>
      </c>
      <c r="C665" t="s">
        <v>40</v>
      </c>
      <c r="D665" s="1">
        <v>40380</v>
      </c>
      <c r="E665" s="1">
        <v>633819</v>
      </c>
      <c r="F665" s="2">
        <v>46991</v>
      </c>
    </row>
    <row r="666" spans="1:6" x14ac:dyDescent="0.2">
      <c r="A666">
        <v>2019</v>
      </c>
      <c r="B666" t="s">
        <v>54</v>
      </c>
      <c r="C666" t="s">
        <v>41</v>
      </c>
      <c r="D666" s="1">
        <v>150310</v>
      </c>
      <c r="E666" s="1">
        <v>2496193</v>
      </c>
      <c r="F666" s="2">
        <v>54323</v>
      </c>
    </row>
    <row r="667" spans="1:6" x14ac:dyDescent="0.2">
      <c r="A667">
        <v>2019</v>
      </c>
      <c r="B667" t="s">
        <v>54</v>
      </c>
      <c r="C667" t="s">
        <v>42</v>
      </c>
      <c r="D667" s="1">
        <v>20066</v>
      </c>
      <c r="E667" s="1">
        <v>289140</v>
      </c>
      <c r="F667" s="2">
        <v>45785</v>
      </c>
    </row>
    <row r="668" spans="1:6" x14ac:dyDescent="0.2">
      <c r="A668">
        <v>2019</v>
      </c>
      <c r="B668" t="s">
        <v>54</v>
      </c>
      <c r="C668" t="s">
        <v>43</v>
      </c>
      <c r="D668" s="1">
        <v>5040</v>
      </c>
      <c r="E668" s="1">
        <v>53817</v>
      </c>
      <c r="F668" s="2">
        <v>41456</v>
      </c>
    </row>
    <row r="669" spans="1:6" x14ac:dyDescent="0.2">
      <c r="A669">
        <v>2019</v>
      </c>
      <c r="B669" t="s">
        <v>54</v>
      </c>
      <c r="C669" t="s">
        <v>44</v>
      </c>
      <c r="D669" s="1">
        <v>42839</v>
      </c>
      <c r="E669" s="1">
        <v>650148</v>
      </c>
      <c r="F669" s="2">
        <v>45486</v>
      </c>
    </row>
    <row r="670" spans="1:6" x14ac:dyDescent="0.2">
      <c r="A670">
        <v>2019</v>
      </c>
      <c r="B670" t="s">
        <v>54</v>
      </c>
      <c r="C670" t="s">
        <v>45</v>
      </c>
      <c r="D670" s="1">
        <v>38692</v>
      </c>
      <c r="E670" s="1">
        <v>628543</v>
      </c>
      <c r="F670" s="2">
        <v>67312</v>
      </c>
    </row>
    <row r="671" spans="1:6" x14ac:dyDescent="0.2">
      <c r="A671">
        <v>2019</v>
      </c>
      <c r="B671" t="s">
        <v>54</v>
      </c>
      <c r="C671" t="s">
        <v>46</v>
      </c>
      <c r="D671" s="1">
        <v>10709</v>
      </c>
      <c r="E671" s="1">
        <v>125470</v>
      </c>
      <c r="F671" s="2">
        <v>40148</v>
      </c>
    </row>
    <row r="672" spans="1:6" x14ac:dyDescent="0.2">
      <c r="A672">
        <v>2019</v>
      </c>
      <c r="B672" t="s">
        <v>54</v>
      </c>
      <c r="C672" t="s">
        <v>47</v>
      </c>
      <c r="D672" s="1">
        <v>36253</v>
      </c>
      <c r="E672" s="1">
        <v>533175</v>
      </c>
      <c r="F672" s="2">
        <v>42647</v>
      </c>
    </row>
    <row r="673" spans="1:6" x14ac:dyDescent="0.2">
      <c r="A673">
        <v>2019</v>
      </c>
      <c r="B673" t="s">
        <v>54</v>
      </c>
      <c r="C673" t="s">
        <v>48</v>
      </c>
      <c r="D673" s="1">
        <v>4819</v>
      </c>
      <c r="E673" s="1">
        <v>49901</v>
      </c>
      <c r="F673" s="2">
        <v>44408</v>
      </c>
    </row>
    <row r="674" spans="1:6" x14ac:dyDescent="0.2">
      <c r="A674">
        <v>2019</v>
      </c>
      <c r="B674" t="s">
        <v>53</v>
      </c>
      <c r="C674" t="s">
        <v>1</v>
      </c>
      <c r="D674" s="1">
        <v>2309</v>
      </c>
      <c r="E674" s="1">
        <v>21296</v>
      </c>
      <c r="F674" s="2">
        <v>62845</v>
      </c>
    </row>
    <row r="675" spans="1:6" x14ac:dyDescent="0.2">
      <c r="A675">
        <v>2019</v>
      </c>
      <c r="B675" t="s">
        <v>53</v>
      </c>
      <c r="C675" t="s">
        <v>2</v>
      </c>
      <c r="D675" s="1">
        <v>3691</v>
      </c>
      <c r="E675" s="1">
        <v>49188</v>
      </c>
      <c r="F675" s="2">
        <v>77822</v>
      </c>
    </row>
    <row r="676" spans="1:6" x14ac:dyDescent="0.2">
      <c r="A676">
        <v>2019</v>
      </c>
      <c r="B676" t="s">
        <v>53</v>
      </c>
      <c r="C676" t="s">
        <v>3</v>
      </c>
      <c r="D676" s="1">
        <v>1303</v>
      </c>
      <c r="E676" s="1">
        <v>10974</v>
      </c>
      <c r="F676" s="2">
        <v>57981</v>
      </c>
    </row>
    <row r="677" spans="1:6" x14ac:dyDescent="0.2">
      <c r="A677">
        <v>2019</v>
      </c>
      <c r="B677" t="s">
        <v>53</v>
      </c>
      <c r="C677" t="s">
        <v>4</v>
      </c>
      <c r="D677" s="1">
        <v>28529</v>
      </c>
      <c r="E677" s="1">
        <v>550084</v>
      </c>
      <c r="F677" s="2">
        <v>191278</v>
      </c>
    </row>
    <row r="678" spans="1:6" x14ac:dyDescent="0.2">
      <c r="A678">
        <v>2019</v>
      </c>
      <c r="B678" t="s">
        <v>53</v>
      </c>
      <c r="C678" t="s">
        <v>5</v>
      </c>
      <c r="D678" s="1">
        <v>4330</v>
      </c>
      <c r="E678" s="1">
        <v>76292</v>
      </c>
      <c r="F678" s="2">
        <v>109380</v>
      </c>
    </row>
    <row r="679" spans="1:6" x14ac:dyDescent="0.2">
      <c r="A679">
        <v>2019</v>
      </c>
      <c r="B679" t="s">
        <v>53</v>
      </c>
      <c r="C679" t="s">
        <v>6</v>
      </c>
      <c r="D679" s="1">
        <v>2551</v>
      </c>
      <c r="E679" s="1">
        <v>31469</v>
      </c>
      <c r="F679" s="2">
        <v>120406</v>
      </c>
    </row>
    <row r="680" spans="1:6" x14ac:dyDescent="0.2">
      <c r="A680">
        <v>2019</v>
      </c>
      <c r="B680" t="s">
        <v>53</v>
      </c>
      <c r="C680" t="s">
        <v>7</v>
      </c>
      <c r="D680">
        <v>497</v>
      </c>
      <c r="E680" s="1">
        <v>3905</v>
      </c>
      <c r="F680" s="2">
        <v>70031</v>
      </c>
    </row>
    <row r="681" spans="1:6" x14ac:dyDescent="0.2">
      <c r="A681">
        <v>2019</v>
      </c>
      <c r="B681" t="s">
        <v>53</v>
      </c>
      <c r="C681" t="s">
        <v>8</v>
      </c>
      <c r="D681" s="1">
        <v>11744</v>
      </c>
      <c r="E681" s="1">
        <v>138845</v>
      </c>
      <c r="F681" s="2">
        <v>86153</v>
      </c>
    </row>
    <row r="682" spans="1:6" x14ac:dyDescent="0.2">
      <c r="A682">
        <v>2019</v>
      </c>
      <c r="B682" t="s">
        <v>53</v>
      </c>
      <c r="C682" t="s">
        <v>9</v>
      </c>
      <c r="D682" s="1">
        <v>5380</v>
      </c>
      <c r="E682" s="1">
        <v>116215</v>
      </c>
      <c r="F682" s="2">
        <v>100462</v>
      </c>
    </row>
    <row r="683" spans="1:6" x14ac:dyDescent="0.2">
      <c r="A683">
        <v>2019</v>
      </c>
      <c r="B683" t="s">
        <v>53</v>
      </c>
      <c r="C683" t="s">
        <v>10</v>
      </c>
      <c r="D683" s="1">
        <v>1231</v>
      </c>
      <c r="E683" s="1">
        <v>8802</v>
      </c>
      <c r="F683" s="2">
        <v>56211</v>
      </c>
    </row>
    <row r="684" spans="1:6" x14ac:dyDescent="0.2">
      <c r="A684">
        <v>2019</v>
      </c>
      <c r="B684" t="s">
        <v>53</v>
      </c>
      <c r="C684" t="s">
        <v>11</v>
      </c>
      <c r="D684" s="1">
        <v>6998</v>
      </c>
      <c r="E684" s="1">
        <v>94879</v>
      </c>
      <c r="F684" s="2">
        <v>96732</v>
      </c>
    </row>
    <row r="685" spans="1:6" x14ac:dyDescent="0.2">
      <c r="A685">
        <v>2019</v>
      </c>
      <c r="B685" t="s">
        <v>53</v>
      </c>
      <c r="C685" t="s">
        <v>12</v>
      </c>
      <c r="D685" s="1">
        <v>2278</v>
      </c>
      <c r="E685" s="1">
        <v>28628</v>
      </c>
      <c r="F685" s="2">
        <v>62444</v>
      </c>
    </row>
    <row r="686" spans="1:6" x14ac:dyDescent="0.2">
      <c r="A686">
        <v>2019</v>
      </c>
      <c r="B686" t="s">
        <v>53</v>
      </c>
      <c r="C686" t="s">
        <v>13</v>
      </c>
      <c r="D686" s="1">
        <v>1778</v>
      </c>
      <c r="E686" s="1">
        <v>21356</v>
      </c>
      <c r="F686" s="2">
        <v>60664</v>
      </c>
    </row>
    <row r="687" spans="1:6" x14ac:dyDescent="0.2">
      <c r="A687">
        <v>2019</v>
      </c>
      <c r="B687" t="s">
        <v>53</v>
      </c>
      <c r="C687" t="s">
        <v>14</v>
      </c>
      <c r="D687" s="1">
        <v>1386</v>
      </c>
      <c r="E687" s="1">
        <v>18137</v>
      </c>
      <c r="F687" s="2">
        <v>66434</v>
      </c>
    </row>
    <row r="688" spans="1:6" x14ac:dyDescent="0.2">
      <c r="A688">
        <v>2019</v>
      </c>
      <c r="B688" t="s">
        <v>53</v>
      </c>
      <c r="C688" t="s">
        <v>15</v>
      </c>
      <c r="D688" s="1">
        <v>1924</v>
      </c>
      <c r="E688" s="1">
        <v>21670</v>
      </c>
      <c r="F688" s="2">
        <v>58590</v>
      </c>
    </row>
    <row r="689" spans="1:6" x14ac:dyDescent="0.2">
      <c r="A689">
        <v>2019</v>
      </c>
      <c r="B689" t="s">
        <v>53</v>
      </c>
      <c r="C689" t="s">
        <v>16</v>
      </c>
      <c r="D689" s="1">
        <v>1801</v>
      </c>
      <c r="E689" s="1">
        <v>22427</v>
      </c>
      <c r="F689" s="2">
        <v>60638</v>
      </c>
    </row>
    <row r="690" spans="1:6" x14ac:dyDescent="0.2">
      <c r="A690">
        <v>2019</v>
      </c>
      <c r="B690" t="s">
        <v>53</v>
      </c>
      <c r="C690" t="s">
        <v>17</v>
      </c>
      <c r="D690">
        <v>869</v>
      </c>
      <c r="E690" s="1">
        <v>7158</v>
      </c>
      <c r="F690" s="2">
        <v>57442</v>
      </c>
    </row>
    <row r="691" spans="1:6" x14ac:dyDescent="0.2">
      <c r="A691">
        <v>2019</v>
      </c>
      <c r="B691" t="s">
        <v>53</v>
      </c>
      <c r="C691" t="s">
        <v>18</v>
      </c>
      <c r="D691" s="1">
        <v>2846</v>
      </c>
      <c r="E691" s="1">
        <v>35678</v>
      </c>
      <c r="F691" s="2">
        <v>98834</v>
      </c>
    </row>
    <row r="692" spans="1:6" x14ac:dyDescent="0.2">
      <c r="A692">
        <v>2019</v>
      </c>
      <c r="B692" t="s">
        <v>53</v>
      </c>
      <c r="C692" t="s">
        <v>19</v>
      </c>
      <c r="D692" s="1">
        <v>5717</v>
      </c>
      <c r="E692" s="1">
        <v>93033</v>
      </c>
      <c r="F692" s="2">
        <v>128022</v>
      </c>
    </row>
    <row r="693" spans="1:6" x14ac:dyDescent="0.2">
      <c r="A693">
        <v>2019</v>
      </c>
      <c r="B693" t="s">
        <v>53</v>
      </c>
      <c r="C693" t="s">
        <v>20</v>
      </c>
      <c r="D693" s="1">
        <v>7146</v>
      </c>
      <c r="E693" s="1">
        <v>55298</v>
      </c>
      <c r="F693" s="2">
        <v>77504</v>
      </c>
    </row>
    <row r="694" spans="1:6" x14ac:dyDescent="0.2">
      <c r="A694">
        <v>2019</v>
      </c>
      <c r="B694" t="s">
        <v>53</v>
      </c>
      <c r="C694" t="s">
        <v>21</v>
      </c>
      <c r="D694" s="1">
        <v>4133</v>
      </c>
      <c r="E694" s="1">
        <v>46906</v>
      </c>
      <c r="F694" s="2">
        <v>83846</v>
      </c>
    </row>
    <row r="695" spans="1:6" x14ac:dyDescent="0.2">
      <c r="A695">
        <v>2019</v>
      </c>
      <c r="B695" t="s">
        <v>53</v>
      </c>
      <c r="C695" t="s">
        <v>22</v>
      </c>
      <c r="D695">
        <v>944</v>
      </c>
      <c r="E695" s="1">
        <v>10695</v>
      </c>
      <c r="F695" s="2">
        <v>49438</v>
      </c>
    </row>
    <row r="696" spans="1:6" x14ac:dyDescent="0.2">
      <c r="A696">
        <v>2019</v>
      </c>
      <c r="B696" t="s">
        <v>53</v>
      </c>
      <c r="C696" t="s">
        <v>23</v>
      </c>
      <c r="D696" s="1">
        <v>3310</v>
      </c>
      <c r="E696" s="1">
        <v>46729</v>
      </c>
      <c r="F696" s="2">
        <v>85960</v>
      </c>
    </row>
    <row r="697" spans="1:6" x14ac:dyDescent="0.2">
      <c r="A697">
        <v>2019</v>
      </c>
      <c r="B697" t="s">
        <v>53</v>
      </c>
      <c r="C697" t="s">
        <v>24</v>
      </c>
      <c r="D697">
        <v>799</v>
      </c>
      <c r="E697" s="1">
        <v>6210</v>
      </c>
      <c r="F697" s="2">
        <v>56592</v>
      </c>
    </row>
    <row r="698" spans="1:6" x14ac:dyDescent="0.2">
      <c r="A698">
        <v>2019</v>
      </c>
      <c r="B698" t="s">
        <v>53</v>
      </c>
      <c r="C698" t="s">
        <v>25</v>
      </c>
      <c r="D698" s="1">
        <v>1015</v>
      </c>
      <c r="E698" s="1">
        <v>17258</v>
      </c>
      <c r="F698" s="2">
        <v>66732</v>
      </c>
    </row>
    <row r="699" spans="1:6" x14ac:dyDescent="0.2">
      <c r="A699">
        <v>2019</v>
      </c>
      <c r="B699" t="s">
        <v>53</v>
      </c>
      <c r="C699" t="s">
        <v>26</v>
      </c>
      <c r="D699" s="1">
        <v>1664</v>
      </c>
      <c r="E699" s="1">
        <v>15847</v>
      </c>
      <c r="F699" s="2">
        <v>73213</v>
      </c>
    </row>
    <row r="700" spans="1:6" x14ac:dyDescent="0.2">
      <c r="A700">
        <v>2019</v>
      </c>
      <c r="B700" t="s">
        <v>53</v>
      </c>
      <c r="C700" t="s">
        <v>27</v>
      </c>
      <c r="D700" s="1">
        <v>1037</v>
      </c>
      <c r="E700" s="1">
        <v>12334</v>
      </c>
      <c r="F700" s="2">
        <v>97212</v>
      </c>
    </row>
    <row r="701" spans="1:6" x14ac:dyDescent="0.2">
      <c r="A701">
        <v>2019</v>
      </c>
      <c r="B701" t="s">
        <v>53</v>
      </c>
      <c r="C701" t="s">
        <v>28</v>
      </c>
      <c r="D701" s="1">
        <v>3724</v>
      </c>
      <c r="E701" s="1">
        <v>67578</v>
      </c>
      <c r="F701" s="2">
        <v>117433</v>
      </c>
    </row>
    <row r="702" spans="1:6" x14ac:dyDescent="0.2">
      <c r="A702">
        <v>2019</v>
      </c>
      <c r="B702" t="s">
        <v>53</v>
      </c>
      <c r="C702" t="s">
        <v>29</v>
      </c>
      <c r="D702" s="1">
        <v>1074</v>
      </c>
      <c r="E702" s="1">
        <v>11166</v>
      </c>
      <c r="F702" s="2">
        <v>57554</v>
      </c>
    </row>
    <row r="703" spans="1:6" x14ac:dyDescent="0.2">
      <c r="A703">
        <v>2019</v>
      </c>
      <c r="B703" t="s">
        <v>53</v>
      </c>
      <c r="C703" t="s">
        <v>30</v>
      </c>
      <c r="D703" s="1">
        <v>12812</v>
      </c>
      <c r="E703" s="1">
        <v>277408</v>
      </c>
      <c r="F703" s="2">
        <v>135959</v>
      </c>
    </row>
    <row r="704" spans="1:6" x14ac:dyDescent="0.2">
      <c r="A704">
        <v>2019</v>
      </c>
      <c r="B704" t="s">
        <v>53</v>
      </c>
      <c r="C704" t="s">
        <v>31</v>
      </c>
      <c r="D704" s="1">
        <v>5669</v>
      </c>
      <c r="E704" s="1">
        <v>75919</v>
      </c>
      <c r="F704" s="2">
        <v>87039</v>
      </c>
    </row>
    <row r="705" spans="1:6" x14ac:dyDescent="0.2">
      <c r="A705">
        <v>2019</v>
      </c>
      <c r="B705" t="s">
        <v>53</v>
      </c>
      <c r="C705" t="s">
        <v>32</v>
      </c>
      <c r="D705">
        <v>402</v>
      </c>
      <c r="E705" s="1">
        <v>6093</v>
      </c>
      <c r="F705" s="2">
        <v>71543</v>
      </c>
    </row>
    <row r="706" spans="1:6" x14ac:dyDescent="0.2">
      <c r="A706">
        <v>2019</v>
      </c>
      <c r="B706" t="s">
        <v>53</v>
      </c>
      <c r="C706" t="s">
        <v>33</v>
      </c>
      <c r="D706" s="1">
        <v>4915</v>
      </c>
      <c r="E706" s="1">
        <v>69330</v>
      </c>
      <c r="F706" s="2">
        <v>72613</v>
      </c>
    </row>
    <row r="707" spans="1:6" x14ac:dyDescent="0.2">
      <c r="A707">
        <v>2019</v>
      </c>
      <c r="B707" t="s">
        <v>53</v>
      </c>
      <c r="C707" t="s">
        <v>34</v>
      </c>
      <c r="D707" s="1">
        <v>1550</v>
      </c>
      <c r="E707" s="1">
        <v>19627</v>
      </c>
      <c r="F707" s="2">
        <v>60407</v>
      </c>
    </row>
    <row r="708" spans="1:6" x14ac:dyDescent="0.2">
      <c r="A708">
        <v>2019</v>
      </c>
      <c r="B708" t="s">
        <v>53</v>
      </c>
      <c r="C708" t="s">
        <v>35</v>
      </c>
      <c r="D708" s="1">
        <v>4135</v>
      </c>
      <c r="E708" s="1">
        <v>35053</v>
      </c>
      <c r="F708" s="2">
        <v>89633</v>
      </c>
    </row>
    <row r="709" spans="1:6" x14ac:dyDescent="0.2">
      <c r="A709">
        <v>2019</v>
      </c>
      <c r="B709" t="s">
        <v>53</v>
      </c>
      <c r="C709" t="s">
        <v>36</v>
      </c>
      <c r="D709" s="1">
        <v>5348</v>
      </c>
      <c r="E709" s="1">
        <v>87043</v>
      </c>
      <c r="F709" s="2">
        <v>94900</v>
      </c>
    </row>
    <row r="710" spans="1:6" x14ac:dyDescent="0.2">
      <c r="A710">
        <v>2019</v>
      </c>
      <c r="B710" t="s">
        <v>53</v>
      </c>
      <c r="C710" t="s">
        <v>37</v>
      </c>
      <c r="D710">
        <v>714</v>
      </c>
      <c r="E710" s="1">
        <v>5878</v>
      </c>
      <c r="F710" s="2">
        <v>76409</v>
      </c>
    </row>
    <row r="711" spans="1:6" x14ac:dyDescent="0.2">
      <c r="A711">
        <v>2019</v>
      </c>
      <c r="B711" t="s">
        <v>53</v>
      </c>
      <c r="C711" t="s">
        <v>38</v>
      </c>
      <c r="D711" s="1">
        <v>2883</v>
      </c>
      <c r="E711" s="1">
        <v>26869</v>
      </c>
      <c r="F711" s="2">
        <v>66032</v>
      </c>
    </row>
    <row r="712" spans="1:6" x14ac:dyDescent="0.2">
      <c r="A712">
        <v>2019</v>
      </c>
      <c r="B712" t="s">
        <v>53</v>
      </c>
      <c r="C712" t="s">
        <v>39</v>
      </c>
      <c r="D712">
        <v>589</v>
      </c>
      <c r="E712" s="1">
        <v>5500</v>
      </c>
      <c r="F712" s="2">
        <v>51535</v>
      </c>
    </row>
    <row r="713" spans="1:6" x14ac:dyDescent="0.2">
      <c r="A713">
        <v>2019</v>
      </c>
      <c r="B713" t="s">
        <v>53</v>
      </c>
      <c r="C713" t="s">
        <v>40</v>
      </c>
      <c r="D713" s="1">
        <v>3981</v>
      </c>
      <c r="E713" s="1">
        <v>45042</v>
      </c>
      <c r="F713" s="2">
        <v>75375</v>
      </c>
    </row>
    <row r="714" spans="1:6" x14ac:dyDescent="0.2">
      <c r="A714">
        <v>2019</v>
      </c>
      <c r="B714" t="s">
        <v>53</v>
      </c>
      <c r="C714" t="s">
        <v>41</v>
      </c>
      <c r="D714" s="1">
        <v>10627</v>
      </c>
      <c r="E714" s="1">
        <v>208591</v>
      </c>
      <c r="F714" s="2">
        <v>90857</v>
      </c>
    </row>
    <row r="715" spans="1:6" x14ac:dyDescent="0.2">
      <c r="A715">
        <v>2019</v>
      </c>
      <c r="B715" t="s">
        <v>53</v>
      </c>
      <c r="C715" t="s">
        <v>42</v>
      </c>
      <c r="D715" s="1">
        <v>2776</v>
      </c>
      <c r="E715" s="1">
        <v>38323</v>
      </c>
      <c r="F715" s="2">
        <v>84735</v>
      </c>
    </row>
    <row r="716" spans="1:6" x14ac:dyDescent="0.2">
      <c r="A716">
        <v>2019</v>
      </c>
      <c r="B716" t="s">
        <v>53</v>
      </c>
      <c r="C716" t="s">
        <v>43</v>
      </c>
      <c r="D716">
        <v>527</v>
      </c>
      <c r="E716" s="1">
        <v>4322</v>
      </c>
      <c r="F716" s="2">
        <v>62861</v>
      </c>
    </row>
    <row r="717" spans="1:6" x14ac:dyDescent="0.2">
      <c r="A717">
        <v>2019</v>
      </c>
      <c r="B717" t="s">
        <v>53</v>
      </c>
      <c r="C717" t="s">
        <v>44</v>
      </c>
      <c r="D717" s="1">
        <v>4600</v>
      </c>
      <c r="E717" s="1">
        <v>67714</v>
      </c>
      <c r="F717" s="2">
        <v>107966</v>
      </c>
    </row>
    <row r="718" spans="1:6" x14ac:dyDescent="0.2">
      <c r="A718">
        <v>2019</v>
      </c>
      <c r="B718" t="s">
        <v>53</v>
      </c>
      <c r="C718" t="s">
        <v>45</v>
      </c>
      <c r="D718" s="1">
        <v>5007</v>
      </c>
      <c r="E718" s="1">
        <v>143883</v>
      </c>
      <c r="F718" s="2">
        <v>207135</v>
      </c>
    </row>
    <row r="719" spans="1:6" x14ac:dyDescent="0.2">
      <c r="A719">
        <v>2019</v>
      </c>
      <c r="B719" t="s">
        <v>53</v>
      </c>
      <c r="C719" t="s">
        <v>46</v>
      </c>
      <c r="D719">
        <v>818</v>
      </c>
      <c r="E719" s="1">
        <v>8072</v>
      </c>
      <c r="F719" s="2">
        <v>53281</v>
      </c>
    </row>
    <row r="720" spans="1:6" x14ac:dyDescent="0.2">
      <c r="A720">
        <v>2019</v>
      </c>
      <c r="B720" t="s">
        <v>53</v>
      </c>
      <c r="C720" t="s">
        <v>47</v>
      </c>
      <c r="D720" s="1">
        <v>2335</v>
      </c>
      <c r="E720" s="1">
        <v>46993</v>
      </c>
      <c r="F720" s="2">
        <v>82512</v>
      </c>
    </row>
    <row r="721" spans="1:6" x14ac:dyDescent="0.2">
      <c r="A721">
        <v>2019</v>
      </c>
      <c r="B721" t="s">
        <v>53</v>
      </c>
      <c r="C721" t="s">
        <v>48</v>
      </c>
      <c r="D721">
        <v>417</v>
      </c>
      <c r="E721" s="1">
        <v>3424</v>
      </c>
      <c r="F721" s="2">
        <v>49035</v>
      </c>
    </row>
    <row r="722" spans="1:6" x14ac:dyDescent="0.2">
      <c r="A722">
        <v>2019</v>
      </c>
      <c r="B722" t="s">
        <v>56</v>
      </c>
      <c r="C722" t="s">
        <v>1</v>
      </c>
      <c r="D722" s="1">
        <v>13590</v>
      </c>
      <c r="E722" s="1">
        <v>95053</v>
      </c>
      <c r="F722" s="2">
        <v>71076</v>
      </c>
    </row>
    <row r="723" spans="1:6" x14ac:dyDescent="0.2">
      <c r="A723">
        <v>2019</v>
      </c>
      <c r="B723" t="s">
        <v>56</v>
      </c>
      <c r="C723" t="s">
        <v>2</v>
      </c>
      <c r="D723" s="1">
        <v>19357</v>
      </c>
      <c r="E723" s="1">
        <v>223263</v>
      </c>
      <c r="F723" s="2">
        <v>74627</v>
      </c>
    </row>
    <row r="724" spans="1:6" x14ac:dyDescent="0.2">
      <c r="A724">
        <v>2019</v>
      </c>
      <c r="B724" t="s">
        <v>56</v>
      </c>
      <c r="C724" t="s">
        <v>3</v>
      </c>
      <c r="D724" s="1">
        <v>8591</v>
      </c>
      <c r="E724" s="1">
        <v>51934</v>
      </c>
      <c r="F724" s="2">
        <v>60198</v>
      </c>
    </row>
    <row r="725" spans="1:6" x14ac:dyDescent="0.2">
      <c r="A725">
        <v>2019</v>
      </c>
      <c r="B725" t="s">
        <v>56</v>
      </c>
      <c r="C725" t="s">
        <v>4</v>
      </c>
      <c r="D725" s="1">
        <v>109980</v>
      </c>
      <c r="E725" s="1">
        <v>841829</v>
      </c>
      <c r="F725" s="2">
        <v>112757</v>
      </c>
    </row>
    <row r="726" spans="1:6" x14ac:dyDescent="0.2">
      <c r="A726">
        <v>2019</v>
      </c>
      <c r="B726" t="s">
        <v>56</v>
      </c>
      <c r="C726" t="s">
        <v>5</v>
      </c>
      <c r="D726" s="1">
        <v>24028</v>
      </c>
      <c r="E726" s="1">
        <v>167272</v>
      </c>
      <c r="F726" s="2">
        <v>88613</v>
      </c>
    </row>
    <row r="727" spans="1:6" x14ac:dyDescent="0.2">
      <c r="A727">
        <v>2019</v>
      </c>
      <c r="B727" t="s">
        <v>56</v>
      </c>
      <c r="C727" t="s">
        <v>6</v>
      </c>
      <c r="D727" s="1">
        <v>11028</v>
      </c>
      <c r="E727" s="1">
        <v>121869</v>
      </c>
      <c r="F727" s="2">
        <v>157629</v>
      </c>
    </row>
    <row r="728" spans="1:6" x14ac:dyDescent="0.2">
      <c r="A728">
        <v>2019</v>
      </c>
      <c r="B728" t="s">
        <v>56</v>
      </c>
      <c r="C728" t="s">
        <v>7</v>
      </c>
      <c r="D728" s="1">
        <v>2907</v>
      </c>
      <c r="E728" s="1">
        <v>48162</v>
      </c>
      <c r="F728" s="2">
        <v>97426</v>
      </c>
    </row>
    <row r="729" spans="1:6" x14ac:dyDescent="0.2">
      <c r="A729">
        <v>2019</v>
      </c>
      <c r="B729" t="s">
        <v>56</v>
      </c>
      <c r="C729" t="s">
        <v>8</v>
      </c>
      <c r="D729" s="1">
        <v>76648</v>
      </c>
      <c r="E729" s="1">
        <v>585959</v>
      </c>
      <c r="F729" s="2">
        <v>77025</v>
      </c>
    </row>
    <row r="730" spans="1:6" x14ac:dyDescent="0.2">
      <c r="A730">
        <v>2019</v>
      </c>
      <c r="B730" t="s">
        <v>56</v>
      </c>
      <c r="C730" t="s">
        <v>9</v>
      </c>
      <c r="D730" s="1">
        <v>26961</v>
      </c>
      <c r="E730" s="1">
        <v>242468</v>
      </c>
      <c r="F730" s="2">
        <v>86701</v>
      </c>
    </row>
    <row r="731" spans="1:6" x14ac:dyDescent="0.2">
      <c r="A731">
        <v>2019</v>
      </c>
      <c r="B731" t="s">
        <v>56</v>
      </c>
      <c r="C731" t="s">
        <v>10</v>
      </c>
      <c r="D731" s="1">
        <v>5859</v>
      </c>
      <c r="E731" s="1">
        <v>33273</v>
      </c>
      <c r="F731" s="2">
        <v>59504</v>
      </c>
    </row>
    <row r="732" spans="1:6" x14ac:dyDescent="0.2">
      <c r="A732">
        <v>2019</v>
      </c>
      <c r="B732" t="s">
        <v>56</v>
      </c>
      <c r="C732" t="s">
        <v>11</v>
      </c>
      <c r="D732" s="1">
        <v>32792</v>
      </c>
      <c r="E732" s="1">
        <v>381941</v>
      </c>
      <c r="F732" s="2">
        <v>113091</v>
      </c>
    </row>
    <row r="733" spans="1:6" x14ac:dyDescent="0.2">
      <c r="A733">
        <v>2019</v>
      </c>
      <c r="B733" t="s">
        <v>56</v>
      </c>
      <c r="C733" t="s">
        <v>12</v>
      </c>
      <c r="D733" s="1">
        <v>16940</v>
      </c>
      <c r="E733" s="1">
        <v>135547</v>
      </c>
      <c r="F733" s="2">
        <v>67469</v>
      </c>
    </row>
    <row r="734" spans="1:6" x14ac:dyDescent="0.2">
      <c r="A734">
        <v>2019</v>
      </c>
      <c r="B734" t="s">
        <v>56</v>
      </c>
      <c r="C734" t="s">
        <v>13</v>
      </c>
      <c r="D734" s="1">
        <v>10414</v>
      </c>
      <c r="E734" s="1">
        <v>110010</v>
      </c>
      <c r="F734" s="2">
        <v>76212</v>
      </c>
    </row>
    <row r="735" spans="1:6" x14ac:dyDescent="0.2">
      <c r="A735">
        <v>2019</v>
      </c>
      <c r="B735" t="s">
        <v>56</v>
      </c>
      <c r="C735" t="s">
        <v>14</v>
      </c>
      <c r="D735" s="1">
        <v>8744</v>
      </c>
      <c r="E735" s="1">
        <v>74336</v>
      </c>
      <c r="F735" s="2">
        <v>68950</v>
      </c>
    </row>
    <row r="736" spans="1:6" x14ac:dyDescent="0.2">
      <c r="A736">
        <v>2019</v>
      </c>
      <c r="B736" t="s">
        <v>56</v>
      </c>
      <c r="C736" t="s">
        <v>15</v>
      </c>
      <c r="D736" s="1">
        <v>11201</v>
      </c>
      <c r="E736" s="1">
        <v>93556</v>
      </c>
      <c r="F736" s="2">
        <v>69885</v>
      </c>
    </row>
    <row r="737" spans="1:6" x14ac:dyDescent="0.2">
      <c r="A737">
        <v>2019</v>
      </c>
      <c r="B737" t="s">
        <v>56</v>
      </c>
      <c r="C737" t="s">
        <v>16</v>
      </c>
      <c r="D737" s="1">
        <v>13852</v>
      </c>
      <c r="E737" s="1">
        <v>84791</v>
      </c>
      <c r="F737" s="2">
        <v>63590</v>
      </c>
    </row>
    <row r="738" spans="1:6" x14ac:dyDescent="0.2">
      <c r="A738">
        <v>2019</v>
      </c>
      <c r="B738" t="s">
        <v>56</v>
      </c>
      <c r="C738" t="s">
        <v>17</v>
      </c>
      <c r="D738" s="1">
        <v>3854</v>
      </c>
      <c r="E738" s="1">
        <v>30481</v>
      </c>
      <c r="F738" s="2">
        <v>70030</v>
      </c>
    </row>
    <row r="739" spans="1:6" x14ac:dyDescent="0.2">
      <c r="A739">
        <v>2019</v>
      </c>
      <c r="B739" t="s">
        <v>56</v>
      </c>
      <c r="C739" t="s">
        <v>18</v>
      </c>
      <c r="D739" s="1">
        <v>15512</v>
      </c>
      <c r="E739" s="1">
        <v>135216</v>
      </c>
      <c r="F739" s="2">
        <v>98024</v>
      </c>
    </row>
    <row r="740" spans="1:6" x14ac:dyDescent="0.2">
      <c r="A740">
        <v>2019</v>
      </c>
      <c r="B740" t="s">
        <v>56</v>
      </c>
      <c r="C740" t="s">
        <v>19</v>
      </c>
      <c r="D740" s="1">
        <v>17883</v>
      </c>
      <c r="E740" s="1">
        <v>218858</v>
      </c>
      <c r="F740" s="2">
        <v>147565</v>
      </c>
    </row>
    <row r="741" spans="1:6" x14ac:dyDescent="0.2">
      <c r="A741">
        <v>2019</v>
      </c>
      <c r="B741" t="s">
        <v>56</v>
      </c>
      <c r="C741" t="s">
        <v>20</v>
      </c>
      <c r="D741" s="1">
        <v>19641</v>
      </c>
      <c r="E741" s="1">
        <v>208812</v>
      </c>
      <c r="F741" s="2">
        <v>73691</v>
      </c>
    </row>
    <row r="742" spans="1:6" x14ac:dyDescent="0.2">
      <c r="A742">
        <v>2019</v>
      </c>
      <c r="B742" t="s">
        <v>56</v>
      </c>
      <c r="C742" t="s">
        <v>21</v>
      </c>
      <c r="D742" s="1">
        <v>15855</v>
      </c>
      <c r="E742" s="1">
        <v>182914</v>
      </c>
      <c r="F742" s="2">
        <v>97673</v>
      </c>
    </row>
    <row r="743" spans="1:6" x14ac:dyDescent="0.2">
      <c r="A743">
        <v>2019</v>
      </c>
      <c r="B743" t="s">
        <v>56</v>
      </c>
      <c r="C743" t="s">
        <v>22</v>
      </c>
      <c r="D743" s="1">
        <v>7944</v>
      </c>
      <c r="E743" s="1">
        <v>43109</v>
      </c>
      <c r="F743" s="2">
        <v>54672</v>
      </c>
    </row>
    <row r="744" spans="1:6" x14ac:dyDescent="0.2">
      <c r="A744">
        <v>2019</v>
      </c>
      <c r="B744" t="s">
        <v>56</v>
      </c>
      <c r="C744" t="s">
        <v>23</v>
      </c>
      <c r="D744" s="1">
        <v>17951</v>
      </c>
      <c r="E744" s="1">
        <v>166025</v>
      </c>
      <c r="F744" s="2">
        <v>75387</v>
      </c>
    </row>
    <row r="745" spans="1:6" x14ac:dyDescent="0.2">
      <c r="A745">
        <v>2019</v>
      </c>
      <c r="B745" t="s">
        <v>56</v>
      </c>
      <c r="C745" t="s">
        <v>24</v>
      </c>
      <c r="D745" s="1">
        <v>4314</v>
      </c>
      <c r="E745" s="1">
        <v>22199</v>
      </c>
      <c r="F745" s="2">
        <v>60907</v>
      </c>
    </row>
    <row r="746" spans="1:6" x14ac:dyDescent="0.2">
      <c r="A746">
        <v>2019</v>
      </c>
      <c r="B746" t="s">
        <v>56</v>
      </c>
      <c r="C746" t="s">
        <v>25</v>
      </c>
      <c r="D746" s="1">
        <v>6842</v>
      </c>
      <c r="E746" s="1">
        <v>67425</v>
      </c>
      <c r="F746" s="2">
        <v>69072</v>
      </c>
    </row>
    <row r="747" spans="1:6" x14ac:dyDescent="0.2">
      <c r="A747">
        <v>2019</v>
      </c>
      <c r="B747" t="s">
        <v>56</v>
      </c>
      <c r="C747" t="s">
        <v>26</v>
      </c>
      <c r="D747" s="1">
        <v>9324</v>
      </c>
      <c r="E747" s="1">
        <v>64932</v>
      </c>
      <c r="F747" s="2">
        <v>70204</v>
      </c>
    </row>
    <row r="748" spans="1:6" x14ac:dyDescent="0.2">
      <c r="A748">
        <v>2019</v>
      </c>
      <c r="B748" t="s">
        <v>56</v>
      </c>
      <c r="C748" t="s">
        <v>27</v>
      </c>
      <c r="D748" s="1">
        <v>3881</v>
      </c>
      <c r="E748" s="1">
        <v>33418</v>
      </c>
      <c r="F748" s="2">
        <v>100104</v>
      </c>
    </row>
    <row r="749" spans="1:6" x14ac:dyDescent="0.2">
      <c r="A749">
        <v>2019</v>
      </c>
      <c r="B749" t="s">
        <v>56</v>
      </c>
      <c r="C749" t="s">
        <v>28</v>
      </c>
      <c r="D749" s="1">
        <v>20037</v>
      </c>
      <c r="E749" s="1">
        <v>243892</v>
      </c>
      <c r="F749" s="2">
        <v>117277</v>
      </c>
    </row>
    <row r="750" spans="1:6" x14ac:dyDescent="0.2">
      <c r="A750">
        <v>2019</v>
      </c>
      <c r="B750" t="s">
        <v>56</v>
      </c>
      <c r="C750" t="s">
        <v>29</v>
      </c>
      <c r="D750" s="1">
        <v>5460</v>
      </c>
      <c r="E750" s="1">
        <v>33799</v>
      </c>
      <c r="F750" s="2">
        <v>57768</v>
      </c>
    </row>
    <row r="751" spans="1:6" x14ac:dyDescent="0.2">
      <c r="A751">
        <v>2019</v>
      </c>
      <c r="B751" t="s">
        <v>56</v>
      </c>
      <c r="C751" t="s">
        <v>30</v>
      </c>
      <c r="D751" s="1">
        <v>63310</v>
      </c>
      <c r="E751" s="1">
        <v>720818</v>
      </c>
      <c r="F751" s="2">
        <v>191494</v>
      </c>
    </row>
    <row r="752" spans="1:6" x14ac:dyDescent="0.2">
      <c r="A752">
        <v>2019</v>
      </c>
      <c r="B752" t="s">
        <v>56</v>
      </c>
      <c r="C752" t="s">
        <v>31</v>
      </c>
      <c r="D752" s="1">
        <v>28672</v>
      </c>
      <c r="E752" s="1">
        <v>245903</v>
      </c>
      <c r="F752" s="2">
        <v>89886</v>
      </c>
    </row>
    <row r="753" spans="1:6" x14ac:dyDescent="0.2">
      <c r="A753">
        <v>2019</v>
      </c>
      <c r="B753" t="s">
        <v>56</v>
      </c>
      <c r="C753" t="s">
        <v>32</v>
      </c>
      <c r="D753" s="1">
        <v>2985</v>
      </c>
      <c r="E753" s="1">
        <v>23264</v>
      </c>
      <c r="F753" s="2">
        <v>65784</v>
      </c>
    </row>
    <row r="754" spans="1:6" x14ac:dyDescent="0.2">
      <c r="A754">
        <v>2019</v>
      </c>
      <c r="B754" t="s">
        <v>56</v>
      </c>
      <c r="C754" t="s">
        <v>33</v>
      </c>
      <c r="D754" s="1">
        <v>29119</v>
      </c>
      <c r="E754" s="1">
        <v>292556</v>
      </c>
      <c r="F754" s="2">
        <v>75683</v>
      </c>
    </row>
    <row r="755" spans="1:6" x14ac:dyDescent="0.2">
      <c r="A755">
        <v>2019</v>
      </c>
      <c r="B755" t="s">
        <v>56</v>
      </c>
      <c r="C755" t="s">
        <v>34</v>
      </c>
      <c r="D755" s="1">
        <v>11672</v>
      </c>
      <c r="E755" s="1">
        <v>77324</v>
      </c>
      <c r="F755" s="2">
        <v>59814</v>
      </c>
    </row>
    <row r="756" spans="1:6" x14ac:dyDescent="0.2">
      <c r="A756">
        <v>2019</v>
      </c>
      <c r="B756" t="s">
        <v>56</v>
      </c>
      <c r="C756" t="s">
        <v>35</v>
      </c>
      <c r="D756" s="1">
        <v>13190</v>
      </c>
      <c r="E756" s="1">
        <v>85425</v>
      </c>
      <c r="F756" s="2">
        <v>73291</v>
      </c>
    </row>
    <row r="757" spans="1:6" x14ac:dyDescent="0.2">
      <c r="A757">
        <v>2019</v>
      </c>
      <c r="B757" t="s">
        <v>56</v>
      </c>
      <c r="C757" t="s">
        <v>36</v>
      </c>
      <c r="D757" s="1">
        <v>29264</v>
      </c>
      <c r="E757" s="1">
        <v>329745</v>
      </c>
      <c r="F757" s="2">
        <v>90778</v>
      </c>
    </row>
    <row r="758" spans="1:6" x14ac:dyDescent="0.2">
      <c r="A758">
        <v>2019</v>
      </c>
      <c r="B758" t="s">
        <v>56</v>
      </c>
      <c r="C758" t="s">
        <v>37</v>
      </c>
      <c r="D758" s="1">
        <v>2934</v>
      </c>
      <c r="E758" s="1">
        <v>32223</v>
      </c>
      <c r="F758" s="2">
        <v>91537</v>
      </c>
    </row>
    <row r="759" spans="1:6" x14ac:dyDescent="0.2">
      <c r="A759">
        <v>2019</v>
      </c>
      <c r="B759" t="s">
        <v>56</v>
      </c>
      <c r="C759" t="s">
        <v>38</v>
      </c>
      <c r="D759" s="1">
        <v>14196</v>
      </c>
      <c r="E759" s="1">
        <v>101755</v>
      </c>
      <c r="F759" s="2">
        <v>64481</v>
      </c>
    </row>
    <row r="760" spans="1:6" x14ac:dyDescent="0.2">
      <c r="A760">
        <v>2019</v>
      </c>
      <c r="B760" t="s">
        <v>56</v>
      </c>
      <c r="C760" t="s">
        <v>39</v>
      </c>
      <c r="D760" s="1">
        <v>3315</v>
      </c>
      <c r="E760" s="1">
        <v>28483</v>
      </c>
      <c r="F760" s="2">
        <v>63499</v>
      </c>
    </row>
    <row r="761" spans="1:6" x14ac:dyDescent="0.2">
      <c r="A761">
        <v>2019</v>
      </c>
      <c r="B761" t="s">
        <v>56</v>
      </c>
      <c r="C761" t="s">
        <v>40</v>
      </c>
      <c r="D761" s="1">
        <v>16270</v>
      </c>
      <c r="E761" s="1">
        <v>157388</v>
      </c>
      <c r="F761" s="2">
        <v>77805</v>
      </c>
    </row>
    <row r="762" spans="1:6" x14ac:dyDescent="0.2">
      <c r="A762">
        <v>2019</v>
      </c>
      <c r="B762" t="s">
        <v>56</v>
      </c>
      <c r="C762" t="s">
        <v>41</v>
      </c>
      <c r="D762" s="1">
        <v>76169</v>
      </c>
      <c r="E762" s="1">
        <v>777574</v>
      </c>
      <c r="F762" s="2">
        <v>86718</v>
      </c>
    </row>
    <row r="763" spans="1:6" x14ac:dyDescent="0.2">
      <c r="A763">
        <v>2019</v>
      </c>
      <c r="B763" t="s">
        <v>56</v>
      </c>
      <c r="C763" t="s">
        <v>42</v>
      </c>
      <c r="D763" s="1">
        <v>11885</v>
      </c>
      <c r="E763" s="1">
        <v>90007</v>
      </c>
      <c r="F763" s="2">
        <v>70967</v>
      </c>
    </row>
    <row r="764" spans="1:6" x14ac:dyDescent="0.2">
      <c r="A764">
        <v>2019</v>
      </c>
      <c r="B764" t="s">
        <v>56</v>
      </c>
      <c r="C764" t="s">
        <v>43</v>
      </c>
      <c r="D764" s="1">
        <v>1709</v>
      </c>
      <c r="E764" s="1">
        <v>11948</v>
      </c>
      <c r="F764" s="2">
        <v>74642</v>
      </c>
    </row>
    <row r="765" spans="1:6" x14ac:dyDescent="0.2">
      <c r="A765">
        <v>2019</v>
      </c>
      <c r="B765" t="s">
        <v>56</v>
      </c>
      <c r="C765" t="s">
        <v>44</v>
      </c>
      <c r="D765" s="1">
        <v>22249</v>
      </c>
      <c r="E765" s="1">
        <v>198459</v>
      </c>
      <c r="F765" s="2">
        <v>88029</v>
      </c>
    </row>
    <row r="766" spans="1:6" x14ac:dyDescent="0.2">
      <c r="A766">
        <v>2019</v>
      </c>
      <c r="B766" t="s">
        <v>56</v>
      </c>
      <c r="C766" t="s">
        <v>45</v>
      </c>
      <c r="D766" s="1">
        <v>17624</v>
      </c>
      <c r="E766" s="1">
        <v>150178</v>
      </c>
      <c r="F766" s="2">
        <v>85242</v>
      </c>
    </row>
    <row r="767" spans="1:6" x14ac:dyDescent="0.2">
      <c r="A767">
        <v>2019</v>
      </c>
      <c r="B767" t="s">
        <v>56</v>
      </c>
      <c r="C767" t="s">
        <v>46</v>
      </c>
      <c r="D767" s="1">
        <v>4003</v>
      </c>
      <c r="E767" s="1">
        <v>24569</v>
      </c>
      <c r="F767" s="2">
        <v>54528</v>
      </c>
    </row>
    <row r="768" spans="1:6" x14ac:dyDescent="0.2">
      <c r="A768">
        <v>2019</v>
      </c>
      <c r="B768" t="s">
        <v>56</v>
      </c>
      <c r="C768" t="s">
        <v>47</v>
      </c>
      <c r="D768" s="1">
        <v>14066</v>
      </c>
      <c r="E768" s="1">
        <v>150327</v>
      </c>
      <c r="F768" s="2">
        <v>74040</v>
      </c>
    </row>
    <row r="769" spans="1:6" x14ac:dyDescent="0.2">
      <c r="A769">
        <v>2019</v>
      </c>
      <c r="B769" t="s">
        <v>56</v>
      </c>
      <c r="C769" t="s">
        <v>48</v>
      </c>
      <c r="D769" s="1">
        <v>2306</v>
      </c>
      <c r="E769" s="1">
        <v>11180</v>
      </c>
      <c r="F769" s="2">
        <v>60849</v>
      </c>
    </row>
    <row r="770" spans="1:6" x14ac:dyDescent="0.2">
      <c r="A770">
        <v>2019</v>
      </c>
      <c r="B770" t="s">
        <v>57</v>
      </c>
      <c r="C770" t="s">
        <v>1</v>
      </c>
      <c r="D770" s="1">
        <v>22186</v>
      </c>
      <c r="E770" s="1">
        <v>251073</v>
      </c>
      <c r="F770" s="2">
        <v>57061</v>
      </c>
    </row>
    <row r="771" spans="1:6" x14ac:dyDescent="0.2">
      <c r="A771">
        <v>2019</v>
      </c>
      <c r="B771" t="s">
        <v>57</v>
      </c>
      <c r="C771" t="s">
        <v>2</v>
      </c>
      <c r="D771" s="1">
        <v>38940</v>
      </c>
      <c r="E771" s="1">
        <v>445648</v>
      </c>
      <c r="F771" s="2">
        <v>58892</v>
      </c>
    </row>
    <row r="772" spans="1:6" x14ac:dyDescent="0.2">
      <c r="A772">
        <v>2019</v>
      </c>
      <c r="B772" t="s">
        <v>57</v>
      </c>
      <c r="C772" t="s">
        <v>3</v>
      </c>
      <c r="D772" s="1">
        <v>14911</v>
      </c>
      <c r="E772" s="1">
        <v>145841</v>
      </c>
      <c r="F772" s="2">
        <v>63354</v>
      </c>
    </row>
    <row r="773" spans="1:6" x14ac:dyDescent="0.2">
      <c r="A773">
        <v>2019</v>
      </c>
      <c r="B773" t="s">
        <v>57</v>
      </c>
      <c r="C773" t="s">
        <v>4</v>
      </c>
      <c r="D773" s="1">
        <v>215691</v>
      </c>
      <c r="E773" s="1">
        <v>2723437</v>
      </c>
      <c r="F773" s="2">
        <v>95348</v>
      </c>
    </row>
    <row r="774" spans="1:6" x14ac:dyDescent="0.2">
      <c r="A774">
        <v>2019</v>
      </c>
      <c r="B774" t="s">
        <v>57</v>
      </c>
      <c r="C774" t="s">
        <v>5</v>
      </c>
      <c r="D774" s="1">
        <v>55003</v>
      </c>
      <c r="E774" s="1">
        <v>439613</v>
      </c>
      <c r="F774" s="2">
        <v>86477</v>
      </c>
    </row>
    <row r="775" spans="1:6" x14ac:dyDescent="0.2">
      <c r="A775">
        <v>2019</v>
      </c>
      <c r="B775" t="s">
        <v>57</v>
      </c>
      <c r="C775" t="s">
        <v>6</v>
      </c>
      <c r="D775" s="1">
        <v>23755</v>
      </c>
      <c r="E775" s="1">
        <v>218815</v>
      </c>
      <c r="F775" s="2">
        <v>92139</v>
      </c>
    </row>
    <row r="776" spans="1:6" x14ac:dyDescent="0.2">
      <c r="A776">
        <v>2019</v>
      </c>
      <c r="B776" t="s">
        <v>57</v>
      </c>
      <c r="C776" t="s">
        <v>7</v>
      </c>
      <c r="D776" s="1">
        <v>9421</v>
      </c>
      <c r="E776" s="1">
        <v>63844</v>
      </c>
      <c r="F776" s="2">
        <v>82658</v>
      </c>
    </row>
    <row r="777" spans="1:6" x14ac:dyDescent="0.2">
      <c r="A777">
        <v>2019</v>
      </c>
      <c r="B777" t="s">
        <v>57</v>
      </c>
      <c r="C777" t="s">
        <v>8</v>
      </c>
      <c r="D777" s="1">
        <v>170397</v>
      </c>
      <c r="E777" s="1">
        <v>1391050</v>
      </c>
      <c r="F777" s="2">
        <v>63740</v>
      </c>
    </row>
    <row r="778" spans="1:6" x14ac:dyDescent="0.2">
      <c r="A778">
        <v>2019</v>
      </c>
      <c r="B778" t="s">
        <v>57</v>
      </c>
      <c r="C778" t="s">
        <v>9</v>
      </c>
      <c r="D778" s="1">
        <v>56304</v>
      </c>
      <c r="E778" s="1">
        <v>717238</v>
      </c>
      <c r="F778" s="2">
        <v>71861</v>
      </c>
    </row>
    <row r="779" spans="1:6" x14ac:dyDescent="0.2">
      <c r="A779">
        <v>2019</v>
      </c>
      <c r="B779" t="s">
        <v>57</v>
      </c>
      <c r="C779" t="s">
        <v>10</v>
      </c>
      <c r="D779" s="1">
        <v>11359</v>
      </c>
      <c r="E779" s="1">
        <v>94181</v>
      </c>
      <c r="F779" s="2">
        <v>55072</v>
      </c>
    </row>
    <row r="780" spans="1:6" x14ac:dyDescent="0.2">
      <c r="A780">
        <v>2019</v>
      </c>
      <c r="B780" t="s">
        <v>57</v>
      </c>
      <c r="C780" t="s">
        <v>11</v>
      </c>
      <c r="D780" s="1">
        <v>75870</v>
      </c>
      <c r="E780" s="1">
        <v>948055</v>
      </c>
      <c r="F780" s="2">
        <v>78228</v>
      </c>
    </row>
    <row r="781" spans="1:6" x14ac:dyDescent="0.2">
      <c r="A781">
        <v>2019</v>
      </c>
      <c r="B781" t="s">
        <v>57</v>
      </c>
      <c r="C781" t="s">
        <v>12</v>
      </c>
      <c r="D781" s="1">
        <v>30165</v>
      </c>
      <c r="E781" s="1">
        <v>346667</v>
      </c>
      <c r="F781" s="2">
        <v>53817</v>
      </c>
    </row>
    <row r="782" spans="1:6" x14ac:dyDescent="0.2">
      <c r="A782">
        <v>2019</v>
      </c>
      <c r="B782" t="s">
        <v>57</v>
      </c>
      <c r="C782" t="s">
        <v>13</v>
      </c>
      <c r="D782" s="1">
        <v>16421</v>
      </c>
      <c r="E782" s="1">
        <v>139337</v>
      </c>
      <c r="F782" s="2">
        <v>56755</v>
      </c>
    </row>
    <row r="783" spans="1:6" x14ac:dyDescent="0.2">
      <c r="A783">
        <v>2019</v>
      </c>
      <c r="B783" t="s">
        <v>57</v>
      </c>
      <c r="C783" t="s">
        <v>14</v>
      </c>
      <c r="D783" s="1">
        <v>16598</v>
      </c>
      <c r="E783" s="1">
        <v>179211</v>
      </c>
      <c r="F783" s="2">
        <v>64554</v>
      </c>
    </row>
    <row r="784" spans="1:6" x14ac:dyDescent="0.2">
      <c r="A784">
        <v>2019</v>
      </c>
      <c r="B784" t="s">
        <v>57</v>
      </c>
      <c r="C784" t="s">
        <v>15</v>
      </c>
      <c r="D784" s="1">
        <v>20866</v>
      </c>
      <c r="E784" s="1">
        <v>216049</v>
      </c>
      <c r="F784" s="2">
        <v>52511</v>
      </c>
    </row>
    <row r="785" spans="1:6" x14ac:dyDescent="0.2">
      <c r="A785">
        <v>2019</v>
      </c>
      <c r="B785" t="s">
        <v>57</v>
      </c>
      <c r="C785" t="s">
        <v>16</v>
      </c>
      <c r="D785" s="1">
        <v>25304</v>
      </c>
      <c r="E785" s="1">
        <v>216009</v>
      </c>
      <c r="F785" s="2">
        <v>57624</v>
      </c>
    </row>
    <row r="786" spans="1:6" x14ac:dyDescent="0.2">
      <c r="A786">
        <v>2019</v>
      </c>
      <c r="B786" t="s">
        <v>57</v>
      </c>
      <c r="C786" t="s">
        <v>17</v>
      </c>
      <c r="D786" s="1">
        <v>10504</v>
      </c>
      <c r="E786" s="1">
        <v>69931</v>
      </c>
      <c r="F786" s="2">
        <v>60893</v>
      </c>
    </row>
    <row r="787" spans="1:6" x14ac:dyDescent="0.2">
      <c r="A787">
        <v>2019</v>
      </c>
      <c r="B787" t="s">
        <v>57</v>
      </c>
      <c r="C787" t="s">
        <v>18</v>
      </c>
      <c r="D787" s="1">
        <v>44172</v>
      </c>
      <c r="E787" s="1">
        <v>461724</v>
      </c>
      <c r="F787" s="2">
        <v>82573</v>
      </c>
    </row>
    <row r="788" spans="1:6" x14ac:dyDescent="0.2">
      <c r="A788">
        <v>2019</v>
      </c>
      <c r="B788" t="s">
        <v>57</v>
      </c>
      <c r="C788" t="s">
        <v>19</v>
      </c>
      <c r="D788" s="1">
        <v>47892</v>
      </c>
      <c r="E788" s="1">
        <v>605822</v>
      </c>
      <c r="F788" s="2">
        <v>113872</v>
      </c>
    </row>
    <row r="789" spans="1:6" x14ac:dyDescent="0.2">
      <c r="A789">
        <v>2019</v>
      </c>
      <c r="B789" t="s">
        <v>57</v>
      </c>
      <c r="C789" t="s">
        <v>20</v>
      </c>
      <c r="D789" s="1">
        <v>44483</v>
      </c>
      <c r="E789" s="1">
        <v>655188</v>
      </c>
      <c r="F789" s="2">
        <v>70805</v>
      </c>
    </row>
    <row r="790" spans="1:6" x14ac:dyDescent="0.2">
      <c r="A790">
        <v>2019</v>
      </c>
      <c r="B790" t="s">
        <v>57</v>
      </c>
      <c r="C790" t="s">
        <v>21</v>
      </c>
      <c r="D790" s="1">
        <v>32903</v>
      </c>
      <c r="E790" s="1">
        <v>383591</v>
      </c>
      <c r="F790" s="2">
        <v>85736</v>
      </c>
    </row>
    <row r="791" spans="1:6" x14ac:dyDescent="0.2">
      <c r="A791">
        <v>2019</v>
      </c>
      <c r="B791" t="s">
        <v>57</v>
      </c>
      <c r="C791" t="s">
        <v>22</v>
      </c>
      <c r="D791" s="1">
        <v>12421</v>
      </c>
      <c r="E791" s="1">
        <v>108490</v>
      </c>
      <c r="F791" s="2">
        <v>43023</v>
      </c>
    </row>
    <row r="792" spans="1:6" x14ac:dyDescent="0.2">
      <c r="A792">
        <v>2019</v>
      </c>
      <c r="B792" t="s">
        <v>57</v>
      </c>
      <c r="C792" t="s">
        <v>23</v>
      </c>
      <c r="D792" s="1">
        <v>34349</v>
      </c>
      <c r="E792" s="1">
        <v>382484</v>
      </c>
      <c r="F792" s="2">
        <v>68700</v>
      </c>
    </row>
    <row r="793" spans="1:6" x14ac:dyDescent="0.2">
      <c r="A793">
        <v>2019</v>
      </c>
      <c r="B793" t="s">
        <v>57</v>
      </c>
      <c r="C793" t="s">
        <v>24</v>
      </c>
      <c r="D793" s="1">
        <v>9482</v>
      </c>
      <c r="E793" s="1">
        <v>43417</v>
      </c>
      <c r="F793" s="2">
        <v>54553</v>
      </c>
    </row>
    <row r="794" spans="1:6" x14ac:dyDescent="0.2">
      <c r="A794">
        <v>2019</v>
      </c>
      <c r="B794" t="s">
        <v>57</v>
      </c>
      <c r="C794" t="s">
        <v>25</v>
      </c>
      <c r="D794" s="1">
        <v>11737</v>
      </c>
      <c r="E794" s="1">
        <v>120560</v>
      </c>
      <c r="F794" s="2">
        <v>60603</v>
      </c>
    </row>
    <row r="795" spans="1:6" x14ac:dyDescent="0.2">
      <c r="A795">
        <v>2019</v>
      </c>
      <c r="B795" t="s">
        <v>57</v>
      </c>
      <c r="C795" t="s">
        <v>26</v>
      </c>
      <c r="D795" s="1">
        <v>20106</v>
      </c>
      <c r="E795" s="1">
        <v>196204</v>
      </c>
      <c r="F795" s="2">
        <v>62008</v>
      </c>
    </row>
    <row r="796" spans="1:6" x14ac:dyDescent="0.2">
      <c r="A796">
        <v>2019</v>
      </c>
      <c r="B796" t="s">
        <v>57</v>
      </c>
      <c r="C796" t="s">
        <v>27</v>
      </c>
      <c r="D796" s="1">
        <v>12808</v>
      </c>
      <c r="E796" s="1">
        <v>83513</v>
      </c>
      <c r="F796" s="2">
        <v>80647</v>
      </c>
    </row>
    <row r="797" spans="1:6" x14ac:dyDescent="0.2">
      <c r="A797">
        <v>2019</v>
      </c>
      <c r="B797" t="s">
        <v>57</v>
      </c>
      <c r="C797" t="s">
        <v>28</v>
      </c>
      <c r="D797" s="1">
        <v>52040</v>
      </c>
      <c r="E797" s="1">
        <v>677810</v>
      </c>
      <c r="F797" s="2">
        <v>94022</v>
      </c>
    </row>
    <row r="798" spans="1:6" x14ac:dyDescent="0.2">
      <c r="A798">
        <v>2019</v>
      </c>
      <c r="B798" t="s">
        <v>57</v>
      </c>
      <c r="C798" t="s">
        <v>29</v>
      </c>
      <c r="D798" s="1">
        <v>11347</v>
      </c>
      <c r="E798" s="1">
        <v>111478</v>
      </c>
      <c r="F798" s="2">
        <v>64156</v>
      </c>
    </row>
    <row r="799" spans="1:6" x14ac:dyDescent="0.2">
      <c r="A799">
        <v>2019</v>
      </c>
      <c r="B799" t="s">
        <v>57</v>
      </c>
      <c r="C799" t="s">
        <v>30</v>
      </c>
      <c r="D799" s="1">
        <v>112890</v>
      </c>
      <c r="E799" s="1">
        <v>1368950</v>
      </c>
      <c r="F799" s="2">
        <v>99615</v>
      </c>
    </row>
    <row r="800" spans="1:6" x14ac:dyDescent="0.2">
      <c r="A800">
        <v>2019</v>
      </c>
      <c r="B800" t="s">
        <v>57</v>
      </c>
      <c r="C800" t="s">
        <v>31</v>
      </c>
      <c r="D800" s="1">
        <v>61321</v>
      </c>
      <c r="E800" s="1">
        <v>649747</v>
      </c>
      <c r="F800" s="2">
        <v>67705</v>
      </c>
    </row>
    <row r="801" spans="1:6" x14ac:dyDescent="0.2">
      <c r="A801">
        <v>2019</v>
      </c>
      <c r="B801" t="s">
        <v>57</v>
      </c>
      <c r="C801" t="s">
        <v>32</v>
      </c>
      <c r="D801" s="1">
        <v>5198</v>
      </c>
      <c r="E801" s="1">
        <v>32856</v>
      </c>
      <c r="F801" s="2">
        <v>63897</v>
      </c>
    </row>
    <row r="802" spans="1:6" x14ac:dyDescent="0.2">
      <c r="A802">
        <v>2019</v>
      </c>
      <c r="B802" t="s">
        <v>57</v>
      </c>
      <c r="C802" t="s">
        <v>33</v>
      </c>
      <c r="D802" s="1">
        <v>54330</v>
      </c>
      <c r="E802" s="1">
        <v>734963</v>
      </c>
      <c r="F802" s="2">
        <v>66752</v>
      </c>
    </row>
    <row r="803" spans="1:6" x14ac:dyDescent="0.2">
      <c r="A803">
        <v>2019</v>
      </c>
      <c r="B803" t="s">
        <v>57</v>
      </c>
      <c r="C803" t="s">
        <v>34</v>
      </c>
      <c r="D803" s="1">
        <v>21148</v>
      </c>
      <c r="E803" s="1">
        <v>194601</v>
      </c>
      <c r="F803" s="2">
        <v>54841</v>
      </c>
    </row>
    <row r="804" spans="1:6" x14ac:dyDescent="0.2">
      <c r="A804">
        <v>2019</v>
      </c>
      <c r="B804" t="s">
        <v>57</v>
      </c>
      <c r="C804" t="s">
        <v>35</v>
      </c>
      <c r="D804" s="1">
        <v>26161</v>
      </c>
      <c r="E804" s="1">
        <v>253667</v>
      </c>
      <c r="F804" s="2">
        <v>73460</v>
      </c>
    </row>
    <row r="805" spans="1:6" x14ac:dyDescent="0.2">
      <c r="A805">
        <v>2019</v>
      </c>
      <c r="B805" t="s">
        <v>57</v>
      </c>
      <c r="C805" t="s">
        <v>36</v>
      </c>
      <c r="D805" s="1">
        <v>64541</v>
      </c>
      <c r="E805" s="1">
        <v>816358</v>
      </c>
      <c r="F805" s="2">
        <v>81681</v>
      </c>
    </row>
    <row r="806" spans="1:6" x14ac:dyDescent="0.2">
      <c r="A806">
        <v>2019</v>
      </c>
      <c r="B806" t="s">
        <v>57</v>
      </c>
      <c r="C806" t="s">
        <v>37</v>
      </c>
      <c r="D806" s="1">
        <v>9043</v>
      </c>
      <c r="E806" s="1">
        <v>68259</v>
      </c>
      <c r="F806" s="2">
        <v>68454</v>
      </c>
    </row>
    <row r="807" spans="1:6" x14ac:dyDescent="0.2">
      <c r="A807">
        <v>2019</v>
      </c>
      <c r="B807" t="s">
        <v>57</v>
      </c>
      <c r="C807" t="s">
        <v>38</v>
      </c>
      <c r="D807" s="1">
        <v>29329</v>
      </c>
      <c r="E807" s="1">
        <v>298404</v>
      </c>
      <c r="F807" s="2">
        <v>52492</v>
      </c>
    </row>
    <row r="808" spans="1:6" x14ac:dyDescent="0.2">
      <c r="A808">
        <v>2019</v>
      </c>
      <c r="B808" t="s">
        <v>57</v>
      </c>
      <c r="C808" t="s">
        <v>39</v>
      </c>
      <c r="D808" s="1">
        <v>5498</v>
      </c>
      <c r="E808" s="1">
        <v>33117</v>
      </c>
      <c r="F808" s="2">
        <v>58619</v>
      </c>
    </row>
    <row r="809" spans="1:6" x14ac:dyDescent="0.2">
      <c r="A809">
        <v>2019</v>
      </c>
      <c r="B809" t="s">
        <v>57</v>
      </c>
      <c r="C809" t="s">
        <v>40</v>
      </c>
      <c r="D809" s="1">
        <v>30774</v>
      </c>
      <c r="E809" s="1">
        <v>425933</v>
      </c>
      <c r="F809" s="2">
        <v>62990</v>
      </c>
    </row>
    <row r="810" spans="1:6" x14ac:dyDescent="0.2">
      <c r="A810">
        <v>2019</v>
      </c>
      <c r="B810" t="s">
        <v>57</v>
      </c>
      <c r="C810" t="s">
        <v>41</v>
      </c>
      <c r="D810" s="1">
        <v>139953</v>
      </c>
      <c r="E810" s="1">
        <v>1794316</v>
      </c>
      <c r="F810" s="2">
        <v>77197</v>
      </c>
    </row>
    <row r="811" spans="1:6" x14ac:dyDescent="0.2">
      <c r="A811">
        <v>2019</v>
      </c>
      <c r="B811" t="s">
        <v>57</v>
      </c>
      <c r="C811" t="s">
        <v>42</v>
      </c>
      <c r="D811" s="1">
        <v>24485</v>
      </c>
      <c r="E811" s="1">
        <v>221851</v>
      </c>
      <c r="F811" s="2">
        <v>64641</v>
      </c>
    </row>
    <row r="812" spans="1:6" x14ac:dyDescent="0.2">
      <c r="A812">
        <v>2019</v>
      </c>
      <c r="B812" t="s">
        <v>57</v>
      </c>
      <c r="C812" t="s">
        <v>43</v>
      </c>
      <c r="D812" s="1">
        <v>5970</v>
      </c>
      <c r="E812" s="1">
        <v>29394</v>
      </c>
      <c r="F812" s="2">
        <v>68986</v>
      </c>
    </row>
    <row r="813" spans="1:6" x14ac:dyDescent="0.2">
      <c r="A813">
        <v>2019</v>
      </c>
      <c r="B813" t="s">
        <v>57</v>
      </c>
      <c r="C813" t="s">
        <v>44</v>
      </c>
      <c r="D813" s="1">
        <v>59342</v>
      </c>
      <c r="E813" s="1">
        <v>762590</v>
      </c>
      <c r="F813" s="2">
        <v>90327</v>
      </c>
    </row>
    <row r="814" spans="1:6" x14ac:dyDescent="0.2">
      <c r="A814">
        <v>2019</v>
      </c>
      <c r="B814" t="s">
        <v>57</v>
      </c>
      <c r="C814" t="s">
        <v>45</v>
      </c>
      <c r="D814" s="1">
        <v>41249</v>
      </c>
      <c r="E814" s="1">
        <v>425615</v>
      </c>
      <c r="F814" s="2">
        <v>85460</v>
      </c>
    </row>
    <row r="815" spans="1:6" x14ac:dyDescent="0.2">
      <c r="A815">
        <v>2019</v>
      </c>
      <c r="B815" t="s">
        <v>57</v>
      </c>
      <c r="C815" t="s">
        <v>46</v>
      </c>
      <c r="D815" s="1">
        <v>8381</v>
      </c>
      <c r="E815" s="1">
        <v>69069</v>
      </c>
      <c r="F815" s="2">
        <v>52180</v>
      </c>
    </row>
    <row r="816" spans="1:6" x14ac:dyDescent="0.2">
      <c r="A816">
        <v>2019</v>
      </c>
      <c r="B816" t="s">
        <v>57</v>
      </c>
      <c r="C816" t="s">
        <v>47</v>
      </c>
      <c r="D816" s="1">
        <v>26927</v>
      </c>
      <c r="E816" s="1">
        <v>326120</v>
      </c>
      <c r="F816" s="2">
        <v>63192</v>
      </c>
    </row>
    <row r="817" spans="1:6" x14ac:dyDescent="0.2">
      <c r="A817">
        <v>2019</v>
      </c>
      <c r="B817" t="s">
        <v>57</v>
      </c>
      <c r="C817" t="s">
        <v>48</v>
      </c>
      <c r="D817" s="1">
        <v>4728</v>
      </c>
      <c r="E817" s="1">
        <v>19196</v>
      </c>
      <c r="F817" s="2">
        <v>56253</v>
      </c>
    </row>
    <row r="818" spans="1:6" x14ac:dyDescent="0.2">
      <c r="A818">
        <v>2019</v>
      </c>
      <c r="B818" t="s">
        <v>58</v>
      </c>
      <c r="C818" t="s">
        <v>1</v>
      </c>
      <c r="D818" s="1">
        <v>13692</v>
      </c>
      <c r="E818" s="1">
        <v>238078</v>
      </c>
      <c r="F818" s="2">
        <v>47785</v>
      </c>
    </row>
    <row r="819" spans="1:6" x14ac:dyDescent="0.2">
      <c r="A819">
        <v>2019</v>
      </c>
      <c r="B819" t="s">
        <v>58</v>
      </c>
      <c r="C819" t="s">
        <v>2</v>
      </c>
      <c r="D819" s="1">
        <v>19924</v>
      </c>
      <c r="E819" s="1">
        <v>457984</v>
      </c>
      <c r="F819" s="2">
        <v>52632</v>
      </c>
    </row>
    <row r="820" spans="1:6" x14ac:dyDescent="0.2">
      <c r="A820">
        <v>2019</v>
      </c>
      <c r="B820" t="s">
        <v>58</v>
      </c>
      <c r="C820" t="s">
        <v>3</v>
      </c>
      <c r="D820" s="1">
        <v>15780</v>
      </c>
      <c r="E820" s="1">
        <v>187607</v>
      </c>
      <c r="F820" s="2">
        <v>43983</v>
      </c>
    </row>
    <row r="821" spans="1:6" x14ac:dyDescent="0.2">
      <c r="A821">
        <v>2019</v>
      </c>
      <c r="B821" t="s">
        <v>58</v>
      </c>
      <c r="C821" t="s">
        <v>4</v>
      </c>
      <c r="D821" s="1">
        <v>639529</v>
      </c>
      <c r="E821" s="1">
        <v>2734574</v>
      </c>
      <c r="F821" s="2">
        <v>53909</v>
      </c>
    </row>
    <row r="822" spans="1:6" x14ac:dyDescent="0.2">
      <c r="A822">
        <v>2019</v>
      </c>
      <c r="B822" t="s">
        <v>58</v>
      </c>
      <c r="C822" t="s">
        <v>5</v>
      </c>
      <c r="D822" s="1">
        <v>21747</v>
      </c>
      <c r="E822" s="1">
        <v>341496</v>
      </c>
      <c r="F822" s="2">
        <v>51600</v>
      </c>
    </row>
    <row r="823" spans="1:6" x14ac:dyDescent="0.2">
      <c r="A823">
        <v>2019</v>
      </c>
      <c r="B823" t="s">
        <v>58</v>
      </c>
      <c r="C823" t="s">
        <v>6</v>
      </c>
      <c r="D823" s="1">
        <v>13478</v>
      </c>
      <c r="E823" s="1">
        <v>330418</v>
      </c>
      <c r="F823" s="2">
        <v>57419</v>
      </c>
    </row>
    <row r="824" spans="1:6" x14ac:dyDescent="0.2">
      <c r="A824">
        <v>2019</v>
      </c>
      <c r="B824" t="s">
        <v>58</v>
      </c>
      <c r="C824" t="s">
        <v>7</v>
      </c>
      <c r="D824" s="1">
        <v>5386</v>
      </c>
      <c r="E824" s="1">
        <v>76932</v>
      </c>
      <c r="F824" s="2">
        <v>55284</v>
      </c>
    </row>
    <row r="825" spans="1:6" x14ac:dyDescent="0.2">
      <c r="A825">
        <v>2019</v>
      </c>
      <c r="B825" t="s">
        <v>58</v>
      </c>
      <c r="C825" t="s">
        <v>8</v>
      </c>
      <c r="D825" s="1">
        <v>76615</v>
      </c>
      <c r="E825" s="1">
        <v>1324281</v>
      </c>
      <c r="F825" s="2">
        <v>52039</v>
      </c>
    </row>
    <row r="826" spans="1:6" x14ac:dyDescent="0.2">
      <c r="A826">
        <v>2019</v>
      </c>
      <c r="B826" t="s">
        <v>58</v>
      </c>
      <c r="C826" t="s">
        <v>9</v>
      </c>
      <c r="D826" s="1">
        <v>29998</v>
      </c>
      <c r="E826" s="1">
        <v>580134</v>
      </c>
      <c r="F826" s="2">
        <v>53810</v>
      </c>
    </row>
    <row r="827" spans="1:6" x14ac:dyDescent="0.2">
      <c r="A827">
        <v>2019</v>
      </c>
      <c r="B827" t="s">
        <v>58</v>
      </c>
      <c r="C827" t="s">
        <v>10</v>
      </c>
      <c r="D827" s="1">
        <v>8163</v>
      </c>
      <c r="E827" s="1">
        <v>105424</v>
      </c>
      <c r="F827" s="2">
        <v>43475</v>
      </c>
    </row>
    <row r="828" spans="1:6" x14ac:dyDescent="0.2">
      <c r="A828">
        <v>2019</v>
      </c>
      <c r="B828" t="s">
        <v>58</v>
      </c>
      <c r="C828" t="s">
        <v>11</v>
      </c>
      <c r="D828" s="1">
        <v>35102</v>
      </c>
      <c r="E828" s="1">
        <v>924699</v>
      </c>
      <c r="F828" s="2">
        <v>52038</v>
      </c>
    </row>
    <row r="829" spans="1:6" x14ac:dyDescent="0.2">
      <c r="A829">
        <v>2019</v>
      </c>
      <c r="B829" t="s">
        <v>58</v>
      </c>
      <c r="C829" t="s">
        <v>12</v>
      </c>
      <c r="D829" s="1">
        <v>16247</v>
      </c>
      <c r="E829" s="1">
        <v>468491</v>
      </c>
      <c r="F829" s="2">
        <v>49107</v>
      </c>
    </row>
    <row r="830" spans="1:6" x14ac:dyDescent="0.2">
      <c r="A830">
        <v>2019</v>
      </c>
      <c r="B830" t="s">
        <v>58</v>
      </c>
      <c r="C830" t="s">
        <v>13</v>
      </c>
      <c r="D830" s="1">
        <v>11966</v>
      </c>
      <c r="E830" s="1">
        <v>219013</v>
      </c>
      <c r="F830" s="2">
        <v>44392</v>
      </c>
    </row>
    <row r="831" spans="1:6" x14ac:dyDescent="0.2">
      <c r="A831">
        <v>2019</v>
      </c>
      <c r="B831" t="s">
        <v>58</v>
      </c>
      <c r="C831" t="s">
        <v>14</v>
      </c>
      <c r="D831" s="1">
        <v>10085</v>
      </c>
      <c r="E831" s="1">
        <v>197874</v>
      </c>
      <c r="F831" s="2">
        <v>43909</v>
      </c>
    </row>
    <row r="832" spans="1:6" x14ac:dyDescent="0.2">
      <c r="A832">
        <v>2019</v>
      </c>
      <c r="B832" t="s">
        <v>58</v>
      </c>
      <c r="C832" t="s">
        <v>15</v>
      </c>
      <c r="D832" s="1">
        <v>18442</v>
      </c>
      <c r="E832" s="1">
        <v>272579</v>
      </c>
      <c r="F832" s="2">
        <v>49141</v>
      </c>
    </row>
    <row r="833" spans="1:6" x14ac:dyDescent="0.2">
      <c r="A833">
        <v>2019</v>
      </c>
      <c r="B833" t="s">
        <v>58</v>
      </c>
      <c r="C833" t="s">
        <v>16</v>
      </c>
      <c r="D833" s="1">
        <v>16110</v>
      </c>
      <c r="E833" s="1">
        <v>305742</v>
      </c>
      <c r="F833" s="2">
        <v>44832</v>
      </c>
    </row>
    <row r="834" spans="1:6" x14ac:dyDescent="0.2">
      <c r="A834">
        <v>2019</v>
      </c>
      <c r="B834" t="s">
        <v>58</v>
      </c>
      <c r="C834" t="s">
        <v>17</v>
      </c>
      <c r="D834" s="1">
        <v>5474</v>
      </c>
      <c r="E834" s="1">
        <v>120085</v>
      </c>
      <c r="F834" s="2">
        <v>49342</v>
      </c>
    </row>
    <row r="835" spans="1:6" x14ac:dyDescent="0.2">
      <c r="A835">
        <v>2019</v>
      </c>
      <c r="B835" t="s">
        <v>58</v>
      </c>
      <c r="C835" t="s">
        <v>18</v>
      </c>
      <c r="D835" s="1">
        <v>21419</v>
      </c>
      <c r="E835" s="1">
        <v>451332</v>
      </c>
      <c r="F835" s="2">
        <v>55476</v>
      </c>
    </row>
    <row r="836" spans="1:6" x14ac:dyDescent="0.2">
      <c r="A836">
        <v>2019</v>
      </c>
      <c r="B836" t="s">
        <v>58</v>
      </c>
      <c r="C836" t="s">
        <v>19</v>
      </c>
      <c r="D836" s="1">
        <v>68761</v>
      </c>
      <c r="E836" s="1">
        <v>790552</v>
      </c>
      <c r="F836" s="2">
        <v>59886</v>
      </c>
    </row>
    <row r="837" spans="1:6" x14ac:dyDescent="0.2">
      <c r="A837">
        <v>2019</v>
      </c>
      <c r="B837" t="s">
        <v>58</v>
      </c>
      <c r="C837" t="s">
        <v>20</v>
      </c>
      <c r="D837" s="1">
        <v>25357</v>
      </c>
      <c r="E837" s="1">
        <v>661203</v>
      </c>
      <c r="F837" s="2">
        <v>50845</v>
      </c>
    </row>
    <row r="838" spans="1:6" x14ac:dyDescent="0.2">
      <c r="A838">
        <v>2019</v>
      </c>
      <c r="B838" t="s">
        <v>58</v>
      </c>
      <c r="C838" t="s">
        <v>21</v>
      </c>
      <c r="D838" s="1">
        <v>20728</v>
      </c>
      <c r="E838" s="1">
        <v>530749</v>
      </c>
      <c r="F838" s="2">
        <v>52656</v>
      </c>
    </row>
    <row r="839" spans="1:6" x14ac:dyDescent="0.2">
      <c r="A839">
        <v>2019</v>
      </c>
      <c r="B839" t="s">
        <v>58</v>
      </c>
      <c r="C839" t="s">
        <v>22</v>
      </c>
      <c r="D839" s="1">
        <v>7557</v>
      </c>
      <c r="E839" s="1">
        <v>146077</v>
      </c>
      <c r="F839" s="2">
        <v>42620</v>
      </c>
    </row>
    <row r="840" spans="1:6" x14ac:dyDescent="0.2">
      <c r="A840">
        <v>2019</v>
      </c>
      <c r="B840" t="s">
        <v>58</v>
      </c>
      <c r="C840" t="s">
        <v>23</v>
      </c>
      <c r="D840" s="1">
        <v>52078</v>
      </c>
      <c r="E840" s="1">
        <v>462462</v>
      </c>
      <c r="F840" s="2">
        <v>47562</v>
      </c>
    </row>
    <row r="841" spans="1:6" x14ac:dyDescent="0.2">
      <c r="A841">
        <v>2019</v>
      </c>
      <c r="B841" t="s">
        <v>58</v>
      </c>
      <c r="C841" t="s">
        <v>24</v>
      </c>
      <c r="D841" s="1">
        <v>4834</v>
      </c>
      <c r="E841" s="1">
        <v>74646</v>
      </c>
      <c r="F841" s="2">
        <v>49258</v>
      </c>
    </row>
    <row r="842" spans="1:6" x14ac:dyDescent="0.2">
      <c r="A842">
        <v>2019</v>
      </c>
      <c r="B842" t="s">
        <v>58</v>
      </c>
      <c r="C842" t="s">
        <v>25</v>
      </c>
      <c r="D842" s="1">
        <v>11559</v>
      </c>
      <c r="E842" s="1">
        <v>139275</v>
      </c>
      <c r="F842" s="2">
        <v>48735</v>
      </c>
    </row>
    <row r="843" spans="1:6" x14ac:dyDescent="0.2">
      <c r="A843">
        <v>2019</v>
      </c>
      <c r="B843" t="s">
        <v>58</v>
      </c>
      <c r="C843" t="s">
        <v>26</v>
      </c>
      <c r="D843" s="1">
        <v>8934</v>
      </c>
      <c r="E843" s="1">
        <v>143417</v>
      </c>
      <c r="F843" s="2">
        <v>54808</v>
      </c>
    </row>
    <row r="844" spans="1:6" x14ac:dyDescent="0.2">
      <c r="A844">
        <v>2019</v>
      </c>
      <c r="B844" t="s">
        <v>58</v>
      </c>
      <c r="C844" t="s">
        <v>27</v>
      </c>
      <c r="D844" s="1">
        <v>4773</v>
      </c>
      <c r="E844" s="1">
        <v>114430</v>
      </c>
      <c r="F844" s="2">
        <v>58363</v>
      </c>
    </row>
    <row r="845" spans="1:6" x14ac:dyDescent="0.2">
      <c r="A845">
        <v>2019</v>
      </c>
      <c r="B845" t="s">
        <v>58</v>
      </c>
      <c r="C845" t="s">
        <v>28</v>
      </c>
      <c r="D845" s="1">
        <v>40687</v>
      </c>
      <c r="E845" s="1">
        <v>670070</v>
      </c>
      <c r="F845" s="2">
        <v>55124</v>
      </c>
    </row>
    <row r="846" spans="1:6" x14ac:dyDescent="0.2">
      <c r="A846">
        <v>2019</v>
      </c>
      <c r="B846" t="s">
        <v>58</v>
      </c>
      <c r="C846" t="s">
        <v>29</v>
      </c>
      <c r="D846" s="1">
        <v>10974</v>
      </c>
      <c r="E846" s="1">
        <v>130181</v>
      </c>
      <c r="F846" s="2">
        <v>42852</v>
      </c>
    </row>
    <row r="847" spans="1:6" x14ac:dyDescent="0.2">
      <c r="A847">
        <v>2019</v>
      </c>
      <c r="B847" t="s">
        <v>58</v>
      </c>
      <c r="C847" t="s">
        <v>30</v>
      </c>
      <c r="D847" s="1">
        <v>67202</v>
      </c>
      <c r="E847" s="1">
        <v>1981493</v>
      </c>
      <c r="F847" s="2">
        <v>54638</v>
      </c>
    </row>
    <row r="848" spans="1:6" x14ac:dyDescent="0.2">
      <c r="A848">
        <v>2019</v>
      </c>
      <c r="B848" t="s">
        <v>58</v>
      </c>
      <c r="C848" t="s">
        <v>31</v>
      </c>
      <c r="D848" s="1">
        <v>28199</v>
      </c>
      <c r="E848" s="1">
        <v>606564</v>
      </c>
      <c r="F848" s="2">
        <v>50123</v>
      </c>
    </row>
    <row r="849" spans="1:6" x14ac:dyDescent="0.2">
      <c r="A849">
        <v>2019</v>
      </c>
      <c r="B849" t="s">
        <v>58</v>
      </c>
      <c r="C849" t="s">
        <v>32</v>
      </c>
      <c r="D849" s="1">
        <v>2581</v>
      </c>
      <c r="E849" s="1">
        <v>65771</v>
      </c>
      <c r="F849" s="2">
        <v>52585</v>
      </c>
    </row>
    <row r="850" spans="1:6" x14ac:dyDescent="0.2">
      <c r="A850">
        <v>2019</v>
      </c>
      <c r="B850" t="s">
        <v>58</v>
      </c>
      <c r="C850" t="s">
        <v>33</v>
      </c>
      <c r="D850" s="1">
        <v>35525</v>
      </c>
      <c r="E850" s="1">
        <v>908891</v>
      </c>
      <c r="F850" s="2">
        <v>47891</v>
      </c>
    </row>
    <row r="851" spans="1:6" x14ac:dyDescent="0.2">
      <c r="A851">
        <v>2019</v>
      </c>
      <c r="B851" t="s">
        <v>58</v>
      </c>
      <c r="C851" t="s">
        <v>34</v>
      </c>
      <c r="D851" s="1">
        <v>13345</v>
      </c>
      <c r="E851" s="1">
        <v>213244</v>
      </c>
      <c r="F851" s="2">
        <v>46841</v>
      </c>
    </row>
    <row r="852" spans="1:6" x14ac:dyDescent="0.2">
      <c r="A852">
        <v>2019</v>
      </c>
      <c r="B852" t="s">
        <v>58</v>
      </c>
      <c r="C852" t="s">
        <v>35</v>
      </c>
      <c r="D852" s="1">
        <v>16113</v>
      </c>
      <c r="E852" s="1">
        <v>295311</v>
      </c>
      <c r="F852" s="2">
        <v>51842</v>
      </c>
    </row>
    <row r="853" spans="1:6" x14ac:dyDescent="0.2">
      <c r="A853">
        <v>2019</v>
      </c>
      <c r="B853" t="s">
        <v>58</v>
      </c>
      <c r="C853" t="s">
        <v>36</v>
      </c>
      <c r="D853" s="1">
        <v>57945</v>
      </c>
      <c r="E853" s="1">
        <v>1230922</v>
      </c>
      <c r="F853" s="2">
        <v>53416</v>
      </c>
    </row>
    <row r="854" spans="1:6" x14ac:dyDescent="0.2">
      <c r="A854">
        <v>2019</v>
      </c>
      <c r="B854" t="s">
        <v>58</v>
      </c>
      <c r="C854" t="s">
        <v>37</v>
      </c>
      <c r="D854" s="1">
        <v>4664</v>
      </c>
      <c r="E854" s="1">
        <v>102395</v>
      </c>
      <c r="F854" s="2">
        <v>50458</v>
      </c>
    </row>
    <row r="855" spans="1:6" x14ac:dyDescent="0.2">
      <c r="A855">
        <v>2019</v>
      </c>
      <c r="B855" t="s">
        <v>58</v>
      </c>
      <c r="C855" t="s">
        <v>38</v>
      </c>
      <c r="D855" s="1">
        <v>12757</v>
      </c>
      <c r="E855" s="1">
        <v>237600</v>
      </c>
      <c r="F855" s="2">
        <v>47296</v>
      </c>
    </row>
    <row r="856" spans="1:6" x14ac:dyDescent="0.2">
      <c r="A856">
        <v>2019</v>
      </c>
      <c r="B856" t="s">
        <v>58</v>
      </c>
      <c r="C856" t="s">
        <v>39</v>
      </c>
      <c r="D856" s="1">
        <v>2904</v>
      </c>
      <c r="E856" s="1">
        <v>68913</v>
      </c>
      <c r="F856" s="2">
        <v>52412</v>
      </c>
    </row>
    <row r="857" spans="1:6" x14ac:dyDescent="0.2">
      <c r="A857">
        <v>2019</v>
      </c>
      <c r="B857" t="s">
        <v>58</v>
      </c>
      <c r="C857" t="s">
        <v>40</v>
      </c>
      <c r="D857" s="1">
        <v>16563</v>
      </c>
      <c r="E857" s="1">
        <v>427328</v>
      </c>
      <c r="F857" s="2">
        <v>53183</v>
      </c>
    </row>
    <row r="858" spans="1:6" x14ac:dyDescent="0.2">
      <c r="A858">
        <v>2019</v>
      </c>
      <c r="B858" t="s">
        <v>58</v>
      </c>
      <c r="C858" t="s">
        <v>41</v>
      </c>
      <c r="D858" s="1">
        <v>94237</v>
      </c>
      <c r="E858" s="1">
        <v>1684606</v>
      </c>
      <c r="F858" s="2">
        <v>49322</v>
      </c>
    </row>
    <row r="859" spans="1:6" x14ac:dyDescent="0.2">
      <c r="A859">
        <v>2019</v>
      </c>
      <c r="B859" t="s">
        <v>58</v>
      </c>
      <c r="C859" t="s">
        <v>42</v>
      </c>
      <c r="D859" s="1">
        <v>12857</v>
      </c>
      <c r="E859" s="1">
        <v>193373</v>
      </c>
      <c r="F859" s="2">
        <v>44983</v>
      </c>
    </row>
    <row r="860" spans="1:6" x14ac:dyDescent="0.2">
      <c r="A860">
        <v>2019</v>
      </c>
      <c r="B860" t="s">
        <v>58</v>
      </c>
      <c r="C860" t="s">
        <v>43</v>
      </c>
      <c r="D860" s="1">
        <v>2503</v>
      </c>
      <c r="E860" s="1">
        <v>62317</v>
      </c>
      <c r="F860" s="2">
        <v>48501</v>
      </c>
    </row>
    <row r="861" spans="1:6" x14ac:dyDescent="0.2">
      <c r="A861">
        <v>2019</v>
      </c>
      <c r="B861" t="s">
        <v>58</v>
      </c>
      <c r="C861" t="s">
        <v>44</v>
      </c>
      <c r="D861" s="1">
        <v>50144</v>
      </c>
      <c r="E861" s="1">
        <v>517645</v>
      </c>
      <c r="F861" s="2">
        <v>50876</v>
      </c>
    </row>
    <row r="862" spans="1:6" x14ac:dyDescent="0.2">
      <c r="A862">
        <v>2019</v>
      </c>
      <c r="B862" t="s">
        <v>58</v>
      </c>
      <c r="C862" t="s">
        <v>45</v>
      </c>
      <c r="D862" s="1">
        <v>64023</v>
      </c>
      <c r="E862" s="1">
        <v>478274</v>
      </c>
      <c r="F862" s="2">
        <v>53267</v>
      </c>
    </row>
    <row r="863" spans="1:6" x14ac:dyDescent="0.2">
      <c r="A863">
        <v>2019</v>
      </c>
      <c r="B863" t="s">
        <v>58</v>
      </c>
      <c r="C863" t="s">
        <v>46</v>
      </c>
      <c r="D863" s="1">
        <v>5755</v>
      </c>
      <c r="E863" s="1">
        <v>125528</v>
      </c>
      <c r="F863" s="2">
        <v>47876</v>
      </c>
    </row>
    <row r="864" spans="1:6" x14ac:dyDescent="0.2">
      <c r="A864">
        <v>2019</v>
      </c>
      <c r="B864" t="s">
        <v>58</v>
      </c>
      <c r="C864" t="s">
        <v>47</v>
      </c>
      <c r="D864" s="1">
        <v>29257</v>
      </c>
      <c r="E864" s="1">
        <v>440255</v>
      </c>
      <c r="F864" s="2">
        <v>50951</v>
      </c>
    </row>
    <row r="865" spans="1:6" x14ac:dyDescent="0.2">
      <c r="A865">
        <v>2019</v>
      </c>
      <c r="B865" t="s">
        <v>58</v>
      </c>
      <c r="C865" t="s">
        <v>48</v>
      </c>
      <c r="D865" s="1">
        <v>3384</v>
      </c>
      <c r="E865" s="1">
        <v>27323</v>
      </c>
      <c r="F865" s="2">
        <v>44083</v>
      </c>
    </row>
    <row r="866" spans="1:6" x14ac:dyDescent="0.2">
      <c r="A866">
        <v>2019</v>
      </c>
      <c r="B866" t="s">
        <v>59</v>
      </c>
      <c r="C866" t="s">
        <v>1</v>
      </c>
      <c r="D866" s="1">
        <v>11180</v>
      </c>
      <c r="E866" s="1">
        <v>208446</v>
      </c>
      <c r="F866" s="2">
        <v>17618</v>
      </c>
    </row>
    <row r="867" spans="1:6" x14ac:dyDescent="0.2">
      <c r="A867">
        <v>2019</v>
      </c>
      <c r="B867" t="s">
        <v>59</v>
      </c>
      <c r="C867" t="s">
        <v>2</v>
      </c>
      <c r="D867" s="1">
        <v>14256</v>
      </c>
      <c r="E867" s="1">
        <v>331295</v>
      </c>
      <c r="F867" s="2">
        <v>25557</v>
      </c>
    </row>
    <row r="868" spans="1:6" x14ac:dyDescent="0.2">
      <c r="A868">
        <v>2019</v>
      </c>
      <c r="B868" t="s">
        <v>59</v>
      </c>
      <c r="C868" t="s">
        <v>3</v>
      </c>
      <c r="D868" s="1">
        <v>7315</v>
      </c>
      <c r="E868" s="1">
        <v>120644</v>
      </c>
      <c r="F868" s="2">
        <v>17299</v>
      </c>
    </row>
    <row r="869" spans="1:6" x14ac:dyDescent="0.2">
      <c r="A869">
        <v>2019</v>
      </c>
      <c r="B869" t="s">
        <v>59</v>
      </c>
      <c r="C869" t="s">
        <v>4</v>
      </c>
      <c r="D869" s="1">
        <v>116191</v>
      </c>
      <c r="E869" s="1">
        <v>2034920</v>
      </c>
      <c r="F869" s="2">
        <v>32379</v>
      </c>
    </row>
    <row r="870" spans="1:6" x14ac:dyDescent="0.2">
      <c r="A870">
        <v>2019</v>
      </c>
      <c r="B870" t="s">
        <v>59</v>
      </c>
      <c r="C870" t="s">
        <v>5</v>
      </c>
      <c r="D870" s="1">
        <v>17317</v>
      </c>
      <c r="E870" s="1">
        <v>344935</v>
      </c>
      <c r="F870" s="2">
        <v>27131</v>
      </c>
    </row>
    <row r="871" spans="1:6" x14ac:dyDescent="0.2">
      <c r="A871">
        <v>2019</v>
      </c>
      <c r="B871" t="s">
        <v>59</v>
      </c>
      <c r="C871" t="s">
        <v>6</v>
      </c>
      <c r="D871" s="1">
        <v>10917</v>
      </c>
      <c r="E871" s="1">
        <v>157574</v>
      </c>
      <c r="F871" s="2">
        <v>24451</v>
      </c>
    </row>
    <row r="872" spans="1:6" x14ac:dyDescent="0.2">
      <c r="A872">
        <v>2019</v>
      </c>
      <c r="B872" t="s">
        <v>59</v>
      </c>
      <c r="C872" t="s">
        <v>7</v>
      </c>
      <c r="D872" s="1">
        <v>2710</v>
      </c>
      <c r="E872" s="1">
        <v>53038</v>
      </c>
      <c r="F872" s="2">
        <v>21264</v>
      </c>
    </row>
    <row r="873" spans="1:6" x14ac:dyDescent="0.2">
      <c r="A873">
        <v>2019</v>
      </c>
      <c r="B873" t="s">
        <v>59</v>
      </c>
      <c r="C873" t="s">
        <v>8</v>
      </c>
      <c r="D873" s="1">
        <v>58596</v>
      </c>
      <c r="E873" s="1">
        <v>1257201</v>
      </c>
      <c r="F873" s="2">
        <v>26675</v>
      </c>
    </row>
    <row r="874" spans="1:6" x14ac:dyDescent="0.2">
      <c r="A874">
        <v>2019</v>
      </c>
      <c r="B874" t="s">
        <v>59</v>
      </c>
      <c r="C874" t="s">
        <v>9</v>
      </c>
      <c r="D874" s="1">
        <v>25254</v>
      </c>
      <c r="E874" s="1">
        <v>498529</v>
      </c>
      <c r="F874" s="2">
        <v>21342</v>
      </c>
    </row>
    <row r="875" spans="1:6" x14ac:dyDescent="0.2">
      <c r="A875">
        <v>2019</v>
      </c>
      <c r="B875" t="s">
        <v>59</v>
      </c>
      <c r="C875" t="s">
        <v>10</v>
      </c>
      <c r="D875" s="1">
        <v>5038</v>
      </c>
      <c r="E875" s="1">
        <v>82521</v>
      </c>
      <c r="F875" s="2">
        <v>17770</v>
      </c>
    </row>
    <row r="876" spans="1:6" x14ac:dyDescent="0.2">
      <c r="A876">
        <v>2019</v>
      </c>
      <c r="B876" t="s">
        <v>59</v>
      </c>
      <c r="C876" t="s">
        <v>11</v>
      </c>
      <c r="D876" s="1">
        <v>33183</v>
      </c>
      <c r="E876" s="1">
        <v>622987</v>
      </c>
      <c r="F876" s="2">
        <v>24703</v>
      </c>
    </row>
    <row r="877" spans="1:6" x14ac:dyDescent="0.2">
      <c r="A877">
        <v>2019</v>
      </c>
      <c r="B877" t="s">
        <v>59</v>
      </c>
      <c r="C877" t="s">
        <v>12</v>
      </c>
      <c r="D877" s="1">
        <v>15776</v>
      </c>
      <c r="E877" s="1">
        <v>313889</v>
      </c>
      <c r="F877" s="2">
        <v>19660</v>
      </c>
    </row>
    <row r="878" spans="1:6" x14ac:dyDescent="0.2">
      <c r="A878">
        <v>2019</v>
      </c>
      <c r="B878" t="s">
        <v>59</v>
      </c>
      <c r="C878" t="s">
        <v>13</v>
      </c>
      <c r="D878" s="1">
        <v>8796</v>
      </c>
      <c r="E878" s="1">
        <v>144265</v>
      </c>
      <c r="F878" s="2">
        <v>17261</v>
      </c>
    </row>
    <row r="879" spans="1:6" x14ac:dyDescent="0.2">
      <c r="A879">
        <v>2019</v>
      </c>
      <c r="B879" t="s">
        <v>59</v>
      </c>
      <c r="C879" t="s">
        <v>14</v>
      </c>
      <c r="D879" s="1">
        <v>6871</v>
      </c>
      <c r="E879" s="1">
        <v>130101</v>
      </c>
      <c r="F879" s="2">
        <v>17333</v>
      </c>
    </row>
    <row r="880" spans="1:6" x14ac:dyDescent="0.2">
      <c r="A880">
        <v>2019</v>
      </c>
      <c r="B880" t="s">
        <v>59</v>
      </c>
      <c r="C880" t="s">
        <v>15</v>
      </c>
      <c r="D880" s="1">
        <v>10118</v>
      </c>
      <c r="E880" s="1">
        <v>201748</v>
      </c>
      <c r="F880" s="2">
        <v>18350</v>
      </c>
    </row>
    <row r="881" spans="1:6" x14ac:dyDescent="0.2">
      <c r="A881">
        <v>2019</v>
      </c>
      <c r="B881" t="s">
        <v>59</v>
      </c>
      <c r="C881" t="s">
        <v>16</v>
      </c>
      <c r="D881" s="1">
        <v>12912</v>
      </c>
      <c r="E881" s="1">
        <v>237469</v>
      </c>
      <c r="F881" s="2">
        <v>21789</v>
      </c>
    </row>
    <row r="882" spans="1:6" x14ac:dyDescent="0.2">
      <c r="A882">
        <v>2019</v>
      </c>
      <c r="B882" t="s">
        <v>59</v>
      </c>
      <c r="C882" t="s">
        <v>17</v>
      </c>
      <c r="D882" s="1">
        <v>5132</v>
      </c>
      <c r="E882" s="1">
        <v>69501</v>
      </c>
      <c r="F882" s="2">
        <v>23169</v>
      </c>
    </row>
    <row r="883" spans="1:6" x14ac:dyDescent="0.2">
      <c r="A883">
        <v>2019</v>
      </c>
      <c r="B883" t="s">
        <v>59</v>
      </c>
      <c r="C883" t="s">
        <v>18</v>
      </c>
      <c r="D883" s="1">
        <v>15043</v>
      </c>
      <c r="E883" s="1">
        <v>282746</v>
      </c>
      <c r="F883" s="2">
        <v>24758</v>
      </c>
    </row>
    <row r="884" spans="1:6" x14ac:dyDescent="0.2">
      <c r="A884">
        <v>2019</v>
      </c>
      <c r="B884" t="s">
        <v>59</v>
      </c>
      <c r="C884" t="s">
        <v>19</v>
      </c>
      <c r="D884" s="1">
        <v>20740</v>
      </c>
      <c r="E884" s="1">
        <v>379863</v>
      </c>
      <c r="F884" s="2">
        <v>29500</v>
      </c>
    </row>
    <row r="885" spans="1:6" x14ac:dyDescent="0.2">
      <c r="A885">
        <v>2019</v>
      </c>
      <c r="B885" t="s">
        <v>59</v>
      </c>
      <c r="C885" t="s">
        <v>20</v>
      </c>
      <c r="D885" s="1">
        <v>23113</v>
      </c>
      <c r="E885" s="1">
        <v>434299</v>
      </c>
      <c r="F885" s="2">
        <v>21121</v>
      </c>
    </row>
    <row r="886" spans="1:6" x14ac:dyDescent="0.2">
      <c r="A886">
        <v>2019</v>
      </c>
      <c r="B886" t="s">
        <v>59</v>
      </c>
      <c r="C886" t="s">
        <v>21</v>
      </c>
      <c r="D886" s="1">
        <v>15325</v>
      </c>
      <c r="E886" s="1">
        <v>275608</v>
      </c>
      <c r="F886" s="2">
        <v>23261</v>
      </c>
    </row>
    <row r="887" spans="1:6" x14ac:dyDescent="0.2">
      <c r="A887">
        <v>2019</v>
      </c>
      <c r="B887" t="s">
        <v>59</v>
      </c>
      <c r="C887" t="s">
        <v>22</v>
      </c>
      <c r="D887" s="1">
        <v>6514</v>
      </c>
      <c r="E887" s="1">
        <v>136282</v>
      </c>
      <c r="F887" s="2">
        <v>17817</v>
      </c>
    </row>
    <row r="888" spans="1:6" x14ac:dyDescent="0.2">
      <c r="A888">
        <v>2019</v>
      </c>
      <c r="B888" t="s">
        <v>59</v>
      </c>
      <c r="C888" t="s">
        <v>23</v>
      </c>
      <c r="D888" s="1">
        <v>15195</v>
      </c>
      <c r="E888" s="1">
        <v>308646</v>
      </c>
      <c r="F888" s="2">
        <v>21614</v>
      </c>
    </row>
    <row r="889" spans="1:6" x14ac:dyDescent="0.2">
      <c r="A889">
        <v>2019</v>
      </c>
      <c r="B889" t="s">
        <v>59</v>
      </c>
      <c r="C889" t="s">
        <v>24</v>
      </c>
      <c r="D889" s="1">
        <v>5052</v>
      </c>
      <c r="E889" s="1">
        <v>67008</v>
      </c>
      <c r="F889" s="2">
        <v>19955</v>
      </c>
    </row>
    <row r="890" spans="1:6" x14ac:dyDescent="0.2">
      <c r="A890">
        <v>2019</v>
      </c>
      <c r="B890" t="s">
        <v>59</v>
      </c>
      <c r="C890" t="s">
        <v>25</v>
      </c>
      <c r="D890" s="1">
        <v>5609</v>
      </c>
      <c r="E890" s="1">
        <v>93856</v>
      </c>
      <c r="F890" s="2">
        <v>17213</v>
      </c>
    </row>
    <row r="891" spans="1:6" x14ac:dyDescent="0.2">
      <c r="A891">
        <v>2019</v>
      </c>
      <c r="B891" t="s">
        <v>59</v>
      </c>
      <c r="C891" t="s">
        <v>26</v>
      </c>
      <c r="D891" s="1">
        <v>8716</v>
      </c>
      <c r="E891" s="1">
        <v>355178</v>
      </c>
      <c r="F891" s="2">
        <v>34432</v>
      </c>
    </row>
    <row r="892" spans="1:6" x14ac:dyDescent="0.2">
      <c r="A892">
        <v>2019</v>
      </c>
      <c r="B892" t="s">
        <v>59</v>
      </c>
      <c r="C892" t="s">
        <v>27</v>
      </c>
      <c r="D892" s="1">
        <v>4675</v>
      </c>
      <c r="E892" s="1">
        <v>73214</v>
      </c>
      <c r="F892" s="2">
        <v>22783</v>
      </c>
    </row>
    <row r="893" spans="1:6" x14ac:dyDescent="0.2">
      <c r="A893">
        <v>2019</v>
      </c>
      <c r="B893" t="s">
        <v>59</v>
      </c>
      <c r="C893" t="s">
        <v>28</v>
      </c>
      <c r="D893" s="1">
        <v>24526</v>
      </c>
      <c r="E893" s="1">
        <v>391519</v>
      </c>
      <c r="F893" s="2">
        <v>26347</v>
      </c>
    </row>
    <row r="894" spans="1:6" x14ac:dyDescent="0.2">
      <c r="A894">
        <v>2019</v>
      </c>
      <c r="B894" t="s">
        <v>59</v>
      </c>
      <c r="C894" t="s">
        <v>29</v>
      </c>
      <c r="D894" s="1">
        <v>5277</v>
      </c>
      <c r="E894" s="1">
        <v>99656</v>
      </c>
      <c r="F894" s="2">
        <v>19571</v>
      </c>
    </row>
    <row r="895" spans="1:6" x14ac:dyDescent="0.2">
      <c r="A895">
        <v>2019</v>
      </c>
      <c r="B895" t="s">
        <v>59</v>
      </c>
      <c r="C895" t="s">
        <v>30</v>
      </c>
      <c r="D895" s="1">
        <v>65868</v>
      </c>
      <c r="E895" s="1">
        <v>957897</v>
      </c>
      <c r="F895" s="2">
        <v>35828</v>
      </c>
    </row>
    <row r="896" spans="1:6" x14ac:dyDescent="0.2">
      <c r="A896">
        <v>2019</v>
      </c>
      <c r="B896" t="s">
        <v>59</v>
      </c>
      <c r="C896" t="s">
        <v>31</v>
      </c>
      <c r="D896" s="1">
        <v>26474</v>
      </c>
      <c r="E896" s="1">
        <v>515152</v>
      </c>
      <c r="F896" s="2">
        <v>20460</v>
      </c>
    </row>
    <row r="897" spans="1:6" x14ac:dyDescent="0.2">
      <c r="A897">
        <v>2019</v>
      </c>
      <c r="B897" t="s">
        <v>59</v>
      </c>
      <c r="C897" t="s">
        <v>32</v>
      </c>
      <c r="D897" s="1">
        <v>2610</v>
      </c>
      <c r="E897" s="1">
        <v>40423</v>
      </c>
      <c r="F897" s="2">
        <v>18573</v>
      </c>
    </row>
    <row r="898" spans="1:6" x14ac:dyDescent="0.2">
      <c r="A898">
        <v>2019</v>
      </c>
      <c r="B898" t="s">
        <v>59</v>
      </c>
      <c r="C898" t="s">
        <v>33</v>
      </c>
      <c r="D898" s="1">
        <v>29035</v>
      </c>
      <c r="E898" s="1">
        <v>570254</v>
      </c>
      <c r="F898" s="2">
        <v>20197</v>
      </c>
    </row>
    <row r="899" spans="1:6" x14ac:dyDescent="0.2">
      <c r="A899">
        <v>2019</v>
      </c>
      <c r="B899" t="s">
        <v>59</v>
      </c>
      <c r="C899" t="s">
        <v>34</v>
      </c>
      <c r="D899" s="1">
        <v>9209</v>
      </c>
      <c r="E899" s="1">
        <v>174213</v>
      </c>
      <c r="F899" s="2">
        <v>18600</v>
      </c>
    </row>
    <row r="900" spans="1:6" x14ac:dyDescent="0.2">
      <c r="A900">
        <v>2019</v>
      </c>
      <c r="B900" t="s">
        <v>59</v>
      </c>
      <c r="C900" t="s">
        <v>35</v>
      </c>
      <c r="D900" s="1">
        <v>14116</v>
      </c>
      <c r="E900" s="1">
        <v>213454</v>
      </c>
      <c r="F900" s="2">
        <v>23818</v>
      </c>
    </row>
    <row r="901" spans="1:6" x14ac:dyDescent="0.2">
      <c r="A901">
        <v>2019</v>
      </c>
      <c r="B901" t="s">
        <v>59</v>
      </c>
      <c r="C901" t="s">
        <v>36</v>
      </c>
      <c r="D901" s="1">
        <v>33729</v>
      </c>
      <c r="E901" s="1">
        <v>577911</v>
      </c>
      <c r="F901" s="2">
        <v>22011</v>
      </c>
    </row>
    <row r="902" spans="1:6" x14ac:dyDescent="0.2">
      <c r="A902">
        <v>2019</v>
      </c>
      <c r="B902" t="s">
        <v>59</v>
      </c>
      <c r="C902" t="s">
        <v>37</v>
      </c>
      <c r="D902" s="1">
        <v>3873</v>
      </c>
      <c r="E902" s="1">
        <v>60008</v>
      </c>
      <c r="F902" s="2">
        <v>23680</v>
      </c>
    </row>
    <row r="903" spans="1:6" x14ac:dyDescent="0.2">
      <c r="A903">
        <v>2019</v>
      </c>
      <c r="B903" t="s">
        <v>59</v>
      </c>
      <c r="C903" t="s">
        <v>38</v>
      </c>
      <c r="D903" s="1">
        <v>13400</v>
      </c>
      <c r="E903" s="1">
        <v>270473</v>
      </c>
      <c r="F903" s="2">
        <v>18816</v>
      </c>
    </row>
    <row r="904" spans="1:6" x14ac:dyDescent="0.2">
      <c r="A904">
        <v>2019</v>
      </c>
      <c r="B904" t="s">
        <v>59</v>
      </c>
      <c r="C904" t="s">
        <v>39</v>
      </c>
      <c r="D904" s="1">
        <v>3191</v>
      </c>
      <c r="E904" s="1">
        <v>47413</v>
      </c>
      <c r="F904" s="2">
        <v>17519</v>
      </c>
    </row>
    <row r="905" spans="1:6" x14ac:dyDescent="0.2">
      <c r="A905">
        <v>2019</v>
      </c>
      <c r="B905" t="s">
        <v>59</v>
      </c>
      <c r="C905" t="s">
        <v>40</v>
      </c>
      <c r="D905" s="1">
        <v>16924</v>
      </c>
      <c r="E905" s="1">
        <v>347181</v>
      </c>
      <c r="F905" s="2">
        <v>23878</v>
      </c>
    </row>
    <row r="906" spans="1:6" x14ac:dyDescent="0.2">
      <c r="A906">
        <v>2019</v>
      </c>
      <c r="B906" t="s">
        <v>59</v>
      </c>
      <c r="C906" t="s">
        <v>41</v>
      </c>
      <c r="D906" s="1">
        <v>65057</v>
      </c>
      <c r="E906" s="1">
        <v>1394036</v>
      </c>
      <c r="F906" s="2">
        <v>22762</v>
      </c>
    </row>
    <row r="907" spans="1:6" x14ac:dyDescent="0.2">
      <c r="A907">
        <v>2019</v>
      </c>
      <c r="B907" t="s">
        <v>59</v>
      </c>
      <c r="C907" t="s">
        <v>42</v>
      </c>
      <c r="D907" s="1">
        <v>7570</v>
      </c>
      <c r="E907" s="1">
        <v>153412</v>
      </c>
      <c r="F907" s="2">
        <v>20955</v>
      </c>
    </row>
    <row r="908" spans="1:6" x14ac:dyDescent="0.2">
      <c r="A908">
        <v>2019</v>
      </c>
      <c r="B908" t="s">
        <v>59</v>
      </c>
      <c r="C908" t="s">
        <v>43</v>
      </c>
      <c r="D908" s="1">
        <v>2268</v>
      </c>
      <c r="E908" s="1">
        <v>37208</v>
      </c>
      <c r="F908" s="2">
        <v>23863</v>
      </c>
    </row>
    <row r="909" spans="1:6" x14ac:dyDescent="0.2">
      <c r="A909">
        <v>2019</v>
      </c>
      <c r="B909" t="s">
        <v>59</v>
      </c>
      <c r="C909" t="s">
        <v>44</v>
      </c>
      <c r="D909" s="1">
        <v>20743</v>
      </c>
      <c r="E909" s="1">
        <v>408354</v>
      </c>
      <c r="F909" s="2">
        <v>21582</v>
      </c>
    </row>
    <row r="910" spans="1:6" x14ac:dyDescent="0.2">
      <c r="A910">
        <v>2019</v>
      </c>
      <c r="B910" t="s">
        <v>59</v>
      </c>
      <c r="C910" t="s">
        <v>45</v>
      </c>
      <c r="D910" s="1">
        <v>20637</v>
      </c>
      <c r="E910" s="1">
        <v>341265</v>
      </c>
      <c r="F910" s="2">
        <v>26566</v>
      </c>
    </row>
    <row r="911" spans="1:6" x14ac:dyDescent="0.2">
      <c r="A911">
        <v>2019</v>
      </c>
      <c r="B911" t="s">
        <v>59</v>
      </c>
      <c r="C911" t="s">
        <v>46</v>
      </c>
      <c r="D911" s="1">
        <v>4658</v>
      </c>
      <c r="E911" s="1">
        <v>75027</v>
      </c>
      <c r="F911" s="2">
        <v>18256</v>
      </c>
    </row>
    <row r="912" spans="1:6" x14ac:dyDescent="0.2">
      <c r="A912">
        <v>2019</v>
      </c>
      <c r="B912" t="s">
        <v>59</v>
      </c>
      <c r="C912" t="s">
        <v>47</v>
      </c>
      <c r="D912" s="1">
        <v>17015</v>
      </c>
      <c r="E912" s="1">
        <v>285279</v>
      </c>
      <c r="F912" s="2">
        <v>18758</v>
      </c>
    </row>
    <row r="913" spans="1:6" x14ac:dyDescent="0.2">
      <c r="A913">
        <v>2019</v>
      </c>
      <c r="B913" t="s">
        <v>59</v>
      </c>
      <c r="C913" t="s">
        <v>48</v>
      </c>
      <c r="D913" s="1">
        <v>2398</v>
      </c>
      <c r="E913" s="1">
        <v>37041</v>
      </c>
      <c r="F913" s="2">
        <v>21994</v>
      </c>
    </row>
    <row r="914" spans="1:6" x14ac:dyDescent="0.2">
      <c r="A914">
        <v>2019</v>
      </c>
      <c r="B914" t="s">
        <v>60</v>
      </c>
      <c r="C914" t="s">
        <v>1</v>
      </c>
      <c r="D914" s="1">
        <v>10189</v>
      </c>
      <c r="E914" s="1">
        <v>46816</v>
      </c>
      <c r="F914" s="2">
        <v>38607</v>
      </c>
    </row>
    <row r="915" spans="1:6" x14ac:dyDescent="0.2">
      <c r="A915">
        <v>2019</v>
      </c>
      <c r="B915" t="s">
        <v>60</v>
      </c>
      <c r="C915" t="s">
        <v>2</v>
      </c>
      <c r="D915" s="1">
        <v>10674</v>
      </c>
      <c r="E915" s="1">
        <v>75782</v>
      </c>
      <c r="F915" s="2">
        <v>39965</v>
      </c>
    </row>
    <row r="916" spans="1:6" x14ac:dyDescent="0.2">
      <c r="A916">
        <v>2019</v>
      </c>
      <c r="B916" t="s">
        <v>60</v>
      </c>
      <c r="C916" t="s">
        <v>3</v>
      </c>
      <c r="D916" s="1">
        <v>5359</v>
      </c>
      <c r="E916" s="1">
        <v>25279</v>
      </c>
      <c r="F916" s="2">
        <v>36115</v>
      </c>
    </row>
    <row r="917" spans="1:6" x14ac:dyDescent="0.2">
      <c r="A917">
        <v>2019</v>
      </c>
      <c r="B917" t="s">
        <v>60</v>
      </c>
      <c r="C917" t="s">
        <v>4</v>
      </c>
      <c r="D917" s="1">
        <v>97442</v>
      </c>
      <c r="E917" s="1">
        <v>547972</v>
      </c>
      <c r="F917" s="2">
        <v>42293</v>
      </c>
    </row>
    <row r="918" spans="1:6" x14ac:dyDescent="0.2">
      <c r="A918">
        <v>2019</v>
      </c>
      <c r="B918" t="s">
        <v>60</v>
      </c>
      <c r="C918" t="s">
        <v>5</v>
      </c>
      <c r="D918" s="1">
        <v>17008</v>
      </c>
      <c r="E918" s="1">
        <v>84571</v>
      </c>
      <c r="F918" s="2">
        <v>42381</v>
      </c>
    </row>
    <row r="919" spans="1:6" x14ac:dyDescent="0.2">
      <c r="A919">
        <v>2019</v>
      </c>
      <c r="B919" t="s">
        <v>60</v>
      </c>
      <c r="C919" t="s">
        <v>6</v>
      </c>
      <c r="D919" s="1">
        <v>18146</v>
      </c>
      <c r="E919" s="1">
        <v>66497</v>
      </c>
      <c r="F919" s="2">
        <v>34861</v>
      </c>
    </row>
    <row r="920" spans="1:6" x14ac:dyDescent="0.2">
      <c r="A920">
        <v>2019</v>
      </c>
      <c r="B920" t="s">
        <v>60</v>
      </c>
      <c r="C920" t="s">
        <v>7</v>
      </c>
      <c r="D920" s="1">
        <v>2052</v>
      </c>
      <c r="E920" s="1">
        <v>12125</v>
      </c>
      <c r="F920" s="2">
        <v>35636</v>
      </c>
    </row>
    <row r="921" spans="1:6" x14ac:dyDescent="0.2">
      <c r="A921">
        <v>2019</v>
      </c>
      <c r="B921" t="s">
        <v>60</v>
      </c>
      <c r="C921" t="s">
        <v>8</v>
      </c>
      <c r="D921" s="1">
        <v>56765</v>
      </c>
      <c r="E921" s="1">
        <v>281975</v>
      </c>
      <c r="F921" s="2">
        <v>37969</v>
      </c>
    </row>
    <row r="922" spans="1:6" x14ac:dyDescent="0.2">
      <c r="A922">
        <v>2019</v>
      </c>
      <c r="B922" t="s">
        <v>60</v>
      </c>
      <c r="C922" t="s">
        <v>9</v>
      </c>
      <c r="D922" s="1">
        <v>18227</v>
      </c>
      <c r="E922" s="1">
        <v>111902</v>
      </c>
      <c r="F922" s="2">
        <v>37971</v>
      </c>
    </row>
    <row r="923" spans="1:6" x14ac:dyDescent="0.2">
      <c r="A923">
        <v>2019</v>
      </c>
      <c r="B923" t="s">
        <v>60</v>
      </c>
      <c r="C923" t="s">
        <v>10</v>
      </c>
      <c r="D923" s="1">
        <v>3845</v>
      </c>
      <c r="E923" s="1">
        <v>19414</v>
      </c>
      <c r="F923" s="2">
        <v>32615</v>
      </c>
    </row>
    <row r="924" spans="1:6" x14ac:dyDescent="0.2">
      <c r="A924">
        <v>2019</v>
      </c>
      <c r="B924" t="s">
        <v>60</v>
      </c>
      <c r="C924" t="s">
        <v>11</v>
      </c>
      <c r="D924" s="1">
        <v>39884</v>
      </c>
      <c r="E924" s="1">
        <v>209967</v>
      </c>
      <c r="F924" s="2">
        <v>43714</v>
      </c>
    </row>
    <row r="925" spans="1:6" x14ac:dyDescent="0.2">
      <c r="A925">
        <v>2019</v>
      </c>
      <c r="B925" t="s">
        <v>60</v>
      </c>
      <c r="C925" t="s">
        <v>12</v>
      </c>
      <c r="D925" s="1">
        <v>12916</v>
      </c>
      <c r="E925" s="1">
        <v>89273</v>
      </c>
      <c r="F925" s="2">
        <v>33759</v>
      </c>
    </row>
    <row r="926" spans="1:6" x14ac:dyDescent="0.2">
      <c r="A926">
        <v>2019</v>
      </c>
      <c r="B926" t="s">
        <v>60</v>
      </c>
      <c r="C926" t="s">
        <v>13</v>
      </c>
      <c r="D926" s="1">
        <v>8547</v>
      </c>
      <c r="E926" s="1">
        <v>42519</v>
      </c>
      <c r="F926" s="2">
        <v>36534</v>
      </c>
    </row>
    <row r="927" spans="1:6" x14ac:dyDescent="0.2">
      <c r="A927">
        <v>2019</v>
      </c>
      <c r="B927" t="s">
        <v>60</v>
      </c>
      <c r="C927" t="s">
        <v>14</v>
      </c>
      <c r="D927" s="1">
        <v>5938</v>
      </c>
      <c r="E927" s="1">
        <v>34833</v>
      </c>
      <c r="F927" s="2">
        <v>35624</v>
      </c>
    </row>
    <row r="928" spans="1:6" x14ac:dyDescent="0.2">
      <c r="A928">
        <v>2019</v>
      </c>
      <c r="B928" t="s">
        <v>60</v>
      </c>
      <c r="C928" t="s">
        <v>15</v>
      </c>
      <c r="D928" s="1">
        <v>10404</v>
      </c>
      <c r="E928" s="1">
        <v>46571</v>
      </c>
      <c r="F928" s="2">
        <v>34846</v>
      </c>
    </row>
    <row r="929" spans="1:6" x14ac:dyDescent="0.2">
      <c r="A929">
        <v>2019</v>
      </c>
      <c r="B929" t="s">
        <v>60</v>
      </c>
      <c r="C929" t="s">
        <v>16</v>
      </c>
      <c r="D929" s="1">
        <v>9280</v>
      </c>
      <c r="E929" s="1">
        <v>46391</v>
      </c>
      <c r="F929" s="2">
        <v>38963</v>
      </c>
    </row>
    <row r="930" spans="1:6" x14ac:dyDescent="0.2">
      <c r="A930">
        <v>2019</v>
      </c>
      <c r="B930" t="s">
        <v>60</v>
      </c>
      <c r="C930" t="s">
        <v>17</v>
      </c>
      <c r="D930" s="1">
        <v>3777</v>
      </c>
      <c r="E930" s="1">
        <v>17863</v>
      </c>
      <c r="F930" s="2">
        <v>35322</v>
      </c>
    </row>
    <row r="931" spans="1:6" x14ac:dyDescent="0.2">
      <c r="A931">
        <v>2019</v>
      </c>
      <c r="B931" t="s">
        <v>60</v>
      </c>
      <c r="C931" t="s">
        <v>18</v>
      </c>
      <c r="D931" s="1">
        <v>19358</v>
      </c>
      <c r="E931" s="1">
        <v>91545</v>
      </c>
      <c r="F931" s="2">
        <v>44150</v>
      </c>
    </row>
    <row r="932" spans="1:6" x14ac:dyDescent="0.2">
      <c r="A932">
        <v>2019</v>
      </c>
      <c r="B932" t="s">
        <v>60</v>
      </c>
      <c r="C932" t="s">
        <v>19</v>
      </c>
      <c r="D932" s="1">
        <v>22046</v>
      </c>
      <c r="E932" s="1">
        <v>121404</v>
      </c>
      <c r="F932" s="2">
        <v>40421</v>
      </c>
    </row>
    <row r="933" spans="1:6" x14ac:dyDescent="0.2">
      <c r="A933">
        <v>2019</v>
      </c>
      <c r="B933" t="s">
        <v>60</v>
      </c>
      <c r="C933" t="s">
        <v>20</v>
      </c>
      <c r="D933" s="1">
        <v>32480</v>
      </c>
      <c r="E933" s="1">
        <v>140352</v>
      </c>
      <c r="F933" s="2">
        <v>34330</v>
      </c>
    </row>
    <row r="934" spans="1:6" x14ac:dyDescent="0.2">
      <c r="A934">
        <v>2019</v>
      </c>
      <c r="B934" t="s">
        <v>60</v>
      </c>
      <c r="C934" t="s">
        <v>21</v>
      </c>
      <c r="D934" s="1">
        <v>17266</v>
      </c>
      <c r="E934" s="1">
        <v>91238</v>
      </c>
      <c r="F934" s="2">
        <v>35478</v>
      </c>
    </row>
    <row r="935" spans="1:6" x14ac:dyDescent="0.2">
      <c r="A935">
        <v>2019</v>
      </c>
      <c r="B935" t="s">
        <v>60</v>
      </c>
      <c r="C935" t="s">
        <v>22</v>
      </c>
      <c r="D935" s="1">
        <v>4589</v>
      </c>
      <c r="E935" s="1">
        <v>21043</v>
      </c>
      <c r="F935" s="2">
        <v>36243</v>
      </c>
    </row>
    <row r="936" spans="1:6" x14ac:dyDescent="0.2">
      <c r="A936">
        <v>2019</v>
      </c>
      <c r="B936" t="s">
        <v>60</v>
      </c>
      <c r="C936" t="s">
        <v>23</v>
      </c>
      <c r="D936" s="1">
        <v>13240</v>
      </c>
      <c r="E936" s="1">
        <v>75829</v>
      </c>
      <c r="F936" s="2">
        <v>35224</v>
      </c>
    </row>
    <row r="937" spans="1:6" x14ac:dyDescent="0.2">
      <c r="A937">
        <v>2019</v>
      </c>
      <c r="B937" t="s">
        <v>60</v>
      </c>
      <c r="C937" t="s">
        <v>24</v>
      </c>
      <c r="D937" s="1">
        <v>4153</v>
      </c>
      <c r="E937" s="1">
        <v>18442</v>
      </c>
      <c r="F937" s="2">
        <v>31791</v>
      </c>
    </row>
    <row r="938" spans="1:6" x14ac:dyDescent="0.2">
      <c r="A938">
        <v>2019</v>
      </c>
      <c r="B938" t="s">
        <v>60</v>
      </c>
      <c r="C938" t="s">
        <v>25</v>
      </c>
      <c r="D938" s="1">
        <v>4572</v>
      </c>
      <c r="E938" s="1">
        <v>25509</v>
      </c>
      <c r="F938" s="2">
        <v>33587</v>
      </c>
    </row>
    <row r="939" spans="1:6" x14ac:dyDescent="0.2">
      <c r="A939">
        <v>2019</v>
      </c>
      <c r="B939" t="s">
        <v>60</v>
      </c>
      <c r="C939" t="s">
        <v>26</v>
      </c>
      <c r="D939" s="1">
        <v>5140</v>
      </c>
      <c r="E939" s="1">
        <v>35449</v>
      </c>
      <c r="F939" s="2">
        <v>38479</v>
      </c>
    </row>
    <row r="940" spans="1:6" x14ac:dyDescent="0.2">
      <c r="A940">
        <v>2019</v>
      </c>
      <c r="B940" t="s">
        <v>60</v>
      </c>
      <c r="C940" t="s">
        <v>27</v>
      </c>
      <c r="D940" s="1">
        <v>4011</v>
      </c>
      <c r="E940" s="1">
        <v>21600</v>
      </c>
      <c r="F940" s="2">
        <v>39236</v>
      </c>
    </row>
    <row r="941" spans="1:6" x14ac:dyDescent="0.2">
      <c r="A941">
        <v>2019</v>
      </c>
      <c r="B941" t="s">
        <v>60</v>
      </c>
      <c r="C941" t="s">
        <v>28</v>
      </c>
      <c r="D941" s="1">
        <v>24469</v>
      </c>
      <c r="E941" s="1">
        <v>138255</v>
      </c>
      <c r="F941" s="2">
        <v>37373</v>
      </c>
    </row>
    <row r="942" spans="1:6" x14ac:dyDescent="0.2">
      <c r="A942">
        <v>2019</v>
      </c>
      <c r="B942" t="s">
        <v>60</v>
      </c>
      <c r="C942" t="s">
        <v>29</v>
      </c>
      <c r="D942" s="1">
        <v>4216</v>
      </c>
      <c r="E942" s="1">
        <v>21214</v>
      </c>
      <c r="F942" s="2">
        <v>35417</v>
      </c>
    </row>
    <row r="943" spans="1:6" x14ac:dyDescent="0.2">
      <c r="A943">
        <v>2019</v>
      </c>
      <c r="B943" t="s">
        <v>60</v>
      </c>
      <c r="C943" t="s">
        <v>30</v>
      </c>
      <c r="D943" s="1">
        <v>72430</v>
      </c>
      <c r="E943" s="1">
        <v>371218</v>
      </c>
      <c r="F943" s="2">
        <v>43410</v>
      </c>
    </row>
    <row r="944" spans="1:6" x14ac:dyDescent="0.2">
      <c r="A944">
        <v>2019</v>
      </c>
      <c r="B944" t="s">
        <v>60</v>
      </c>
      <c r="C944" t="s">
        <v>31</v>
      </c>
      <c r="D944" s="1">
        <v>24457</v>
      </c>
      <c r="E944" s="1">
        <v>115119</v>
      </c>
      <c r="F944" s="2">
        <v>36624</v>
      </c>
    </row>
    <row r="945" spans="1:6" x14ac:dyDescent="0.2">
      <c r="A945">
        <v>2019</v>
      </c>
      <c r="B945" t="s">
        <v>60</v>
      </c>
      <c r="C945" t="s">
        <v>32</v>
      </c>
      <c r="D945" s="1">
        <v>2047</v>
      </c>
      <c r="E945" s="1">
        <v>11337</v>
      </c>
      <c r="F945" s="2">
        <v>38696</v>
      </c>
    </row>
    <row r="946" spans="1:6" x14ac:dyDescent="0.2">
      <c r="A946">
        <v>2019</v>
      </c>
      <c r="B946" t="s">
        <v>60</v>
      </c>
      <c r="C946" t="s">
        <v>33</v>
      </c>
      <c r="D946" s="1">
        <v>23639</v>
      </c>
      <c r="E946" s="1">
        <v>157001</v>
      </c>
      <c r="F946" s="2">
        <v>35006</v>
      </c>
    </row>
    <row r="947" spans="1:6" x14ac:dyDescent="0.2">
      <c r="A947">
        <v>2019</v>
      </c>
      <c r="B947" t="s">
        <v>60</v>
      </c>
      <c r="C947" t="s">
        <v>34</v>
      </c>
      <c r="D947" s="1">
        <v>6589</v>
      </c>
      <c r="E947" s="1">
        <v>36706</v>
      </c>
      <c r="F947" s="2">
        <v>36151</v>
      </c>
    </row>
    <row r="948" spans="1:6" x14ac:dyDescent="0.2">
      <c r="A948">
        <v>2019</v>
      </c>
      <c r="B948" t="s">
        <v>60</v>
      </c>
      <c r="C948" t="s">
        <v>35</v>
      </c>
      <c r="D948" s="1">
        <v>25468</v>
      </c>
      <c r="E948" s="1">
        <v>78423</v>
      </c>
      <c r="F948" s="2">
        <v>35467</v>
      </c>
    </row>
    <row r="949" spans="1:6" x14ac:dyDescent="0.2">
      <c r="A949">
        <v>2019</v>
      </c>
      <c r="B949" t="s">
        <v>60</v>
      </c>
      <c r="C949" t="s">
        <v>36</v>
      </c>
      <c r="D949" s="1">
        <v>33082</v>
      </c>
      <c r="E949" s="1">
        <v>202171</v>
      </c>
      <c r="F949" s="2">
        <v>35131</v>
      </c>
    </row>
    <row r="950" spans="1:6" x14ac:dyDescent="0.2">
      <c r="A950">
        <v>2019</v>
      </c>
      <c r="B950" t="s">
        <v>60</v>
      </c>
      <c r="C950" t="s">
        <v>37</v>
      </c>
      <c r="D950" s="1">
        <v>3537</v>
      </c>
      <c r="E950" s="1">
        <v>18157</v>
      </c>
      <c r="F950" s="2">
        <v>34466</v>
      </c>
    </row>
    <row r="951" spans="1:6" x14ac:dyDescent="0.2">
      <c r="A951">
        <v>2019</v>
      </c>
      <c r="B951" t="s">
        <v>60</v>
      </c>
      <c r="C951" t="s">
        <v>38</v>
      </c>
      <c r="D951" s="1">
        <v>12142</v>
      </c>
      <c r="E951" s="1">
        <v>54906</v>
      </c>
      <c r="F951" s="2">
        <v>34386</v>
      </c>
    </row>
    <row r="952" spans="1:6" x14ac:dyDescent="0.2">
      <c r="A952">
        <v>2019</v>
      </c>
      <c r="B952" t="s">
        <v>60</v>
      </c>
      <c r="C952" t="s">
        <v>39</v>
      </c>
      <c r="D952" s="1">
        <v>2223</v>
      </c>
      <c r="E952" s="1">
        <v>11326</v>
      </c>
      <c r="F952" s="2">
        <v>34233</v>
      </c>
    </row>
    <row r="953" spans="1:6" x14ac:dyDescent="0.2">
      <c r="A953">
        <v>2019</v>
      </c>
      <c r="B953" t="s">
        <v>60</v>
      </c>
      <c r="C953" t="s">
        <v>40</v>
      </c>
      <c r="D953" s="1">
        <v>15931</v>
      </c>
      <c r="E953" s="1">
        <v>80484</v>
      </c>
      <c r="F953" s="2">
        <v>36227</v>
      </c>
    </row>
    <row r="954" spans="1:6" x14ac:dyDescent="0.2">
      <c r="A954">
        <v>2019</v>
      </c>
      <c r="B954" t="s">
        <v>60</v>
      </c>
      <c r="C954" t="s">
        <v>41</v>
      </c>
      <c r="D954" s="1">
        <v>57504</v>
      </c>
      <c r="E954" s="1">
        <v>343287</v>
      </c>
      <c r="F954" s="2">
        <v>41110</v>
      </c>
    </row>
    <row r="955" spans="1:6" x14ac:dyDescent="0.2">
      <c r="A955">
        <v>2019</v>
      </c>
      <c r="B955" t="s">
        <v>60</v>
      </c>
      <c r="C955" t="s">
        <v>42</v>
      </c>
      <c r="D955" s="1">
        <v>6492</v>
      </c>
      <c r="E955" s="1">
        <v>37200</v>
      </c>
      <c r="F955" s="2">
        <v>37389</v>
      </c>
    </row>
    <row r="956" spans="1:6" x14ac:dyDescent="0.2">
      <c r="A956">
        <v>2019</v>
      </c>
      <c r="B956" t="s">
        <v>60</v>
      </c>
      <c r="C956" t="s">
        <v>43</v>
      </c>
      <c r="D956" s="1">
        <v>1990</v>
      </c>
      <c r="E956" s="1">
        <v>8772</v>
      </c>
      <c r="F956" s="2">
        <v>37394</v>
      </c>
    </row>
    <row r="957" spans="1:6" x14ac:dyDescent="0.2">
      <c r="A957">
        <v>2019</v>
      </c>
      <c r="B957" t="s">
        <v>60</v>
      </c>
      <c r="C957" t="s">
        <v>44</v>
      </c>
      <c r="D957" s="1">
        <v>29777</v>
      </c>
      <c r="E957" s="1">
        <v>140456</v>
      </c>
      <c r="F957" s="2">
        <v>45136</v>
      </c>
    </row>
    <row r="958" spans="1:6" x14ac:dyDescent="0.2">
      <c r="A958">
        <v>2019</v>
      </c>
      <c r="B958" t="s">
        <v>60</v>
      </c>
      <c r="C958" t="s">
        <v>45</v>
      </c>
      <c r="D958" s="1">
        <v>19915</v>
      </c>
      <c r="E958" s="1">
        <v>102632</v>
      </c>
      <c r="F958" s="2">
        <v>42585</v>
      </c>
    </row>
    <row r="959" spans="1:6" x14ac:dyDescent="0.2">
      <c r="A959">
        <v>2019</v>
      </c>
      <c r="B959" t="s">
        <v>60</v>
      </c>
      <c r="C959" t="s">
        <v>46</v>
      </c>
      <c r="D959" s="1">
        <v>5797</v>
      </c>
      <c r="E959" s="1">
        <v>20164</v>
      </c>
      <c r="F959" s="2">
        <v>32080</v>
      </c>
    </row>
    <row r="960" spans="1:6" x14ac:dyDescent="0.2">
      <c r="A960">
        <v>2019</v>
      </c>
      <c r="B960" t="s">
        <v>60</v>
      </c>
      <c r="C960" t="s">
        <v>47</v>
      </c>
      <c r="D960" s="1">
        <v>13757</v>
      </c>
      <c r="E960" s="1">
        <v>84267</v>
      </c>
      <c r="F960" s="2">
        <v>31908</v>
      </c>
    </row>
    <row r="961" spans="1:6" x14ac:dyDescent="0.2">
      <c r="A961">
        <v>2019</v>
      </c>
      <c r="B961" t="s">
        <v>60</v>
      </c>
      <c r="C961" t="s">
        <v>48</v>
      </c>
      <c r="D961" s="1">
        <v>1655</v>
      </c>
      <c r="E961" s="1">
        <v>7188</v>
      </c>
      <c r="F961" s="2">
        <v>39255</v>
      </c>
    </row>
    <row r="962" spans="1:6" x14ac:dyDescent="0.2">
      <c r="A962">
        <v>2018</v>
      </c>
      <c r="B962" t="s">
        <v>55</v>
      </c>
      <c r="C962" t="s">
        <v>1</v>
      </c>
      <c r="D962" s="1">
        <v>1843</v>
      </c>
      <c r="E962" s="1">
        <v>18397</v>
      </c>
      <c r="F962" s="2">
        <v>56388</v>
      </c>
    </row>
    <row r="963" spans="1:6" x14ac:dyDescent="0.2">
      <c r="A963">
        <v>2018</v>
      </c>
      <c r="B963" t="s">
        <v>55</v>
      </c>
      <c r="C963" t="s">
        <v>2</v>
      </c>
      <c r="D963" s="1">
        <v>1328</v>
      </c>
      <c r="E963" s="1">
        <v>38653</v>
      </c>
      <c r="F963" s="2">
        <v>50854</v>
      </c>
    </row>
    <row r="964" spans="1:6" x14ac:dyDescent="0.2">
      <c r="A964">
        <v>2018</v>
      </c>
      <c r="B964" t="s">
        <v>55</v>
      </c>
      <c r="C964" t="s">
        <v>3</v>
      </c>
      <c r="D964" s="1">
        <v>2525</v>
      </c>
      <c r="E964" s="1">
        <v>16334</v>
      </c>
      <c r="F964" s="2">
        <v>47616</v>
      </c>
    </row>
    <row r="965" spans="1:6" x14ac:dyDescent="0.2">
      <c r="A965">
        <v>2018</v>
      </c>
      <c r="B965" t="s">
        <v>55</v>
      </c>
      <c r="C965" t="s">
        <v>4</v>
      </c>
      <c r="D965" s="1">
        <v>17605</v>
      </c>
      <c r="E965" s="1">
        <v>443542</v>
      </c>
      <c r="F965" s="2">
        <v>38595</v>
      </c>
    </row>
    <row r="966" spans="1:6" x14ac:dyDescent="0.2">
      <c r="A966">
        <v>2018</v>
      </c>
      <c r="B966" t="s">
        <v>55</v>
      </c>
      <c r="C966" t="s">
        <v>5</v>
      </c>
      <c r="D966" s="1">
        <v>3256</v>
      </c>
      <c r="E966" s="1">
        <v>46357</v>
      </c>
      <c r="F966" s="2">
        <v>88489</v>
      </c>
    </row>
    <row r="967" spans="1:6" x14ac:dyDescent="0.2">
      <c r="A967">
        <v>2018</v>
      </c>
      <c r="B967" t="s">
        <v>55</v>
      </c>
      <c r="C967" t="s">
        <v>6</v>
      </c>
      <c r="D967">
        <v>441</v>
      </c>
      <c r="E967" s="1">
        <v>5272</v>
      </c>
      <c r="F967" s="2">
        <v>40054</v>
      </c>
    </row>
    <row r="968" spans="1:6" x14ac:dyDescent="0.2">
      <c r="A968">
        <v>2018</v>
      </c>
      <c r="B968" t="s">
        <v>55</v>
      </c>
      <c r="C968" t="s">
        <v>7</v>
      </c>
      <c r="D968">
        <v>177</v>
      </c>
      <c r="E968" s="1">
        <v>1535</v>
      </c>
      <c r="F968" s="2">
        <v>39987</v>
      </c>
    </row>
    <row r="969" spans="1:6" x14ac:dyDescent="0.2">
      <c r="A969">
        <v>2018</v>
      </c>
      <c r="B969" t="s">
        <v>55</v>
      </c>
      <c r="C969" t="s">
        <v>8</v>
      </c>
      <c r="D969" s="1">
        <v>5289</v>
      </c>
      <c r="E969" s="1">
        <v>72507</v>
      </c>
      <c r="F969" s="2">
        <v>34681</v>
      </c>
    </row>
    <row r="970" spans="1:6" x14ac:dyDescent="0.2">
      <c r="A970">
        <v>2018</v>
      </c>
      <c r="B970" t="s">
        <v>55</v>
      </c>
      <c r="C970" t="s">
        <v>9</v>
      </c>
      <c r="D970" s="1">
        <v>2630</v>
      </c>
      <c r="E970" s="1">
        <v>29395</v>
      </c>
      <c r="F970" s="2">
        <v>42010</v>
      </c>
    </row>
    <row r="971" spans="1:6" x14ac:dyDescent="0.2">
      <c r="A971">
        <v>2018</v>
      </c>
      <c r="B971" t="s">
        <v>55</v>
      </c>
      <c r="C971" t="s">
        <v>10</v>
      </c>
      <c r="D971" s="1">
        <v>2500</v>
      </c>
      <c r="E971" s="1">
        <v>26636</v>
      </c>
      <c r="F971" s="2">
        <v>39998</v>
      </c>
    </row>
    <row r="972" spans="1:6" x14ac:dyDescent="0.2">
      <c r="A972">
        <v>2018</v>
      </c>
      <c r="B972" t="s">
        <v>55</v>
      </c>
      <c r="C972" t="s">
        <v>11</v>
      </c>
      <c r="D972" s="1">
        <v>2785</v>
      </c>
      <c r="E972" s="1">
        <v>26452</v>
      </c>
      <c r="F972" s="2">
        <v>50101</v>
      </c>
    </row>
    <row r="973" spans="1:6" x14ac:dyDescent="0.2">
      <c r="A973">
        <v>2018</v>
      </c>
      <c r="B973" t="s">
        <v>55</v>
      </c>
      <c r="C973" t="s">
        <v>12</v>
      </c>
      <c r="D973" s="1">
        <v>2217</v>
      </c>
      <c r="E973" s="1">
        <v>21236</v>
      </c>
      <c r="F973" s="2">
        <v>48605</v>
      </c>
    </row>
    <row r="974" spans="1:6" x14ac:dyDescent="0.2">
      <c r="A974">
        <v>2018</v>
      </c>
      <c r="B974" t="s">
        <v>55</v>
      </c>
      <c r="C974" t="s">
        <v>13</v>
      </c>
      <c r="D974" s="1">
        <v>2830</v>
      </c>
      <c r="E974" s="1">
        <v>23077</v>
      </c>
      <c r="F974" s="2">
        <v>42989</v>
      </c>
    </row>
    <row r="975" spans="1:6" x14ac:dyDescent="0.2">
      <c r="A975">
        <v>2018</v>
      </c>
      <c r="B975" t="s">
        <v>55</v>
      </c>
      <c r="C975" t="s">
        <v>14</v>
      </c>
      <c r="D975" s="1">
        <v>2658</v>
      </c>
      <c r="E975" s="1">
        <v>19284</v>
      </c>
      <c r="F975" s="2">
        <v>47004</v>
      </c>
    </row>
    <row r="976" spans="1:6" x14ac:dyDescent="0.2">
      <c r="A976">
        <v>2018</v>
      </c>
      <c r="B976" t="s">
        <v>55</v>
      </c>
      <c r="C976" t="s">
        <v>15</v>
      </c>
      <c r="D976" s="1">
        <v>1559</v>
      </c>
      <c r="E976" s="1">
        <v>18569</v>
      </c>
      <c r="F976" s="2">
        <v>56223</v>
      </c>
    </row>
    <row r="977" spans="1:6" x14ac:dyDescent="0.2">
      <c r="A977">
        <v>2018</v>
      </c>
      <c r="B977" t="s">
        <v>55</v>
      </c>
      <c r="C977" t="s">
        <v>16</v>
      </c>
      <c r="D977" s="1">
        <v>3089</v>
      </c>
      <c r="E977" s="1">
        <v>43598</v>
      </c>
      <c r="F977" s="2">
        <v>84277</v>
      </c>
    </row>
    <row r="978" spans="1:6" x14ac:dyDescent="0.2">
      <c r="A978">
        <v>2018</v>
      </c>
      <c r="B978" t="s">
        <v>55</v>
      </c>
      <c r="C978" t="s">
        <v>17</v>
      </c>
      <c r="D978" s="1">
        <v>1372</v>
      </c>
      <c r="E978" s="1">
        <v>7143</v>
      </c>
      <c r="F978" s="2">
        <v>41187</v>
      </c>
    </row>
    <row r="979" spans="1:6" x14ac:dyDescent="0.2">
      <c r="A979">
        <v>2018</v>
      </c>
      <c r="B979" t="s">
        <v>55</v>
      </c>
      <c r="C979" t="s">
        <v>18</v>
      </c>
      <c r="D979">
        <v>723</v>
      </c>
      <c r="E979" s="1">
        <v>6447</v>
      </c>
      <c r="F979" s="2">
        <v>43100</v>
      </c>
    </row>
    <row r="980" spans="1:6" x14ac:dyDescent="0.2">
      <c r="A980">
        <v>2018</v>
      </c>
      <c r="B980" t="s">
        <v>55</v>
      </c>
      <c r="C980" t="s">
        <v>19</v>
      </c>
      <c r="D980">
        <v>985</v>
      </c>
      <c r="E980" s="1">
        <v>9626</v>
      </c>
      <c r="F980" s="2">
        <v>61244</v>
      </c>
    </row>
    <row r="981" spans="1:6" x14ac:dyDescent="0.2">
      <c r="A981">
        <v>2018</v>
      </c>
      <c r="B981" t="s">
        <v>55</v>
      </c>
      <c r="C981" t="s">
        <v>20</v>
      </c>
      <c r="D981" s="1">
        <v>3282</v>
      </c>
      <c r="E981" s="1">
        <v>35874</v>
      </c>
      <c r="F981" s="2">
        <v>40516</v>
      </c>
    </row>
    <row r="982" spans="1:6" x14ac:dyDescent="0.2">
      <c r="A982">
        <v>2018</v>
      </c>
      <c r="B982" t="s">
        <v>55</v>
      </c>
      <c r="C982" t="s">
        <v>21</v>
      </c>
      <c r="D982" s="1">
        <v>3071</v>
      </c>
      <c r="E982" s="1">
        <v>27642</v>
      </c>
      <c r="F982" s="2">
        <v>50521</v>
      </c>
    </row>
    <row r="983" spans="1:6" x14ac:dyDescent="0.2">
      <c r="A983">
        <v>2018</v>
      </c>
      <c r="B983" t="s">
        <v>55</v>
      </c>
      <c r="C983" t="s">
        <v>22</v>
      </c>
      <c r="D983" s="1">
        <v>2153</v>
      </c>
      <c r="E983" s="1">
        <v>16234</v>
      </c>
      <c r="F983" s="2">
        <v>47028</v>
      </c>
    </row>
    <row r="984" spans="1:6" x14ac:dyDescent="0.2">
      <c r="A984">
        <v>2018</v>
      </c>
      <c r="B984" t="s">
        <v>55</v>
      </c>
      <c r="C984" t="s">
        <v>23</v>
      </c>
      <c r="D984" s="1">
        <v>1935</v>
      </c>
      <c r="E984" s="1">
        <v>16642</v>
      </c>
      <c r="F984" s="2">
        <v>43331</v>
      </c>
    </row>
    <row r="985" spans="1:6" x14ac:dyDescent="0.2">
      <c r="A985">
        <v>2018</v>
      </c>
      <c r="B985" t="s">
        <v>55</v>
      </c>
      <c r="C985" t="s">
        <v>24</v>
      </c>
      <c r="D985" s="1">
        <v>1771</v>
      </c>
      <c r="E985" s="1">
        <v>12503</v>
      </c>
      <c r="F985" s="2">
        <v>67090</v>
      </c>
    </row>
    <row r="986" spans="1:6" x14ac:dyDescent="0.2">
      <c r="A986">
        <v>2018</v>
      </c>
      <c r="B986" t="s">
        <v>55</v>
      </c>
      <c r="C986" t="s">
        <v>25</v>
      </c>
      <c r="D986" s="1">
        <v>2378</v>
      </c>
      <c r="E986" s="1">
        <v>15823</v>
      </c>
      <c r="F986" s="2">
        <v>41084</v>
      </c>
    </row>
    <row r="987" spans="1:6" x14ac:dyDescent="0.2">
      <c r="A987">
        <v>2018</v>
      </c>
      <c r="B987" t="s">
        <v>55</v>
      </c>
      <c r="C987" t="s">
        <v>26</v>
      </c>
      <c r="D987">
        <v>641</v>
      </c>
      <c r="E987" s="1">
        <v>19336</v>
      </c>
      <c r="F987" s="2">
        <v>82872</v>
      </c>
    </row>
    <row r="988" spans="1:6" x14ac:dyDescent="0.2">
      <c r="A988">
        <v>2018</v>
      </c>
      <c r="B988" t="s">
        <v>55</v>
      </c>
      <c r="C988" t="s">
        <v>27</v>
      </c>
      <c r="D988">
        <v>344</v>
      </c>
      <c r="E988" s="1">
        <v>2619</v>
      </c>
      <c r="F988" s="2">
        <v>42081</v>
      </c>
    </row>
    <row r="989" spans="1:6" x14ac:dyDescent="0.2">
      <c r="A989">
        <v>2018</v>
      </c>
      <c r="B989" t="s">
        <v>55</v>
      </c>
      <c r="C989" t="s">
        <v>28</v>
      </c>
      <c r="D989" s="1">
        <v>1003</v>
      </c>
      <c r="E989" s="1">
        <v>12165</v>
      </c>
      <c r="F989" s="2">
        <v>39981</v>
      </c>
    </row>
    <row r="990" spans="1:6" x14ac:dyDescent="0.2">
      <c r="A990">
        <v>2018</v>
      </c>
      <c r="B990" t="s">
        <v>55</v>
      </c>
      <c r="C990" t="s">
        <v>29</v>
      </c>
      <c r="D990" s="1">
        <v>2007</v>
      </c>
      <c r="E990" s="1">
        <v>35856</v>
      </c>
      <c r="F990" s="2">
        <v>64393</v>
      </c>
    </row>
    <row r="991" spans="1:6" x14ac:dyDescent="0.2">
      <c r="A991">
        <v>2018</v>
      </c>
      <c r="B991" t="s">
        <v>55</v>
      </c>
      <c r="C991" t="s">
        <v>30</v>
      </c>
      <c r="D991" s="1">
        <v>3062</v>
      </c>
      <c r="E991" s="1">
        <v>31787</v>
      </c>
      <c r="F991" s="2">
        <v>41230</v>
      </c>
    </row>
    <row r="992" spans="1:6" x14ac:dyDescent="0.2">
      <c r="A992">
        <v>2018</v>
      </c>
      <c r="B992" t="s">
        <v>55</v>
      </c>
      <c r="C992" t="s">
        <v>31</v>
      </c>
      <c r="D992" s="1">
        <v>3330</v>
      </c>
      <c r="E992" s="1">
        <v>30208</v>
      </c>
      <c r="F992" s="2">
        <v>39062</v>
      </c>
    </row>
    <row r="993" spans="1:6" x14ac:dyDescent="0.2">
      <c r="A993">
        <v>2018</v>
      </c>
      <c r="B993" t="s">
        <v>55</v>
      </c>
      <c r="C993" t="s">
        <v>32</v>
      </c>
      <c r="D993" s="1">
        <v>1766</v>
      </c>
      <c r="E993" s="1">
        <v>25422</v>
      </c>
      <c r="F993" s="2">
        <v>95073</v>
      </c>
    </row>
    <row r="994" spans="1:6" x14ac:dyDescent="0.2">
      <c r="A994">
        <v>2018</v>
      </c>
      <c r="B994" t="s">
        <v>55</v>
      </c>
      <c r="C994" t="s">
        <v>33</v>
      </c>
      <c r="D994" s="1">
        <v>2470</v>
      </c>
      <c r="E994" s="1">
        <v>28520</v>
      </c>
      <c r="F994" s="2">
        <v>51145</v>
      </c>
    </row>
    <row r="995" spans="1:6" x14ac:dyDescent="0.2">
      <c r="A995">
        <v>2018</v>
      </c>
      <c r="B995" t="s">
        <v>55</v>
      </c>
      <c r="C995" t="s">
        <v>34</v>
      </c>
      <c r="D995" s="1">
        <v>4348</v>
      </c>
      <c r="E995" s="1">
        <v>64020</v>
      </c>
      <c r="F995" s="2">
        <v>91135</v>
      </c>
    </row>
    <row r="996" spans="1:6" x14ac:dyDescent="0.2">
      <c r="A996">
        <v>2018</v>
      </c>
      <c r="B996" t="s">
        <v>55</v>
      </c>
      <c r="C996" t="s">
        <v>35</v>
      </c>
      <c r="D996" s="1">
        <v>4560</v>
      </c>
      <c r="E996" s="1">
        <v>53530</v>
      </c>
      <c r="F996" s="2">
        <v>37495</v>
      </c>
    </row>
    <row r="997" spans="1:6" x14ac:dyDescent="0.2">
      <c r="A997">
        <v>2018</v>
      </c>
      <c r="B997" t="s">
        <v>55</v>
      </c>
      <c r="C997" t="s">
        <v>36</v>
      </c>
      <c r="D997" s="1">
        <v>3585</v>
      </c>
      <c r="E997" s="1">
        <v>52523</v>
      </c>
      <c r="F997" s="2">
        <v>62951</v>
      </c>
    </row>
    <row r="998" spans="1:6" x14ac:dyDescent="0.2">
      <c r="A998">
        <v>2018</v>
      </c>
      <c r="B998" t="s">
        <v>55</v>
      </c>
      <c r="C998" t="s">
        <v>37</v>
      </c>
      <c r="D998">
        <v>194</v>
      </c>
      <c r="E998" s="1">
        <v>1056</v>
      </c>
      <c r="F998" s="2">
        <v>39071</v>
      </c>
    </row>
    <row r="999" spans="1:6" x14ac:dyDescent="0.2">
      <c r="A999">
        <v>2018</v>
      </c>
      <c r="B999" t="s">
        <v>55</v>
      </c>
      <c r="C999" t="s">
        <v>38</v>
      </c>
      <c r="D999" s="1">
        <v>1286</v>
      </c>
      <c r="E999" s="1">
        <v>12662</v>
      </c>
      <c r="F999" s="2">
        <v>40536</v>
      </c>
    </row>
    <row r="1000" spans="1:6" x14ac:dyDescent="0.2">
      <c r="A1000">
        <v>2018</v>
      </c>
      <c r="B1000" t="s">
        <v>55</v>
      </c>
      <c r="C1000" t="s">
        <v>39</v>
      </c>
      <c r="D1000" s="1">
        <v>1047</v>
      </c>
      <c r="E1000" s="1">
        <v>6831</v>
      </c>
      <c r="F1000" s="2">
        <v>42904</v>
      </c>
    </row>
    <row r="1001" spans="1:6" x14ac:dyDescent="0.2">
      <c r="A1001">
        <v>2018</v>
      </c>
      <c r="B1001" t="s">
        <v>55</v>
      </c>
      <c r="C1001" t="s">
        <v>40</v>
      </c>
      <c r="D1001" s="1">
        <v>1099</v>
      </c>
      <c r="E1001" s="1">
        <v>11051</v>
      </c>
      <c r="F1001" s="2">
        <v>46634</v>
      </c>
    </row>
    <row r="1002" spans="1:6" x14ac:dyDescent="0.2">
      <c r="A1002">
        <v>2018</v>
      </c>
      <c r="B1002" t="s">
        <v>55</v>
      </c>
      <c r="C1002" t="s">
        <v>41</v>
      </c>
      <c r="D1002" s="1">
        <v>19761</v>
      </c>
      <c r="E1002" s="1">
        <v>304275</v>
      </c>
      <c r="F1002" s="2">
        <v>109449</v>
      </c>
    </row>
    <row r="1003" spans="1:6" x14ac:dyDescent="0.2">
      <c r="A1003">
        <v>2018</v>
      </c>
      <c r="B1003" t="s">
        <v>55</v>
      </c>
      <c r="C1003" t="s">
        <v>42</v>
      </c>
      <c r="D1003" s="1">
        <v>1002</v>
      </c>
      <c r="E1003" s="1">
        <v>15159</v>
      </c>
      <c r="F1003" s="2">
        <v>61171</v>
      </c>
    </row>
    <row r="1004" spans="1:6" x14ac:dyDescent="0.2">
      <c r="A1004">
        <v>2018</v>
      </c>
      <c r="B1004" t="s">
        <v>55</v>
      </c>
      <c r="C1004" t="s">
        <v>43</v>
      </c>
      <c r="D1004">
        <v>548</v>
      </c>
      <c r="E1004" s="1">
        <v>3930</v>
      </c>
      <c r="F1004" s="2">
        <v>38605</v>
      </c>
    </row>
    <row r="1005" spans="1:6" x14ac:dyDescent="0.2">
      <c r="A1005">
        <v>2018</v>
      </c>
      <c r="B1005" t="s">
        <v>55</v>
      </c>
      <c r="C1005" t="s">
        <v>44</v>
      </c>
      <c r="D1005" s="1">
        <v>2101</v>
      </c>
      <c r="E1005" s="1">
        <v>19281</v>
      </c>
      <c r="F1005" s="2">
        <v>47043</v>
      </c>
    </row>
    <row r="1006" spans="1:6" x14ac:dyDescent="0.2">
      <c r="A1006">
        <v>2018</v>
      </c>
      <c r="B1006" t="s">
        <v>55</v>
      </c>
      <c r="C1006" t="s">
        <v>45</v>
      </c>
      <c r="D1006" s="1">
        <v>7317</v>
      </c>
      <c r="E1006" s="1">
        <v>109210</v>
      </c>
      <c r="F1006" s="2">
        <v>33346</v>
      </c>
    </row>
    <row r="1007" spans="1:6" x14ac:dyDescent="0.2">
      <c r="A1007">
        <v>2018</v>
      </c>
      <c r="B1007" t="s">
        <v>55</v>
      </c>
      <c r="C1007" t="s">
        <v>46</v>
      </c>
      <c r="D1007" s="1">
        <v>1199</v>
      </c>
      <c r="E1007" s="1">
        <v>23481</v>
      </c>
      <c r="F1007" s="2">
        <v>80012</v>
      </c>
    </row>
    <row r="1008" spans="1:6" x14ac:dyDescent="0.2">
      <c r="A1008">
        <v>2018</v>
      </c>
      <c r="B1008" t="s">
        <v>55</v>
      </c>
      <c r="C1008" t="s">
        <v>47</v>
      </c>
      <c r="D1008" s="1">
        <v>2926</v>
      </c>
      <c r="E1008" s="1">
        <v>32257</v>
      </c>
      <c r="F1008" s="2">
        <v>39437</v>
      </c>
    </row>
    <row r="1009" spans="1:6" x14ac:dyDescent="0.2">
      <c r="A1009">
        <v>2018</v>
      </c>
      <c r="B1009" t="s">
        <v>55</v>
      </c>
      <c r="C1009" t="s">
        <v>48</v>
      </c>
      <c r="D1009" s="1">
        <v>1438</v>
      </c>
      <c r="E1009" s="1">
        <v>23488</v>
      </c>
      <c r="F1009" s="2">
        <v>83751</v>
      </c>
    </row>
    <row r="1010" spans="1:6" x14ac:dyDescent="0.2">
      <c r="A1010">
        <v>2018</v>
      </c>
      <c r="B1010" t="s">
        <v>51</v>
      </c>
      <c r="C1010" t="s">
        <v>1</v>
      </c>
      <c r="D1010" s="1">
        <v>9897</v>
      </c>
      <c r="E1010" s="1">
        <v>89207</v>
      </c>
      <c r="F1010" s="2">
        <v>53957</v>
      </c>
    </row>
    <row r="1011" spans="1:6" x14ac:dyDescent="0.2">
      <c r="A1011">
        <v>2018</v>
      </c>
      <c r="B1011" t="s">
        <v>51</v>
      </c>
      <c r="C1011" t="s">
        <v>2</v>
      </c>
      <c r="D1011" s="1">
        <v>12867</v>
      </c>
      <c r="E1011" s="1">
        <v>158251</v>
      </c>
      <c r="F1011" s="2">
        <v>55989</v>
      </c>
    </row>
    <row r="1012" spans="1:6" x14ac:dyDescent="0.2">
      <c r="A1012">
        <v>2018</v>
      </c>
      <c r="B1012" t="s">
        <v>51</v>
      </c>
      <c r="C1012" t="s">
        <v>3</v>
      </c>
      <c r="D1012" s="1">
        <v>6945</v>
      </c>
      <c r="E1012" s="1">
        <v>50848</v>
      </c>
      <c r="F1012" s="2">
        <v>47988</v>
      </c>
    </row>
    <row r="1013" spans="1:6" x14ac:dyDescent="0.2">
      <c r="A1013">
        <v>2018</v>
      </c>
      <c r="B1013" t="s">
        <v>51</v>
      </c>
      <c r="C1013" t="s">
        <v>4</v>
      </c>
      <c r="D1013" s="1">
        <v>80657</v>
      </c>
      <c r="E1013" s="1">
        <v>860278</v>
      </c>
      <c r="F1013" s="2">
        <v>70084</v>
      </c>
    </row>
    <row r="1014" spans="1:6" x14ac:dyDescent="0.2">
      <c r="A1014">
        <v>2018</v>
      </c>
      <c r="B1014" t="s">
        <v>51</v>
      </c>
      <c r="C1014" t="s">
        <v>5</v>
      </c>
      <c r="D1014" s="1">
        <v>19884</v>
      </c>
      <c r="E1014" s="1">
        <v>173096</v>
      </c>
      <c r="F1014" s="2">
        <v>62414</v>
      </c>
    </row>
    <row r="1015" spans="1:6" x14ac:dyDescent="0.2">
      <c r="A1015">
        <v>2018</v>
      </c>
      <c r="B1015" t="s">
        <v>51</v>
      </c>
      <c r="C1015" t="s">
        <v>6</v>
      </c>
      <c r="D1015" s="1">
        <v>9399</v>
      </c>
      <c r="E1015" s="1">
        <v>58769</v>
      </c>
      <c r="F1015" s="2">
        <v>69727</v>
      </c>
    </row>
    <row r="1016" spans="1:6" x14ac:dyDescent="0.2">
      <c r="A1016">
        <v>2018</v>
      </c>
      <c r="B1016" t="s">
        <v>51</v>
      </c>
      <c r="C1016" t="s">
        <v>7</v>
      </c>
      <c r="D1016" s="1">
        <v>2871</v>
      </c>
      <c r="E1016" s="1">
        <v>22192</v>
      </c>
      <c r="F1016" s="2">
        <v>59797</v>
      </c>
    </row>
    <row r="1017" spans="1:6" x14ac:dyDescent="0.2">
      <c r="A1017">
        <v>2018</v>
      </c>
      <c r="B1017" t="s">
        <v>51</v>
      </c>
      <c r="C1017" t="s">
        <v>8</v>
      </c>
      <c r="D1017" s="1">
        <v>70819</v>
      </c>
      <c r="E1017" s="1">
        <v>541083</v>
      </c>
      <c r="F1017" s="2">
        <v>51286</v>
      </c>
    </row>
    <row r="1018" spans="1:6" x14ac:dyDescent="0.2">
      <c r="A1018">
        <v>2018</v>
      </c>
      <c r="B1018" t="s">
        <v>51</v>
      </c>
      <c r="C1018" t="s">
        <v>9</v>
      </c>
      <c r="D1018" s="1">
        <v>20577</v>
      </c>
      <c r="E1018" s="1">
        <v>195221</v>
      </c>
      <c r="F1018" s="2">
        <v>61018</v>
      </c>
    </row>
    <row r="1019" spans="1:6" x14ac:dyDescent="0.2">
      <c r="A1019">
        <v>2018</v>
      </c>
      <c r="B1019" t="s">
        <v>51</v>
      </c>
      <c r="C1019" t="s">
        <v>10</v>
      </c>
      <c r="D1019" s="1">
        <v>8174</v>
      </c>
      <c r="E1019" s="1">
        <v>46827</v>
      </c>
      <c r="F1019" s="2">
        <v>44285</v>
      </c>
    </row>
    <row r="1020" spans="1:6" x14ac:dyDescent="0.2">
      <c r="A1020">
        <v>2018</v>
      </c>
      <c r="B1020" t="s">
        <v>51</v>
      </c>
      <c r="C1020" t="s">
        <v>11</v>
      </c>
      <c r="D1020" s="1">
        <v>32305</v>
      </c>
      <c r="E1020" s="1">
        <v>225991</v>
      </c>
      <c r="F1020" s="2">
        <v>71957</v>
      </c>
    </row>
    <row r="1021" spans="1:6" x14ac:dyDescent="0.2">
      <c r="A1021">
        <v>2018</v>
      </c>
      <c r="B1021" t="s">
        <v>51</v>
      </c>
      <c r="C1021" t="s">
        <v>12</v>
      </c>
      <c r="D1021" s="1">
        <v>15176</v>
      </c>
      <c r="E1021" s="1">
        <v>141028</v>
      </c>
      <c r="F1021" s="2">
        <v>58404</v>
      </c>
    </row>
    <row r="1022" spans="1:6" x14ac:dyDescent="0.2">
      <c r="A1022">
        <v>2018</v>
      </c>
      <c r="B1022" t="s">
        <v>51</v>
      </c>
      <c r="C1022" t="s">
        <v>13</v>
      </c>
      <c r="D1022" s="1">
        <v>9447</v>
      </c>
      <c r="E1022" s="1">
        <v>77230</v>
      </c>
      <c r="F1022" s="2">
        <v>57435</v>
      </c>
    </row>
    <row r="1023" spans="1:6" x14ac:dyDescent="0.2">
      <c r="A1023">
        <v>2018</v>
      </c>
      <c r="B1023" t="s">
        <v>51</v>
      </c>
      <c r="C1023" t="s">
        <v>14</v>
      </c>
      <c r="D1023" s="1">
        <v>7555</v>
      </c>
      <c r="E1023" s="1">
        <v>61206</v>
      </c>
      <c r="F1023" s="2">
        <v>54735</v>
      </c>
    </row>
    <row r="1024" spans="1:6" x14ac:dyDescent="0.2">
      <c r="A1024">
        <v>2018</v>
      </c>
      <c r="B1024" t="s">
        <v>51</v>
      </c>
      <c r="C1024" t="s">
        <v>15</v>
      </c>
      <c r="D1024" s="1">
        <v>9466</v>
      </c>
      <c r="E1024" s="1">
        <v>77934</v>
      </c>
      <c r="F1024" s="2">
        <v>53957</v>
      </c>
    </row>
    <row r="1025" spans="1:6" x14ac:dyDescent="0.2">
      <c r="A1025">
        <v>2018</v>
      </c>
      <c r="B1025" t="s">
        <v>51</v>
      </c>
      <c r="C1025" t="s">
        <v>16</v>
      </c>
      <c r="D1025" s="1">
        <v>10844</v>
      </c>
      <c r="E1025" s="1">
        <v>151993</v>
      </c>
      <c r="F1025" s="2">
        <v>63892</v>
      </c>
    </row>
    <row r="1026" spans="1:6" x14ac:dyDescent="0.2">
      <c r="A1026">
        <v>2018</v>
      </c>
      <c r="B1026" t="s">
        <v>51</v>
      </c>
      <c r="C1026" t="s">
        <v>17</v>
      </c>
      <c r="D1026" s="1">
        <v>5475</v>
      </c>
      <c r="E1026" s="1">
        <v>29285</v>
      </c>
      <c r="F1026" s="2">
        <v>49575</v>
      </c>
    </row>
    <row r="1027" spans="1:6" x14ac:dyDescent="0.2">
      <c r="A1027">
        <v>2018</v>
      </c>
      <c r="B1027" t="s">
        <v>51</v>
      </c>
      <c r="C1027" t="s">
        <v>18</v>
      </c>
      <c r="D1027" s="1">
        <v>16487</v>
      </c>
      <c r="E1027" s="1">
        <v>163210</v>
      </c>
      <c r="F1027" s="2">
        <v>65971</v>
      </c>
    </row>
    <row r="1028" spans="1:6" x14ac:dyDescent="0.2">
      <c r="A1028">
        <v>2018</v>
      </c>
      <c r="B1028" t="s">
        <v>51</v>
      </c>
      <c r="C1028" t="s">
        <v>19</v>
      </c>
      <c r="D1028" s="1">
        <v>21120</v>
      </c>
      <c r="E1028" s="1">
        <v>158656</v>
      </c>
      <c r="F1028" s="2">
        <v>78802</v>
      </c>
    </row>
    <row r="1029" spans="1:6" x14ac:dyDescent="0.2">
      <c r="A1029">
        <v>2018</v>
      </c>
      <c r="B1029" t="s">
        <v>51</v>
      </c>
      <c r="C1029" t="s">
        <v>20</v>
      </c>
      <c r="D1029" s="1">
        <v>19952</v>
      </c>
      <c r="E1029" s="1">
        <v>168632</v>
      </c>
      <c r="F1029" s="2">
        <v>62378</v>
      </c>
    </row>
    <row r="1030" spans="1:6" x14ac:dyDescent="0.2">
      <c r="A1030">
        <v>2018</v>
      </c>
      <c r="B1030" t="s">
        <v>51</v>
      </c>
      <c r="C1030" t="s">
        <v>21</v>
      </c>
      <c r="D1030" s="1">
        <v>16480</v>
      </c>
      <c r="E1030" s="1">
        <v>121665</v>
      </c>
      <c r="F1030" s="2">
        <v>67248</v>
      </c>
    </row>
    <row r="1031" spans="1:6" x14ac:dyDescent="0.2">
      <c r="A1031">
        <v>2018</v>
      </c>
      <c r="B1031" t="s">
        <v>51</v>
      </c>
      <c r="C1031" t="s">
        <v>22</v>
      </c>
      <c r="D1031" s="1">
        <v>5760</v>
      </c>
      <c r="E1031" s="1">
        <v>43911</v>
      </c>
      <c r="F1031" s="2">
        <v>50325</v>
      </c>
    </row>
    <row r="1032" spans="1:6" x14ac:dyDescent="0.2">
      <c r="A1032">
        <v>2018</v>
      </c>
      <c r="B1032" t="s">
        <v>51</v>
      </c>
      <c r="C1032" t="s">
        <v>23</v>
      </c>
      <c r="D1032" s="1">
        <v>14591</v>
      </c>
      <c r="E1032" s="1">
        <v>122662</v>
      </c>
      <c r="F1032" s="2">
        <v>59442</v>
      </c>
    </row>
    <row r="1033" spans="1:6" x14ac:dyDescent="0.2">
      <c r="A1033">
        <v>2018</v>
      </c>
      <c r="B1033" t="s">
        <v>51</v>
      </c>
      <c r="C1033" t="s">
        <v>24</v>
      </c>
      <c r="D1033" s="1">
        <v>6514</v>
      </c>
      <c r="E1033" s="1">
        <v>29077</v>
      </c>
      <c r="F1033" s="2">
        <v>52969</v>
      </c>
    </row>
    <row r="1034" spans="1:6" x14ac:dyDescent="0.2">
      <c r="A1034">
        <v>2018</v>
      </c>
      <c r="B1034" t="s">
        <v>51</v>
      </c>
      <c r="C1034" t="s">
        <v>25</v>
      </c>
      <c r="D1034" s="1">
        <v>7068</v>
      </c>
      <c r="E1034" s="1">
        <v>52320</v>
      </c>
      <c r="F1034" s="2">
        <v>51657</v>
      </c>
    </row>
    <row r="1035" spans="1:6" x14ac:dyDescent="0.2">
      <c r="A1035">
        <v>2018</v>
      </c>
      <c r="B1035" t="s">
        <v>51</v>
      </c>
      <c r="C1035" t="s">
        <v>26</v>
      </c>
      <c r="D1035" s="1">
        <v>5898</v>
      </c>
      <c r="E1035" s="1">
        <v>89125</v>
      </c>
      <c r="F1035" s="2">
        <v>61123</v>
      </c>
    </row>
    <row r="1036" spans="1:6" x14ac:dyDescent="0.2">
      <c r="A1036">
        <v>2018</v>
      </c>
      <c r="B1036" t="s">
        <v>51</v>
      </c>
      <c r="C1036" t="s">
        <v>27</v>
      </c>
      <c r="D1036" s="1">
        <v>4498</v>
      </c>
      <c r="E1036" s="1">
        <v>26890</v>
      </c>
      <c r="F1036" s="2">
        <v>62661</v>
      </c>
    </row>
    <row r="1037" spans="1:6" x14ac:dyDescent="0.2">
      <c r="A1037">
        <v>2018</v>
      </c>
      <c r="B1037" t="s">
        <v>51</v>
      </c>
      <c r="C1037" t="s">
        <v>28</v>
      </c>
      <c r="D1037" s="1">
        <v>22416</v>
      </c>
      <c r="E1037" s="1">
        <v>157147</v>
      </c>
      <c r="F1037" s="2">
        <v>72658</v>
      </c>
    </row>
    <row r="1038" spans="1:6" x14ac:dyDescent="0.2">
      <c r="A1038">
        <v>2018</v>
      </c>
      <c r="B1038" t="s">
        <v>51</v>
      </c>
      <c r="C1038" t="s">
        <v>29</v>
      </c>
      <c r="D1038" s="1">
        <v>5337</v>
      </c>
      <c r="E1038" s="1">
        <v>47224</v>
      </c>
      <c r="F1038" s="2">
        <v>49350</v>
      </c>
    </row>
    <row r="1039" spans="1:6" x14ac:dyDescent="0.2">
      <c r="A1039">
        <v>2018</v>
      </c>
      <c r="B1039" t="s">
        <v>51</v>
      </c>
      <c r="C1039" t="s">
        <v>30</v>
      </c>
      <c r="D1039" s="1">
        <v>50281</v>
      </c>
      <c r="E1039" s="1">
        <v>399629</v>
      </c>
      <c r="F1039" s="2">
        <v>73248</v>
      </c>
    </row>
    <row r="1040" spans="1:6" x14ac:dyDescent="0.2">
      <c r="A1040">
        <v>2018</v>
      </c>
      <c r="B1040" t="s">
        <v>51</v>
      </c>
      <c r="C1040" t="s">
        <v>31</v>
      </c>
      <c r="D1040" s="1">
        <v>26741</v>
      </c>
      <c r="E1040" s="1">
        <v>220692</v>
      </c>
      <c r="F1040" s="2">
        <v>54587</v>
      </c>
    </row>
    <row r="1041" spans="1:6" x14ac:dyDescent="0.2">
      <c r="A1041">
        <v>2018</v>
      </c>
      <c r="B1041" t="s">
        <v>51</v>
      </c>
      <c r="C1041" t="s">
        <v>32</v>
      </c>
      <c r="D1041" s="1">
        <v>3798</v>
      </c>
      <c r="E1041" s="1">
        <v>26002</v>
      </c>
      <c r="F1041" s="2">
        <v>64586</v>
      </c>
    </row>
    <row r="1042" spans="1:6" x14ac:dyDescent="0.2">
      <c r="A1042">
        <v>2018</v>
      </c>
      <c r="B1042" t="s">
        <v>51</v>
      </c>
      <c r="C1042" t="s">
        <v>33</v>
      </c>
      <c r="D1042" s="1">
        <v>23076</v>
      </c>
      <c r="E1042" s="1">
        <v>220709</v>
      </c>
      <c r="F1042" s="2">
        <v>61194</v>
      </c>
    </row>
    <row r="1043" spans="1:6" x14ac:dyDescent="0.2">
      <c r="A1043">
        <v>2018</v>
      </c>
      <c r="B1043" t="s">
        <v>51</v>
      </c>
      <c r="C1043" t="s">
        <v>34</v>
      </c>
      <c r="D1043" s="1">
        <v>9765</v>
      </c>
      <c r="E1043" s="1">
        <v>80295</v>
      </c>
      <c r="F1043" s="2">
        <v>52777</v>
      </c>
    </row>
    <row r="1044" spans="1:6" x14ac:dyDescent="0.2">
      <c r="A1044">
        <v>2018</v>
      </c>
      <c r="B1044" t="s">
        <v>51</v>
      </c>
      <c r="C1044" t="s">
        <v>35</v>
      </c>
      <c r="D1044" s="1">
        <v>14244</v>
      </c>
      <c r="E1044" s="1">
        <v>104561</v>
      </c>
      <c r="F1044" s="2">
        <v>60523</v>
      </c>
    </row>
    <row r="1045" spans="1:6" x14ac:dyDescent="0.2">
      <c r="A1045">
        <v>2018</v>
      </c>
      <c r="B1045" t="s">
        <v>51</v>
      </c>
      <c r="C1045" t="s">
        <v>36</v>
      </c>
      <c r="D1045" s="1">
        <v>28749</v>
      </c>
      <c r="E1045" s="1">
        <v>255910</v>
      </c>
      <c r="F1045" s="2">
        <v>66852</v>
      </c>
    </row>
    <row r="1046" spans="1:6" x14ac:dyDescent="0.2">
      <c r="A1046">
        <v>2018</v>
      </c>
      <c r="B1046" t="s">
        <v>51</v>
      </c>
      <c r="C1046" t="s">
        <v>37</v>
      </c>
      <c r="D1046" s="1">
        <v>3743</v>
      </c>
      <c r="E1046" s="1">
        <v>19229</v>
      </c>
      <c r="F1046" s="2">
        <v>61579</v>
      </c>
    </row>
    <row r="1047" spans="1:6" x14ac:dyDescent="0.2">
      <c r="A1047">
        <v>2018</v>
      </c>
      <c r="B1047" t="s">
        <v>51</v>
      </c>
      <c r="C1047" t="s">
        <v>38</v>
      </c>
      <c r="D1047" s="1">
        <v>12124</v>
      </c>
      <c r="E1047" s="1">
        <v>104324</v>
      </c>
      <c r="F1047" s="2">
        <v>52634</v>
      </c>
    </row>
    <row r="1048" spans="1:6" x14ac:dyDescent="0.2">
      <c r="A1048">
        <v>2018</v>
      </c>
      <c r="B1048" t="s">
        <v>51</v>
      </c>
      <c r="C1048" t="s">
        <v>39</v>
      </c>
      <c r="D1048" s="1">
        <v>3884</v>
      </c>
      <c r="E1048" s="1">
        <v>22971</v>
      </c>
      <c r="F1048" s="2">
        <v>48981</v>
      </c>
    </row>
    <row r="1049" spans="1:6" x14ac:dyDescent="0.2">
      <c r="A1049">
        <v>2018</v>
      </c>
      <c r="B1049" t="s">
        <v>51</v>
      </c>
      <c r="C1049" t="s">
        <v>40</v>
      </c>
      <c r="D1049" s="1">
        <v>12110</v>
      </c>
      <c r="E1049" s="1">
        <v>124488</v>
      </c>
      <c r="F1049" s="2">
        <v>57033</v>
      </c>
    </row>
    <row r="1050" spans="1:6" x14ac:dyDescent="0.2">
      <c r="A1050">
        <v>2018</v>
      </c>
      <c r="B1050" t="s">
        <v>51</v>
      </c>
      <c r="C1050" t="s">
        <v>41</v>
      </c>
      <c r="D1050" s="1">
        <v>51405</v>
      </c>
      <c r="E1050" s="1">
        <v>739156</v>
      </c>
      <c r="F1050" s="2">
        <v>65554</v>
      </c>
    </row>
    <row r="1051" spans="1:6" x14ac:dyDescent="0.2">
      <c r="A1051">
        <v>2018</v>
      </c>
      <c r="B1051" t="s">
        <v>51</v>
      </c>
      <c r="C1051" t="s">
        <v>42</v>
      </c>
      <c r="D1051" s="1">
        <v>11572</v>
      </c>
      <c r="E1051" s="1">
        <v>104339</v>
      </c>
      <c r="F1051" s="2">
        <v>51052</v>
      </c>
    </row>
    <row r="1052" spans="1:6" x14ac:dyDescent="0.2">
      <c r="A1052">
        <v>2018</v>
      </c>
      <c r="B1052" t="s">
        <v>51</v>
      </c>
      <c r="C1052" t="s">
        <v>43</v>
      </c>
      <c r="D1052" s="1">
        <v>2878</v>
      </c>
      <c r="E1052" s="1">
        <v>15262</v>
      </c>
      <c r="F1052" s="2">
        <v>51025</v>
      </c>
    </row>
    <row r="1053" spans="1:6" x14ac:dyDescent="0.2">
      <c r="A1053">
        <v>2018</v>
      </c>
      <c r="B1053" t="s">
        <v>51</v>
      </c>
      <c r="C1053" t="s">
        <v>44</v>
      </c>
      <c r="D1053" s="1">
        <v>21508</v>
      </c>
      <c r="E1053" s="1">
        <v>197292</v>
      </c>
      <c r="F1053" s="2">
        <v>58050</v>
      </c>
    </row>
    <row r="1054" spans="1:6" x14ac:dyDescent="0.2">
      <c r="A1054">
        <v>2018</v>
      </c>
      <c r="B1054" t="s">
        <v>51</v>
      </c>
      <c r="C1054" t="s">
        <v>45</v>
      </c>
      <c r="D1054" s="1">
        <v>26015</v>
      </c>
      <c r="E1054" s="1">
        <v>199867</v>
      </c>
      <c r="F1054" s="2">
        <v>64432</v>
      </c>
    </row>
    <row r="1055" spans="1:6" x14ac:dyDescent="0.2">
      <c r="A1055">
        <v>2018</v>
      </c>
      <c r="B1055" t="s">
        <v>51</v>
      </c>
      <c r="C1055" t="s">
        <v>46</v>
      </c>
      <c r="D1055" s="1">
        <v>4435</v>
      </c>
      <c r="E1055" s="1">
        <v>40126</v>
      </c>
      <c r="F1055" s="2">
        <v>72255</v>
      </c>
    </row>
    <row r="1056" spans="1:6" x14ac:dyDescent="0.2">
      <c r="A1056">
        <v>2018</v>
      </c>
      <c r="B1056" t="s">
        <v>51</v>
      </c>
      <c r="C1056" t="s">
        <v>47</v>
      </c>
      <c r="D1056" s="1">
        <v>14814</v>
      </c>
      <c r="E1056" s="1">
        <v>122396</v>
      </c>
      <c r="F1056" s="2">
        <v>62063</v>
      </c>
    </row>
    <row r="1057" spans="1:6" x14ac:dyDescent="0.2">
      <c r="A1057">
        <v>2018</v>
      </c>
      <c r="B1057" t="s">
        <v>51</v>
      </c>
      <c r="C1057" t="s">
        <v>48</v>
      </c>
      <c r="D1057" s="1">
        <v>3375</v>
      </c>
      <c r="E1057" s="1">
        <v>20253</v>
      </c>
      <c r="F1057" s="2">
        <v>53554</v>
      </c>
    </row>
    <row r="1058" spans="1:6" x14ac:dyDescent="0.2">
      <c r="A1058">
        <v>2018</v>
      </c>
      <c r="B1058" t="s">
        <v>52</v>
      </c>
      <c r="C1058" t="s">
        <v>1</v>
      </c>
      <c r="D1058" s="1">
        <v>5566</v>
      </c>
      <c r="E1058" s="1">
        <v>266798</v>
      </c>
      <c r="F1058" s="2">
        <v>57068</v>
      </c>
    </row>
    <row r="1059" spans="1:6" x14ac:dyDescent="0.2">
      <c r="A1059">
        <v>2018</v>
      </c>
      <c r="B1059" t="s">
        <v>52</v>
      </c>
      <c r="C1059" t="s">
        <v>2</v>
      </c>
      <c r="D1059" s="1">
        <v>4926</v>
      </c>
      <c r="E1059" s="1">
        <v>169675</v>
      </c>
      <c r="F1059" s="2">
        <v>76139</v>
      </c>
    </row>
    <row r="1060" spans="1:6" x14ac:dyDescent="0.2">
      <c r="A1060">
        <v>2018</v>
      </c>
      <c r="B1060" t="s">
        <v>52</v>
      </c>
      <c r="C1060" t="s">
        <v>3</v>
      </c>
      <c r="D1060" s="1">
        <v>2918</v>
      </c>
      <c r="E1060" s="1">
        <v>160597</v>
      </c>
      <c r="F1060" s="2">
        <v>47984</v>
      </c>
    </row>
    <row r="1061" spans="1:6" x14ac:dyDescent="0.2">
      <c r="A1061">
        <v>2018</v>
      </c>
      <c r="B1061" t="s">
        <v>52</v>
      </c>
      <c r="C1061" t="s">
        <v>4</v>
      </c>
      <c r="D1061" s="1">
        <v>44706</v>
      </c>
      <c r="E1061" s="1">
        <v>1320068</v>
      </c>
      <c r="F1061" s="2">
        <v>95627</v>
      </c>
    </row>
    <row r="1062" spans="1:6" x14ac:dyDescent="0.2">
      <c r="A1062">
        <v>2018</v>
      </c>
      <c r="B1062" t="s">
        <v>52</v>
      </c>
      <c r="C1062" t="s">
        <v>5</v>
      </c>
      <c r="D1062" s="1">
        <v>5804</v>
      </c>
      <c r="E1062" s="1">
        <v>147285</v>
      </c>
      <c r="F1062" s="2">
        <v>70677</v>
      </c>
    </row>
    <row r="1063" spans="1:6" x14ac:dyDescent="0.2">
      <c r="A1063">
        <v>2018</v>
      </c>
      <c r="B1063" t="s">
        <v>52</v>
      </c>
      <c r="C1063" t="s">
        <v>6</v>
      </c>
      <c r="D1063" s="1">
        <v>4408</v>
      </c>
      <c r="E1063" s="1">
        <v>160500</v>
      </c>
      <c r="F1063" s="2">
        <v>82569</v>
      </c>
    </row>
    <row r="1064" spans="1:6" x14ac:dyDescent="0.2">
      <c r="A1064">
        <v>2018</v>
      </c>
      <c r="B1064" t="s">
        <v>52</v>
      </c>
      <c r="C1064" t="s">
        <v>7</v>
      </c>
      <c r="D1064">
        <v>661</v>
      </c>
      <c r="E1064" s="1">
        <v>27077</v>
      </c>
      <c r="F1064" s="2">
        <v>64153</v>
      </c>
    </row>
    <row r="1065" spans="1:6" x14ac:dyDescent="0.2">
      <c r="A1065">
        <v>2018</v>
      </c>
      <c r="B1065" t="s">
        <v>52</v>
      </c>
      <c r="C1065" t="s">
        <v>8</v>
      </c>
      <c r="D1065" s="1">
        <v>20548</v>
      </c>
      <c r="E1065" s="1">
        <v>371590</v>
      </c>
      <c r="F1065" s="2">
        <v>61740</v>
      </c>
    </row>
    <row r="1066" spans="1:6" x14ac:dyDescent="0.2">
      <c r="A1066">
        <v>2018</v>
      </c>
      <c r="B1066" t="s">
        <v>52</v>
      </c>
      <c r="C1066" t="s">
        <v>9</v>
      </c>
      <c r="D1066" s="1">
        <v>9884</v>
      </c>
      <c r="E1066" s="1">
        <v>406818</v>
      </c>
      <c r="F1066" s="2">
        <v>59168</v>
      </c>
    </row>
    <row r="1067" spans="1:6" x14ac:dyDescent="0.2">
      <c r="A1067">
        <v>2018</v>
      </c>
      <c r="B1067" t="s">
        <v>52</v>
      </c>
      <c r="C1067" t="s">
        <v>10</v>
      </c>
      <c r="D1067" s="1">
        <v>2807</v>
      </c>
      <c r="E1067" s="1">
        <v>67792</v>
      </c>
      <c r="F1067" s="2">
        <v>63932</v>
      </c>
    </row>
    <row r="1068" spans="1:6" x14ac:dyDescent="0.2">
      <c r="A1068">
        <v>2018</v>
      </c>
      <c r="B1068" t="s">
        <v>52</v>
      </c>
      <c r="C1068" t="s">
        <v>11</v>
      </c>
      <c r="D1068" s="1">
        <v>17883</v>
      </c>
      <c r="E1068" s="1">
        <v>586130</v>
      </c>
      <c r="F1068" s="2">
        <v>71895</v>
      </c>
    </row>
    <row r="1069" spans="1:6" x14ac:dyDescent="0.2">
      <c r="A1069">
        <v>2018</v>
      </c>
      <c r="B1069" t="s">
        <v>52</v>
      </c>
      <c r="C1069" t="s">
        <v>12</v>
      </c>
      <c r="D1069" s="1">
        <v>8825</v>
      </c>
      <c r="E1069" s="1">
        <v>541836</v>
      </c>
      <c r="F1069" s="2">
        <v>62680</v>
      </c>
    </row>
    <row r="1070" spans="1:6" x14ac:dyDescent="0.2">
      <c r="A1070">
        <v>2018</v>
      </c>
      <c r="B1070" t="s">
        <v>52</v>
      </c>
      <c r="C1070" t="s">
        <v>13</v>
      </c>
      <c r="D1070" s="1">
        <v>4142</v>
      </c>
      <c r="E1070" s="1">
        <v>222586</v>
      </c>
      <c r="F1070" s="2">
        <v>60257</v>
      </c>
    </row>
    <row r="1071" spans="1:6" x14ac:dyDescent="0.2">
      <c r="A1071">
        <v>2018</v>
      </c>
      <c r="B1071" t="s">
        <v>52</v>
      </c>
      <c r="C1071" t="s">
        <v>14</v>
      </c>
      <c r="D1071" s="1">
        <v>3143</v>
      </c>
      <c r="E1071" s="1">
        <v>165056</v>
      </c>
      <c r="F1071" s="2">
        <v>59206</v>
      </c>
    </row>
    <row r="1072" spans="1:6" x14ac:dyDescent="0.2">
      <c r="A1072">
        <v>2018</v>
      </c>
      <c r="B1072" t="s">
        <v>52</v>
      </c>
      <c r="C1072" t="s">
        <v>15</v>
      </c>
      <c r="D1072" s="1">
        <v>4443</v>
      </c>
      <c r="E1072" s="1">
        <v>251454</v>
      </c>
      <c r="F1072" s="2">
        <v>59208</v>
      </c>
    </row>
    <row r="1073" spans="1:6" x14ac:dyDescent="0.2">
      <c r="A1073">
        <v>2018</v>
      </c>
      <c r="B1073" t="s">
        <v>52</v>
      </c>
      <c r="C1073" t="s">
        <v>16</v>
      </c>
      <c r="D1073" s="1">
        <v>4428</v>
      </c>
      <c r="E1073" s="1">
        <v>135510</v>
      </c>
      <c r="F1073" s="2">
        <v>75881</v>
      </c>
    </row>
    <row r="1074" spans="1:6" x14ac:dyDescent="0.2">
      <c r="A1074">
        <v>2018</v>
      </c>
      <c r="B1074" t="s">
        <v>52</v>
      </c>
      <c r="C1074" t="s">
        <v>17</v>
      </c>
      <c r="D1074" s="1">
        <v>1856</v>
      </c>
      <c r="E1074" s="1">
        <v>51836</v>
      </c>
      <c r="F1074" s="2">
        <v>55894</v>
      </c>
    </row>
    <row r="1075" spans="1:6" x14ac:dyDescent="0.2">
      <c r="A1075">
        <v>2018</v>
      </c>
      <c r="B1075" t="s">
        <v>52</v>
      </c>
      <c r="C1075" t="s">
        <v>18</v>
      </c>
      <c r="D1075" s="1">
        <v>4035</v>
      </c>
      <c r="E1075" s="1">
        <v>109683</v>
      </c>
      <c r="F1075" s="2">
        <v>78350</v>
      </c>
    </row>
    <row r="1076" spans="1:6" x14ac:dyDescent="0.2">
      <c r="A1076">
        <v>2018</v>
      </c>
      <c r="B1076" t="s">
        <v>52</v>
      </c>
      <c r="C1076" t="s">
        <v>19</v>
      </c>
      <c r="D1076" s="1">
        <v>6711</v>
      </c>
      <c r="E1076" s="1">
        <v>245091</v>
      </c>
      <c r="F1076" s="2">
        <v>88576</v>
      </c>
    </row>
    <row r="1077" spans="1:6" x14ac:dyDescent="0.2">
      <c r="A1077">
        <v>2018</v>
      </c>
      <c r="B1077" t="s">
        <v>52</v>
      </c>
      <c r="C1077" t="s">
        <v>20</v>
      </c>
      <c r="D1077" s="1">
        <v>16070</v>
      </c>
      <c r="E1077" s="1">
        <v>627751</v>
      </c>
      <c r="F1077" s="2">
        <v>67537</v>
      </c>
    </row>
    <row r="1078" spans="1:6" x14ac:dyDescent="0.2">
      <c r="A1078">
        <v>2018</v>
      </c>
      <c r="B1078" t="s">
        <v>52</v>
      </c>
      <c r="C1078" t="s">
        <v>21</v>
      </c>
      <c r="D1078" s="1">
        <v>8487</v>
      </c>
      <c r="E1078" s="1">
        <v>321908</v>
      </c>
      <c r="F1078" s="2">
        <v>67096</v>
      </c>
    </row>
    <row r="1079" spans="1:6" x14ac:dyDescent="0.2">
      <c r="A1079">
        <v>2018</v>
      </c>
      <c r="B1079" t="s">
        <v>52</v>
      </c>
      <c r="C1079" t="s">
        <v>22</v>
      </c>
      <c r="D1079" s="1">
        <v>2421</v>
      </c>
      <c r="E1079" s="1">
        <v>144816</v>
      </c>
      <c r="F1079" s="2">
        <v>49254</v>
      </c>
    </row>
    <row r="1080" spans="1:6" x14ac:dyDescent="0.2">
      <c r="A1080">
        <v>2018</v>
      </c>
      <c r="B1080" t="s">
        <v>52</v>
      </c>
      <c r="C1080" t="s">
        <v>23</v>
      </c>
      <c r="D1080" s="1">
        <v>6476</v>
      </c>
      <c r="E1080" s="1">
        <v>273163</v>
      </c>
      <c r="F1080" s="2">
        <v>58359</v>
      </c>
    </row>
    <row r="1081" spans="1:6" x14ac:dyDescent="0.2">
      <c r="A1081">
        <v>2018</v>
      </c>
      <c r="B1081" t="s">
        <v>52</v>
      </c>
      <c r="C1081" t="s">
        <v>24</v>
      </c>
      <c r="D1081" s="1">
        <v>1634</v>
      </c>
      <c r="E1081" s="1">
        <v>20560</v>
      </c>
      <c r="F1081" s="2">
        <v>50194</v>
      </c>
    </row>
    <row r="1082" spans="1:6" x14ac:dyDescent="0.2">
      <c r="A1082">
        <v>2018</v>
      </c>
      <c r="B1082" t="s">
        <v>52</v>
      </c>
      <c r="C1082" t="s">
        <v>25</v>
      </c>
      <c r="D1082" s="1">
        <v>1988</v>
      </c>
      <c r="E1082" s="1">
        <v>99807</v>
      </c>
      <c r="F1082" s="2">
        <v>51566</v>
      </c>
    </row>
    <row r="1083" spans="1:6" x14ac:dyDescent="0.2">
      <c r="A1083">
        <v>2018</v>
      </c>
      <c r="B1083" t="s">
        <v>52</v>
      </c>
      <c r="C1083" t="s">
        <v>26</v>
      </c>
      <c r="D1083" s="1">
        <v>2066</v>
      </c>
      <c r="E1083" s="1">
        <v>55405</v>
      </c>
      <c r="F1083" s="2">
        <v>58543</v>
      </c>
    </row>
    <row r="1084" spans="1:6" x14ac:dyDescent="0.2">
      <c r="A1084">
        <v>2018</v>
      </c>
      <c r="B1084" t="s">
        <v>52</v>
      </c>
      <c r="C1084" t="s">
        <v>27</v>
      </c>
      <c r="D1084" s="1">
        <v>2032</v>
      </c>
      <c r="E1084" s="1">
        <v>70582</v>
      </c>
      <c r="F1084" s="2">
        <v>71722</v>
      </c>
    </row>
    <row r="1085" spans="1:6" x14ac:dyDescent="0.2">
      <c r="A1085">
        <v>2018</v>
      </c>
      <c r="B1085" t="s">
        <v>52</v>
      </c>
      <c r="C1085" t="s">
        <v>28</v>
      </c>
      <c r="D1085" s="1">
        <v>8976</v>
      </c>
      <c r="E1085" s="1">
        <v>245593</v>
      </c>
      <c r="F1085" s="2">
        <v>80088</v>
      </c>
    </row>
    <row r="1086" spans="1:6" x14ac:dyDescent="0.2">
      <c r="A1086">
        <v>2018</v>
      </c>
      <c r="B1086" t="s">
        <v>52</v>
      </c>
      <c r="C1086" t="s">
        <v>29</v>
      </c>
      <c r="D1086" s="1">
        <v>1768</v>
      </c>
      <c r="E1086" s="1">
        <v>27145</v>
      </c>
      <c r="F1086" s="2">
        <v>53139</v>
      </c>
    </row>
    <row r="1087" spans="1:6" x14ac:dyDescent="0.2">
      <c r="A1087">
        <v>2018</v>
      </c>
      <c r="B1087" t="s">
        <v>52</v>
      </c>
      <c r="C1087" t="s">
        <v>30</v>
      </c>
      <c r="D1087" s="1">
        <v>16910</v>
      </c>
      <c r="E1087" s="1">
        <v>441590</v>
      </c>
      <c r="F1087" s="2">
        <v>67614</v>
      </c>
    </row>
    <row r="1088" spans="1:6" x14ac:dyDescent="0.2">
      <c r="A1088">
        <v>2018</v>
      </c>
      <c r="B1088" t="s">
        <v>52</v>
      </c>
      <c r="C1088" t="s">
        <v>31</v>
      </c>
      <c r="D1088" s="1">
        <v>10219</v>
      </c>
      <c r="E1088" s="1">
        <v>474932</v>
      </c>
      <c r="F1088" s="2">
        <v>59827</v>
      </c>
    </row>
    <row r="1089" spans="1:6" x14ac:dyDescent="0.2">
      <c r="A1089">
        <v>2018</v>
      </c>
      <c r="B1089" t="s">
        <v>52</v>
      </c>
      <c r="C1089" t="s">
        <v>32</v>
      </c>
      <c r="D1089">
        <v>807</v>
      </c>
      <c r="E1089" s="1">
        <v>25906</v>
      </c>
      <c r="F1089" s="2">
        <v>53882</v>
      </c>
    </row>
    <row r="1090" spans="1:6" x14ac:dyDescent="0.2">
      <c r="A1090">
        <v>2018</v>
      </c>
      <c r="B1090" t="s">
        <v>52</v>
      </c>
      <c r="C1090" t="s">
        <v>33</v>
      </c>
      <c r="D1090" s="1">
        <v>15409</v>
      </c>
      <c r="E1090" s="1">
        <v>698950</v>
      </c>
      <c r="F1090" s="2">
        <v>61487</v>
      </c>
    </row>
    <row r="1091" spans="1:6" x14ac:dyDescent="0.2">
      <c r="A1091">
        <v>2018</v>
      </c>
      <c r="B1091" t="s">
        <v>52</v>
      </c>
      <c r="C1091" t="s">
        <v>34</v>
      </c>
      <c r="D1091" s="1">
        <v>4164</v>
      </c>
      <c r="E1091" s="1">
        <v>137739</v>
      </c>
      <c r="F1091" s="2">
        <v>58770</v>
      </c>
    </row>
    <row r="1092" spans="1:6" x14ac:dyDescent="0.2">
      <c r="A1092">
        <v>2018</v>
      </c>
      <c r="B1092" t="s">
        <v>52</v>
      </c>
      <c r="C1092" t="s">
        <v>35</v>
      </c>
      <c r="D1092" s="1">
        <v>6240</v>
      </c>
      <c r="E1092" s="1">
        <v>194693</v>
      </c>
      <c r="F1092" s="2">
        <v>70641</v>
      </c>
    </row>
    <row r="1093" spans="1:6" x14ac:dyDescent="0.2">
      <c r="A1093">
        <v>2018</v>
      </c>
      <c r="B1093" t="s">
        <v>52</v>
      </c>
      <c r="C1093" t="s">
        <v>36</v>
      </c>
      <c r="D1093" s="1">
        <v>14407</v>
      </c>
      <c r="E1093" s="1">
        <v>569811</v>
      </c>
      <c r="F1093" s="2">
        <v>62561</v>
      </c>
    </row>
    <row r="1094" spans="1:6" x14ac:dyDescent="0.2">
      <c r="A1094">
        <v>2018</v>
      </c>
      <c r="B1094" t="s">
        <v>52</v>
      </c>
      <c r="C1094" t="s">
        <v>37</v>
      </c>
      <c r="D1094" s="1">
        <v>1572</v>
      </c>
      <c r="E1094" s="1">
        <v>40340</v>
      </c>
      <c r="F1094" s="2">
        <v>58468</v>
      </c>
    </row>
    <row r="1095" spans="1:6" x14ac:dyDescent="0.2">
      <c r="A1095">
        <v>2018</v>
      </c>
      <c r="B1095" t="s">
        <v>52</v>
      </c>
      <c r="C1095" t="s">
        <v>38</v>
      </c>
      <c r="D1095" s="1">
        <v>6087</v>
      </c>
      <c r="E1095" s="1">
        <v>249719</v>
      </c>
      <c r="F1095" s="2">
        <v>59522</v>
      </c>
    </row>
    <row r="1096" spans="1:6" x14ac:dyDescent="0.2">
      <c r="A1096">
        <v>2018</v>
      </c>
      <c r="B1096" t="s">
        <v>52</v>
      </c>
      <c r="C1096" t="s">
        <v>39</v>
      </c>
      <c r="D1096" s="1">
        <v>1084</v>
      </c>
      <c r="E1096" s="1">
        <v>44442</v>
      </c>
      <c r="F1096" s="2">
        <v>49320</v>
      </c>
    </row>
    <row r="1097" spans="1:6" x14ac:dyDescent="0.2">
      <c r="A1097">
        <v>2018</v>
      </c>
      <c r="B1097" t="s">
        <v>52</v>
      </c>
      <c r="C1097" t="s">
        <v>40</v>
      </c>
      <c r="D1097" s="1">
        <v>7051</v>
      </c>
      <c r="E1097" s="1">
        <v>351073</v>
      </c>
      <c r="F1097" s="2">
        <v>59495</v>
      </c>
    </row>
    <row r="1098" spans="1:6" x14ac:dyDescent="0.2">
      <c r="A1098">
        <v>2018</v>
      </c>
      <c r="B1098" t="s">
        <v>52</v>
      </c>
      <c r="C1098" t="s">
        <v>41</v>
      </c>
      <c r="D1098" s="1">
        <v>24758</v>
      </c>
      <c r="E1098" s="1">
        <v>879509</v>
      </c>
      <c r="F1098" s="2">
        <v>77648</v>
      </c>
    </row>
    <row r="1099" spans="1:6" x14ac:dyDescent="0.2">
      <c r="A1099">
        <v>2018</v>
      </c>
      <c r="B1099" t="s">
        <v>52</v>
      </c>
      <c r="C1099" t="s">
        <v>42</v>
      </c>
      <c r="D1099" s="1">
        <v>4386</v>
      </c>
      <c r="E1099" s="1">
        <v>132149</v>
      </c>
      <c r="F1099" s="2">
        <v>58006</v>
      </c>
    </row>
    <row r="1100" spans="1:6" x14ac:dyDescent="0.2">
      <c r="A1100">
        <v>2018</v>
      </c>
      <c r="B1100" t="s">
        <v>52</v>
      </c>
      <c r="C1100" t="s">
        <v>43</v>
      </c>
      <c r="D1100" s="1">
        <v>1108</v>
      </c>
      <c r="E1100" s="1">
        <v>29827</v>
      </c>
      <c r="F1100" s="2">
        <v>59390</v>
      </c>
    </row>
    <row r="1101" spans="1:6" x14ac:dyDescent="0.2">
      <c r="A1101">
        <v>2018</v>
      </c>
      <c r="B1101" t="s">
        <v>52</v>
      </c>
      <c r="C1101" t="s">
        <v>44</v>
      </c>
      <c r="D1101" s="1">
        <v>6750</v>
      </c>
      <c r="E1101" s="1">
        <v>238645</v>
      </c>
      <c r="F1101" s="2">
        <v>59974</v>
      </c>
    </row>
    <row r="1102" spans="1:6" x14ac:dyDescent="0.2">
      <c r="A1102">
        <v>2018</v>
      </c>
      <c r="B1102" t="s">
        <v>52</v>
      </c>
      <c r="C1102" t="s">
        <v>45</v>
      </c>
      <c r="D1102" s="1">
        <v>7798</v>
      </c>
      <c r="E1102" s="1">
        <v>284112</v>
      </c>
      <c r="F1102" s="2">
        <v>79321</v>
      </c>
    </row>
    <row r="1103" spans="1:6" x14ac:dyDescent="0.2">
      <c r="A1103">
        <v>2018</v>
      </c>
      <c r="B1103" t="s">
        <v>52</v>
      </c>
      <c r="C1103" t="s">
        <v>46</v>
      </c>
      <c r="D1103" s="1">
        <v>1268</v>
      </c>
      <c r="E1103" s="1">
        <v>46952</v>
      </c>
      <c r="F1103" s="2">
        <v>60459</v>
      </c>
    </row>
    <row r="1104" spans="1:6" x14ac:dyDescent="0.2">
      <c r="A1104">
        <v>2018</v>
      </c>
      <c r="B1104" t="s">
        <v>52</v>
      </c>
      <c r="C1104" t="s">
        <v>47</v>
      </c>
      <c r="D1104" s="1">
        <v>9432</v>
      </c>
      <c r="E1104" s="1">
        <v>475510</v>
      </c>
      <c r="F1104" s="2">
        <v>58047</v>
      </c>
    </row>
    <row r="1105" spans="1:6" x14ac:dyDescent="0.2">
      <c r="A1105">
        <v>2018</v>
      </c>
      <c r="B1105" t="s">
        <v>52</v>
      </c>
      <c r="C1105" t="s">
        <v>48</v>
      </c>
      <c r="D1105">
        <v>600</v>
      </c>
      <c r="E1105" s="1">
        <v>9721</v>
      </c>
      <c r="F1105" s="2">
        <v>67060</v>
      </c>
    </row>
    <row r="1106" spans="1:6" x14ac:dyDescent="0.2">
      <c r="A1106">
        <v>2018</v>
      </c>
      <c r="B1106" t="s">
        <v>54</v>
      </c>
      <c r="C1106" t="s">
        <v>1</v>
      </c>
      <c r="D1106" s="1">
        <v>32481</v>
      </c>
      <c r="E1106" s="1">
        <v>377561</v>
      </c>
      <c r="F1106" s="2">
        <v>41970</v>
      </c>
    </row>
    <row r="1107" spans="1:6" x14ac:dyDescent="0.2">
      <c r="A1107">
        <v>2018</v>
      </c>
      <c r="B1107" t="s">
        <v>54</v>
      </c>
      <c r="C1107" t="s">
        <v>2</v>
      </c>
      <c r="D1107" s="1">
        <v>31775</v>
      </c>
      <c r="E1107" s="1">
        <v>532318</v>
      </c>
      <c r="F1107" s="2">
        <v>46734</v>
      </c>
    </row>
    <row r="1108" spans="1:6" x14ac:dyDescent="0.2">
      <c r="A1108">
        <v>2018</v>
      </c>
      <c r="B1108" t="s">
        <v>54</v>
      </c>
      <c r="C1108" t="s">
        <v>3</v>
      </c>
      <c r="D1108" s="1">
        <v>21642</v>
      </c>
      <c r="E1108" s="1">
        <v>248584</v>
      </c>
      <c r="F1108" s="2">
        <v>41450</v>
      </c>
    </row>
    <row r="1109" spans="1:6" x14ac:dyDescent="0.2">
      <c r="A1109">
        <v>2018</v>
      </c>
      <c r="B1109" t="s">
        <v>54</v>
      </c>
      <c r="C1109" t="s">
        <v>4</v>
      </c>
      <c r="D1109" s="1">
        <v>196511</v>
      </c>
      <c r="E1109" s="1">
        <v>3033009</v>
      </c>
      <c r="F1109" s="2">
        <v>52020</v>
      </c>
    </row>
    <row r="1110" spans="1:6" x14ac:dyDescent="0.2">
      <c r="A1110">
        <v>2018</v>
      </c>
      <c r="B1110" t="s">
        <v>54</v>
      </c>
      <c r="C1110" t="s">
        <v>5</v>
      </c>
      <c r="D1110" s="1">
        <v>35891</v>
      </c>
      <c r="E1110" s="1">
        <v>466602</v>
      </c>
      <c r="F1110" s="2">
        <v>50043</v>
      </c>
    </row>
    <row r="1111" spans="1:6" x14ac:dyDescent="0.2">
      <c r="A1111">
        <v>2018</v>
      </c>
      <c r="B1111" t="s">
        <v>54</v>
      </c>
      <c r="C1111" t="s">
        <v>6</v>
      </c>
      <c r="D1111" s="1">
        <v>24902</v>
      </c>
      <c r="E1111" s="1">
        <v>296173</v>
      </c>
      <c r="F1111" s="2">
        <v>51041</v>
      </c>
    </row>
    <row r="1112" spans="1:6" x14ac:dyDescent="0.2">
      <c r="A1112">
        <v>2018</v>
      </c>
      <c r="B1112" t="s">
        <v>54</v>
      </c>
      <c r="C1112" t="s">
        <v>7</v>
      </c>
      <c r="D1112" s="1">
        <v>6850</v>
      </c>
      <c r="E1112" s="1">
        <v>79300</v>
      </c>
      <c r="F1112" s="2">
        <v>40843</v>
      </c>
    </row>
    <row r="1113" spans="1:6" x14ac:dyDescent="0.2">
      <c r="A1113">
        <v>2018</v>
      </c>
      <c r="B1113" t="s">
        <v>54</v>
      </c>
      <c r="C1113" t="s">
        <v>8</v>
      </c>
      <c r="D1113" s="1">
        <v>139486</v>
      </c>
      <c r="E1113" s="1">
        <v>1772605</v>
      </c>
      <c r="F1113" s="2">
        <v>44766</v>
      </c>
    </row>
    <row r="1114" spans="1:6" x14ac:dyDescent="0.2">
      <c r="A1114">
        <v>2018</v>
      </c>
      <c r="B1114" t="s">
        <v>54</v>
      </c>
      <c r="C1114" t="s">
        <v>9</v>
      </c>
      <c r="D1114" s="1">
        <v>60996</v>
      </c>
      <c r="E1114" s="1">
        <v>934259</v>
      </c>
      <c r="F1114" s="2">
        <v>49352</v>
      </c>
    </row>
    <row r="1115" spans="1:6" x14ac:dyDescent="0.2">
      <c r="A1115">
        <v>2018</v>
      </c>
      <c r="B1115" t="s">
        <v>54</v>
      </c>
      <c r="C1115" t="s">
        <v>10</v>
      </c>
      <c r="D1115" s="1">
        <v>11969</v>
      </c>
      <c r="E1115" s="1">
        <v>139473</v>
      </c>
      <c r="F1115" s="2">
        <v>39972</v>
      </c>
    </row>
    <row r="1116" spans="1:6" x14ac:dyDescent="0.2">
      <c r="A1116">
        <v>2018</v>
      </c>
      <c r="B1116" t="s">
        <v>54</v>
      </c>
      <c r="C1116" t="s">
        <v>11</v>
      </c>
      <c r="D1116" s="1">
        <v>78063</v>
      </c>
      <c r="E1116" s="1">
        <v>1192654</v>
      </c>
      <c r="F1116" s="2">
        <v>51570</v>
      </c>
    </row>
    <row r="1117" spans="1:6" x14ac:dyDescent="0.2">
      <c r="A1117">
        <v>2018</v>
      </c>
      <c r="B1117" t="s">
        <v>54</v>
      </c>
      <c r="C1117" t="s">
        <v>12</v>
      </c>
      <c r="D1117" s="1">
        <v>40681</v>
      </c>
      <c r="E1117" s="1">
        <v>591234</v>
      </c>
      <c r="F1117" s="2">
        <v>42092</v>
      </c>
    </row>
    <row r="1118" spans="1:6" x14ac:dyDescent="0.2">
      <c r="A1118">
        <v>2018</v>
      </c>
      <c r="B1118" t="s">
        <v>54</v>
      </c>
      <c r="C1118" t="s">
        <v>13</v>
      </c>
      <c r="D1118" s="1">
        <v>23521</v>
      </c>
      <c r="E1118" s="1">
        <v>309603</v>
      </c>
      <c r="F1118" s="2">
        <v>40539</v>
      </c>
    </row>
    <row r="1119" spans="1:6" x14ac:dyDescent="0.2">
      <c r="A1119">
        <v>2018</v>
      </c>
      <c r="B1119" t="s">
        <v>54</v>
      </c>
      <c r="C1119" t="s">
        <v>14</v>
      </c>
      <c r="D1119" s="1">
        <v>20370</v>
      </c>
      <c r="E1119" s="1">
        <v>263858</v>
      </c>
      <c r="F1119" s="2">
        <v>42235</v>
      </c>
    </row>
    <row r="1120" spans="1:6" x14ac:dyDescent="0.2">
      <c r="A1120">
        <v>2018</v>
      </c>
      <c r="B1120" t="s">
        <v>54</v>
      </c>
      <c r="C1120" t="s">
        <v>15</v>
      </c>
      <c r="D1120" s="1">
        <v>28056</v>
      </c>
      <c r="E1120" s="1">
        <v>399946</v>
      </c>
      <c r="F1120" s="2">
        <v>42623</v>
      </c>
    </row>
    <row r="1121" spans="1:6" x14ac:dyDescent="0.2">
      <c r="A1121">
        <v>2018</v>
      </c>
      <c r="B1121" t="s">
        <v>54</v>
      </c>
      <c r="C1121" t="s">
        <v>16</v>
      </c>
      <c r="D1121" s="1">
        <v>30545</v>
      </c>
      <c r="E1121" s="1">
        <v>377555</v>
      </c>
      <c r="F1121" s="2">
        <v>42196</v>
      </c>
    </row>
    <row r="1122" spans="1:6" x14ac:dyDescent="0.2">
      <c r="A1122">
        <v>2018</v>
      </c>
      <c r="B1122" t="s">
        <v>54</v>
      </c>
      <c r="C1122" t="s">
        <v>17</v>
      </c>
      <c r="D1122" s="1">
        <v>10761</v>
      </c>
      <c r="E1122" s="1">
        <v>118191</v>
      </c>
      <c r="F1122" s="2">
        <v>37589</v>
      </c>
    </row>
    <row r="1123" spans="1:6" x14ac:dyDescent="0.2">
      <c r="A1123">
        <v>2018</v>
      </c>
      <c r="B1123" t="s">
        <v>54</v>
      </c>
      <c r="C1123" t="s">
        <v>18</v>
      </c>
      <c r="D1123" s="1">
        <v>32767</v>
      </c>
      <c r="E1123" s="1">
        <v>462590</v>
      </c>
      <c r="F1123" s="2">
        <v>46648</v>
      </c>
    </row>
    <row r="1124" spans="1:6" x14ac:dyDescent="0.2">
      <c r="A1124">
        <v>2018</v>
      </c>
      <c r="B1124" t="s">
        <v>54</v>
      </c>
      <c r="C1124" t="s">
        <v>19</v>
      </c>
      <c r="D1124" s="1">
        <v>42171</v>
      </c>
      <c r="E1124" s="1">
        <v>577061</v>
      </c>
      <c r="F1124" s="2">
        <v>52937</v>
      </c>
    </row>
    <row r="1125" spans="1:6" x14ac:dyDescent="0.2">
      <c r="A1125">
        <v>2018</v>
      </c>
      <c r="B1125" t="s">
        <v>54</v>
      </c>
      <c r="C1125" t="s">
        <v>20</v>
      </c>
      <c r="D1125" s="1">
        <v>52459</v>
      </c>
      <c r="E1125" s="1">
        <v>786892</v>
      </c>
      <c r="F1125" s="2">
        <v>47200</v>
      </c>
    </row>
    <row r="1126" spans="1:6" x14ac:dyDescent="0.2">
      <c r="A1126">
        <v>2018</v>
      </c>
      <c r="B1126" t="s">
        <v>54</v>
      </c>
      <c r="C1126" t="s">
        <v>21</v>
      </c>
      <c r="D1126" s="1">
        <v>37272</v>
      </c>
      <c r="E1126" s="1">
        <v>531669</v>
      </c>
      <c r="F1126" s="2">
        <v>49570</v>
      </c>
    </row>
    <row r="1127" spans="1:6" x14ac:dyDescent="0.2">
      <c r="A1127">
        <v>2018</v>
      </c>
      <c r="B1127" t="s">
        <v>54</v>
      </c>
      <c r="C1127" t="s">
        <v>22</v>
      </c>
      <c r="D1127" s="1">
        <v>19763</v>
      </c>
      <c r="E1127" s="1">
        <v>229107</v>
      </c>
      <c r="F1127" s="2">
        <v>36497</v>
      </c>
    </row>
    <row r="1128" spans="1:6" x14ac:dyDescent="0.2">
      <c r="A1128">
        <v>2018</v>
      </c>
      <c r="B1128" t="s">
        <v>54</v>
      </c>
      <c r="C1128" t="s">
        <v>23</v>
      </c>
      <c r="D1128" s="1">
        <v>38808</v>
      </c>
      <c r="E1128" s="1">
        <v>537150</v>
      </c>
      <c r="F1128" s="2">
        <v>42469</v>
      </c>
    </row>
    <row r="1129" spans="1:6" x14ac:dyDescent="0.2">
      <c r="A1129">
        <v>2018</v>
      </c>
      <c r="B1129" t="s">
        <v>54</v>
      </c>
      <c r="C1129" t="s">
        <v>24</v>
      </c>
      <c r="D1129" s="1">
        <v>9250</v>
      </c>
      <c r="E1129" s="1">
        <v>91355</v>
      </c>
      <c r="F1129" s="2">
        <v>39170</v>
      </c>
    </row>
    <row r="1130" spans="1:6" x14ac:dyDescent="0.2">
      <c r="A1130">
        <v>2018</v>
      </c>
      <c r="B1130" t="s">
        <v>54</v>
      </c>
      <c r="C1130" t="s">
        <v>25</v>
      </c>
      <c r="D1130" s="1">
        <v>14923</v>
      </c>
      <c r="E1130" s="1">
        <v>189793</v>
      </c>
      <c r="F1130" s="2">
        <v>39891</v>
      </c>
    </row>
    <row r="1131" spans="1:6" x14ac:dyDescent="0.2">
      <c r="A1131">
        <v>2018</v>
      </c>
      <c r="B1131" t="s">
        <v>54</v>
      </c>
      <c r="C1131" t="s">
        <v>26</v>
      </c>
      <c r="D1131" s="1">
        <v>15829</v>
      </c>
      <c r="E1131" s="1">
        <v>254417</v>
      </c>
      <c r="F1131" s="2">
        <v>44190</v>
      </c>
    </row>
    <row r="1132" spans="1:6" x14ac:dyDescent="0.2">
      <c r="A1132">
        <v>2018</v>
      </c>
      <c r="B1132" t="s">
        <v>54</v>
      </c>
      <c r="C1132" t="s">
        <v>27</v>
      </c>
      <c r="D1132" s="1">
        <v>12509</v>
      </c>
      <c r="E1132" s="1">
        <v>139183</v>
      </c>
      <c r="F1132" s="2">
        <v>47777</v>
      </c>
    </row>
    <row r="1133" spans="1:6" x14ac:dyDescent="0.2">
      <c r="A1133">
        <v>2018</v>
      </c>
      <c r="B1133" t="s">
        <v>54</v>
      </c>
      <c r="C1133" t="s">
        <v>28</v>
      </c>
      <c r="D1133" s="1">
        <v>54238</v>
      </c>
      <c r="E1133" s="1">
        <v>876344</v>
      </c>
      <c r="F1133" s="2">
        <v>53723</v>
      </c>
    </row>
    <row r="1134" spans="1:6" x14ac:dyDescent="0.2">
      <c r="A1134">
        <v>2018</v>
      </c>
      <c r="B1134" t="s">
        <v>54</v>
      </c>
      <c r="C1134" t="s">
        <v>29</v>
      </c>
      <c r="D1134" s="1">
        <v>10758</v>
      </c>
      <c r="E1134" s="1">
        <v>135970</v>
      </c>
      <c r="F1134" s="2">
        <v>38078</v>
      </c>
    </row>
    <row r="1135" spans="1:6" x14ac:dyDescent="0.2">
      <c r="A1135">
        <v>2018</v>
      </c>
      <c r="B1135" t="s">
        <v>54</v>
      </c>
      <c r="C1135" t="s">
        <v>30</v>
      </c>
      <c r="D1135" s="1">
        <v>123741</v>
      </c>
      <c r="E1135" s="1">
        <v>1554768</v>
      </c>
      <c r="F1135" s="2">
        <v>51832</v>
      </c>
    </row>
    <row r="1136" spans="1:6" x14ac:dyDescent="0.2">
      <c r="A1136">
        <v>2018</v>
      </c>
      <c r="B1136" t="s">
        <v>54</v>
      </c>
      <c r="C1136" t="s">
        <v>31</v>
      </c>
      <c r="D1136" s="1">
        <v>61525</v>
      </c>
      <c r="E1136" s="1">
        <v>830550</v>
      </c>
      <c r="F1136" s="2">
        <v>43092</v>
      </c>
    </row>
    <row r="1137" spans="1:6" x14ac:dyDescent="0.2">
      <c r="A1137">
        <v>2018</v>
      </c>
      <c r="B1137" t="s">
        <v>54</v>
      </c>
      <c r="C1137" t="s">
        <v>32</v>
      </c>
      <c r="D1137" s="1">
        <v>7753</v>
      </c>
      <c r="E1137" s="1">
        <v>91635</v>
      </c>
      <c r="F1137" s="2">
        <v>49819</v>
      </c>
    </row>
    <row r="1138" spans="1:6" x14ac:dyDescent="0.2">
      <c r="A1138">
        <v>2018</v>
      </c>
      <c r="B1138" t="s">
        <v>54</v>
      </c>
      <c r="C1138" t="s">
        <v>33</v>
      </c>
      <c r="D1138" s="1">
        <v>68615</v>
      </c>
      <c r="E1138" s="1">
        <v>1017249</v>
      </c>
      <c r="F1138" s="2">
        <v>44247</v>
      </c>
    </row>
    <row r="1139" spans="1:6" x14ac:dyDescent="0.2">
      <c r="A1139">
        <v>2018</v>
      </c>
      <c r="B1139" t="s">
        <v>54</v>
      </c>
      <c r="C1139" t="s">
        <v>34</v>
      </c>
      <c r="D1139" s="1">
        <v>23748</v>
      </c>
      <c r="E1139" s="1">
        <v>297631</v>
      </c>
      <c r="F1139" s="2">
        <v>41554</v>
      </c>
    </row>
    <row r="1140" spans="1:6" x14ac:dyDescent="0.2">
      <c r="A1140">
        <v>2018</v>
      </c>
      <c r="B1140" t="s">
        <v>54</v>
      </c>
      <c r="C1140" t="s">
        <v>35</v>
      </c>
      <c r="D1140" s="1">
        <v>26503</v>
      </c>
      <c r="E1140" s="1">
        <v>349656</v>
      </c>
      <c r="F1140" s="2">
        <v>44347</v>
      </c>
    </row>
    <row r="1141" spans="1:6" x14ac:dyDescent="0.2">
      <c r="A1141">
        <v>2018</v>
      </c>
      <c r="B1141" t="s">
        <v>54</v>
      </c>
      <c r="C1141" t="s">
        <v>36</v>
      </c>
      <c r="D1141" s="1">
        <v>74845</v>
      </c>
      <c r="E1141" s="1">
        <v>1117054</v>
      </c>
      <c r="F1141" s="2">
        <v>45000</v>
      </c>
    </row>
    <row r="1142" spans="1:6" x14ac:dyDescent="0.2">
      <c r="A1142">
        <v>2018</v>
      </c>
      <c r="B1142" t="s">
        <v>54</v>
      </c>
      <c r="C1142" t="s">
        <v>37</v>
      </c>
      <c r="D1142" s="1">
        <v>7658</v>
      </c>
      <c r="E1142" s="1">
        <v>76762</v>
      </c>
      <c r="F1142" s="2">
        <v>43902</v>
      </c>
    </row>
    <row r="1143" spans="1:6" x14ac:dyDescent="0.2">
      <c r="A1143">
        <v>2018</v>
      </c>
      <c r="B1143" t="s">
        <v>54</v>
      </c>
      <c r="C1143" t="s">
        <v>38</v>
      </c>
      <c r="D1143" s="1">
        <v>30013</v>
      </c>
      <c r="E1143" s="1">
        <v>402308</v>
      </c>
      <c r="F1143" s="2">
        <v>39429</v>
      </c>
    </row>
    <row r="1144" spans="1:6" x14ac:dyDescent="0.2">
      <c r="A1144">
        <v>2018</v>
      </c>
      <c r="B1144" t="s">
        <v>54</v>
      </c>
      <c r="C1144" t="s">
        <v>39</v>
      </c>
      <c r="D1144" s="1">
        <v>8059</v>
      </c>
      <c r="E1144" s="1">
        <v>85734</v>
      </c>
      <c r="F1144" s="2">
        <v>39650</v>
      </c>
    </row>
    <row r="1145" spans="1:6" x14ac:dyDescent="0.2">
      <c r="A1145">
        <v>2018</v>
      </c>
      <c r="B1145" t="s">
        <v>54</v>
      </c>
      <c r="C1145" t="s">
        <v>40</v>
      </c>
      <c r="D1145" s="1">
        <v>40040</v>
      </c>
      <c r="E1145" s="1">
        <v>623566</v>
      </c>
      <c r="F1145" s="2">
        <v>46137</v>
      </c>
    </row>
    <row r="1146" spans="1:6" x14ac:dyDescent="0.2">
      <c r="A1146">
        <v>2018</v>
      </c>
      <c r="B1146" t="s">
        <v>54</v>
      </c>
      <c r="C1146" t="s">
        <v>41</v>
      </c>
      <c r="D1146" s="1">
        <v>147447</v>
      </c>
      <c r="E1146" s="1">
        <v>2465009</v>
      </c>
      <c r="F1146" s="2">
        <v>52337</v>
      </c>
    </row>
    <row r="1147" spans="1:6" x14ac:dyDescent="0.2">
      <c r="A1147">
        <v>2018</v>
      </c>
      <c r="B1147" t="s">
        <v>54</v>
      </c>
      <c r="C1147" t="s">
        <v>42</v>
      </c>
      <c r="D1147" s="1">
        <v>19531</v>
      </c>
      <c r="E1147" s="1">
        <v>284283</v>
      </c>
      <c r="F1147" s="2">
        <v>44163</v>
      </c>
    </row>
    <row r="1148" spans="1:6" x14ac:dyDescent="0.2">
      <c r="A1148">
        <v>2018</v>
      </c>
      <c r="B1148" t="s">
        <v>54</v>
      </c>
      <c r="C1148" t="s">
        <v>43</v>
      </c>
      <c r="D1148" s="1">
        <v>5084</v>
      </c>
      <c r="E1148" s="1">
        <v>54476</v>
      </c>
      <c r="F1148" s="2">
        <v>40351</v>
      </c>
    </row>
    <row r="1149" spans="1:6" x14ac:dyDescent="0.2">
      <c r="A1149">
        <v>2018</v>
      </c>
      <c r="B1149" t="s">
        <v>54</v>
      </c>
      <c r="C1149" t="s">
        <v>44</v>
      </c>
      <c r="D1149" s="1">
        <v>43180</v>
      </c>
      <c r="E1149" s="1">
        <v>650233</v>
      </c>
      <c r="F1149" s="2">
        <v>43886</v>
      </c>
    </row>
    <row r="1150" spans="1:6" x14ac:dyDescent="0.2">
      <c r="A1150">
        <v>2018</v>
      </c>
      <c r="B1150" t="s">
        <v>54</v>
      </c>
      <c r="C1150" t="s">
        <v>45</v>
      </c>
      <c r="D1150" s="1">
        <v>39324</v>
      </c>
      <c r="E1150" s="1">
        <v>621384</v>
      </c>
      <c r="F1150" s="2">
        <v>63994</v>
      </c>
    </row>
    <row r="1151" spans="1:6" x14ac:dyDescent="0.2">
      <c r="A1151">
        <v>2018</v>
      </c>
      <c r="B1151" t="s">
        <v>54</v>
      </c>
      <c r="C1151" t="s">
        <v>46</v>
      </c>
      <c r="D1151" s="1">
        <v>10925</v>
      </c>
      <c r="E1151" s="1">
        <v>128211</v>
      </c>
      <c r="F1151" s="2">
        <v>38698</v>
      </c>
    </row>
    <row r="1152" spans="1:6" x14ac:dyDescent="0.2">
      <c r="A1152">
        <v>2018</v>
      </c>
      <c r="B1152" t="s">
        <v>54</v>
      </c>
      <c r="C1152" t="s">
        <v>47</v>
      </c>
      <c r="D1152" s="1">
        <v>36496</v>
      </c>
      <c r="E1152" s="1">
        <v>541333</v>
      </c>
      <c r="F1152" s="2">
        <v>41512</v>
      </c>
    </row>
    <row r="1153" spans="1:6" x14ac:dyDescent="0.2">
      <c r="A1153">
        <v>2018</v>
      </c>
      <c r="B1153" t="s">
        <v>54</v>
      </c>
      <c r="C1153" t="s">
        <v>48</v>
      </c>
      <c r="D1153" s="1">
        <v>4830</v>
      </c>
      <c r="E1153" s="1">
        <v>49819</v>
      </c>
      <c r="F1153" s="2">
        <v>42737</v>
      </c>
    </row>
    <row r="1154" spans="1:6" x14ac:dyDescent="0.2">
      <c r="A1154">
        <v>2018</v>
      </c>
      <c r="B1154" t="s">
        <v>53</v>
      </c>
      <c r="C1154" t="s">
        <v>1</v>
      </c>
      <c r="D1154" s="1">
        <v>2168</v>
      </c>
      <c r="E1154" s="1">
        <v>21030</v>
      </c>
      <c r="F1154" s="2">
        <v>60025</v>
      </c>
    </row>
    <row r="1155" spans="1:6" x14ac:dyDescent="0.2">
      <c r="A1155">
        <v>2018</v>
      </c>
      <c r="B1155" t="s">
        <v>53</v>
      </c>
      <c r="C1155" t="s">
        <v>2</v>
      </c>
      <c r="D1155" s="1">
        <v>3113</v>
      </c>
      <c r="E1155" s="1">
        <v>47340</v>
      </c>
      <c r="F1155" s="2">
        <v>75499</v>
      </c>
    </row>
    <row r="1156" spans="1:6" x14ac:dyDescent="0.2">
      <c r="A1156">
        <v>2018</v>
      </c>
      <c r="B1156" t="s">
        <v>53</v>
      </c>
      <c r="C1156" t="s">
        <v>3</v>
      </c>
      <c r="D1156" s="1">
        <v>1210</v>
      </c>
      <c r="E1156" s="1">
        <v>10913</v>
      </c>
      <c r="F1156" s="2">
        <v>53828</v>
      </c>
    </row>
    <row r="1157" spans="1:6" x14ac:dyDescent="0.2">
      <c r="A1157">
        <v>2018</v>
      </c>
      <c r="B1157" t="s">
        <v>53</v>
      </c>
      <c r="C1157" t="s">
        <v>4</v>
      </c>
      <c r="D1157" s="1">
        <v>26592</v>
      </c>
      <c r="E1157" s="1">
        <v>525771</v>
      </c>
      <c r="F1157" s="2">
        <v>188173</v>
      </c>
    </row>
    <row r="1158" spans="1:6" x14ac:dyDescent="0.2">
      <c r="A1158">
        <v>2018</v>
      </c>
      <c r="B1158" t="s">
        <v>53</v>
      </c>
      <c r="C1158" t="s">
        <v>5</v>
      </c>
      <c r="D1158" s="1">
        <v>4173</v>
      </c>
      <c r="E1158" s="1">
        <v>75076</v>
      </c>
      <c r="F1158" s="2">
        <v>100735</v>
      </c>
    </row>
    <row r="1159" spans="1:6" x14ac:dyDescent="0.2">
      <c r="A1159">
        <v>2018</v>
      </c>
      <c r="B1159" t="s">
        <v>53</v>
      </c>
      <c r="C1159" t="s">
        <v>6</v>
      </c>
      <c r="D1159" s="1">
        <v>2306</v>
      </c>
      <c r="E1159" s="1">
        <v>31734</v>
      </c>
      <c r="F1159" s="2">
        <v>110642</v>
      </c>
    </row>
    <row r="1160" spans="1:6" x14ac:dyDescent="0.2">
      <c r="A1160">
        <v>2018</v>
      </c>
      <c r="B1160" t="s">
        <v>53</v>
      </c>
      <c r="C1160" t="s">
        <v>7</v>
      </c>
      <c r="D1160">
        <v>433</v>
      </c>
      <c r="E1160" s="1">
        <v>4065</v>
      </c>
      <c r="F1160" s="2">
        <v>65782</v>
      </c>
    </row>
    <row r="1161" spans="1:6" x14ac:dyDescent="0.2">
      <c r="A1161">
        <v>2018</v>
      </c>
      <c r="B1161" t="s">
        <v>53</v>
      </c>
      <c r="C1161" t="s">
        <v>8</v>
      </c>
      <c r="D1161" s="1">
        <v>11205</v>
      </c>
      <c r="E1161" s="1">
        <v>138995</v>
      </c>
      <c r="F1161" s="2">
        <v>81168</v>
      </c>
    </row>
    <row r="1162" spans="1:6" x14ac:dyDescent="0.2">
      <c r="A1162">
        <v>2018</v>
      </c>
      <c r="B1162" t="s">
        <v>53</v>
      </c>
      <c r="C1162" t="s">
        <v>9</v>
      </c>
      <c r="D1162" s="1">
        <v>5113</v>
      </c>
      <c r="E1162" s="1">
        <v>114231</v>
      </c>
      <c r="F1162" s="2">
        <v>96613</v>
      </c>
    </row>
    <row r="1163" spans="1:6" x14ac:dyDescent="0.2">
      <c r="A1163">
        <v>2018</v>
      </c>
      <c r="B1163" t="s">
        <v>53</v>
      </c>
      <c r="C1163" t="s">
        <v>10</v>
      </c>
      <c r="D1163" s="1">
        <v>1223</v>
      </c>
      <c r="E1163" s="1">
        <v>8798</v>
      </c>
      <c r="F1163" s="2">
        <v>52761</v>
      </c>
    </row>
    <row r="1164" spans="1:6" x14ac:dyDescent="0.2">
      <c r="A1164">
        <v>2018</v>
      </c>
      <c r="B1164" t="s">
        <v>53</v>
      </c>
      <c r="C1164" t="s">
        <v>11</v>
      </c>
      <c r="D1164" s="1">
        <v>6688</v>
      </c>
      <c r="E1164" s="1">
        <v>94330</v>
      </c>
      <c r="F1164" s="2">
        <v>91164</v>
      </c>
    </row>
    <row r="1165" spans="1:6" x14ac:dyDescent="0.2">
      <c r="A1165">
        <v>2018</v>
      </c>
      <c r="B1165" t="s">
        <v>53</v>
      </c>
      <c r="C1165" t="s">
        <v>12</v>
      </c>
      <c r="D1165" s="1">
        <v>2123</v>
      </c>
      <c r="E1165" s="1">
        <v>29375</v>
      </c>
      <c r="F1165" s="2">
        <v>60371</v>
      </c>
    </row>
    <row r="1166" spans="1:6" x14ac:dyDescent="0.2">
      <c r="A1166">
        <v>2018</v>
      </c>
      <c r="B1166" t="s">
        <v>53</v>
      </c>
      <c r="C1166" t="s">
        <v>13</v>
      </c>
      <c r="D1166" s="1">
        <v>1742</v>
      </c>
      <c r="E1166" s="1">
        <v>22018</v>
      </c>
      <c r="F1166" s="2">
        <v>58519</v>
      </c>
    </row>
    <row r="1167" spans="1:6" x14ac:dyDescent="0.2">
      <c r="A1167">
        <v>2018</v>
      </c>
      <c r="B1167" t="s">
        <v>53</v>
      </c>
      <c r="C1167" t="s">
        <v>14</v>
      </c>
      <c r="D1167" s="1">
        <v>1308</v>
      </c>
      <c r="E1167" s="1">
        <v>18664</v>
      </c>
      <c r="F1167" s="2">
        <v>63399</v>
      </c>
    </row>
    <row r="1168" spans="1:6" x14ac:dyDescent="0.2">
      <c r="A1168">
        <v>2018</v>
      </c>
      <c r="B1168" t="s">
        <v>53</v>
      </c>
      <c r="C1168" t="s">
        <v>15</v>
      </c>
      <c r="D1168" s="1">
        <v>1785</v>
      </c>
      <c r="E1168" s="1">
        <v>21989</v>
      </c>
      <c r="F1168" s="2">
        <v>54629</v>
      </c>
    </row>
    <row r="1169" spans="1:6" x14ac:dyDescent="0.2">
      <c r="A1169">
        <v>2018</v>
      </c>
      <c r="B1169" t="s">
        <v>53</v>
      </c>
      <c r="C1169" t="s">
        <v>16</v>
      </c>
      <c r="D1169" s="1">
        <v>1716</v>
      </c>
      <c r="E1169" s="1">
        <v>22869</v>
      </c>
      <c r="F1169" s="2">
        <v>58223</v>
      </c>
    </row>
    <row r="1170" spans="1:6" x14ac:dyDescent="0.2">
      <c r="A1170">
        <v>2018</v>
      </c>
      <c r="B1170" t="s">
        <v>53</v>
      </c>
      <c r="C1170" t="s">
        <v>17</v>
      </c>
      <c r="D1170">
        <v>849</v>
      </c>
      <c r="E1170" s="1">
        <v>7397</v>
      </c>
      <c r="F1170" s="2">
        <v>54502</v>
      </c>
    </row>
    <row r="1171" spans="1:6" x14ac:dyDescent="0.2">
      <c r="A1171">
        <v>2018</v>
      </c>
      <c r="B1171" t="s">
        <v>53</v>
      </c>
      <c r="C1171" t="s">
        <v>18</v>
      </c>
      <c r="D1171" s="1">
        <v>2737</v>
      </c>
      <c r="E1171" s="1">
        <v>36210</v>
      </c>
      <c r="F1171" s="2">
        <v>92844</v>
      </c>
    </row>
    <row r="1172" spans="1:6" x14ac:dyDescent="0.2">
      <c r="A1172">
        <v>2018</v>
      </c>
      <c r="B1172" t="s">
        <v>53</v>
      </c>
      <c r="C1172" t="s">
        <v>19</v>
      </c>
      <c r="D1172" s="1">
        <v>5379</v>
      </c>
      <c r="E1172" s="1">
        <v>91783</v>
      </c>
      <c r="F1172" s="2">
        <v>123118</v>
      </c>
    </row>
    <row r="1173" spans="1:6" x14ac:dyDescent="0.2">
      <c r="A1173">
        <v>2018</v>
      </c>
      <c r="B1173" t="s">
        <v>53</v>
      </c>
      <c r="C1173" t="s">
        <v>20</v>
      </c>
      <c r="D1173" s="1">
        <v>6287</v>
      </c>
      <c r="E1173" s="1">
        <v>56247</v>
      </c>
      <c r="F1173" s="2">
        <v>73556</v>
      </c>
    </row>
    <row r="1174" spans="1:6" x14ac:dyDescent="0.2">
      <c r="A1174">
        <v>2018</v>
      </c>
      <c r="B1174" t="s">
        <v>53</v>
      </c>
      <c r="C1174" t="s">
        <v>21</v>
      </c>
      <c r="D1174" s="1">
        <v>3977</v>
      </c>
      <c r="E1174" s="1">
        <v>49170</v>
      </c>
      <c r="F1174" s="2">
        <v>78903</v>
      </c>
    </row>
    <row r="1175" spans="1:6" x14ac:dyDescent="0.2">
      <c r="A1175">
        <v>2018</v>
      </c>
      <c r="B1175" t="s">
        <v>53</v>
      </c>
      <c r="C1175" t="s">
        <v>22</v>
      </c>
      <c r="D1175">
        <v>940</v>
      </c>
      <c r="E1175" s="1">
        <v>10980</v>
      </c>
      <c r="F1175" s="2">
        <v>49173</v>
      </c>
    </row>
    <row r="1176" spans="1:6" x14ac:dyDescent="0.2">
      <c r="A1176">
        <v>2018</v>
      </c>
      <c r="B1176" t="s">
        <v>53</v>
      </c>
      <c r="C1176" t="s">
        <v>23</v>
      </c>
      <c r="D1176" s="1">
        <v>3049</v>
      </c>
      <c r="E1176" s="1">
        <v>47666</v>
      </c>
      <c r="F1176" s="2">
        <v>81842</v>
      </c>
    </row>
    <row r="1177" spans="1:6" x14ac:dyDescent="0.2">
      <c r="A1177">
        <v>2018</v>
      </c>
      <c r="B1177" t="s">
        <v>53</v>
      </c>
      <c r="C1177" t="s">
        <v>24</v>
      </c>
      <c r="D1177">
        <v>801</v>
      </c>
      <c r="E1177" s="1">
        <v>6350</v>
      </c>
      <c r="F1177" s="2">
        <v>54475</v>
      </c>
    </row>
    <row r="1178" spans="1:6" x14ac:dyDescent="0.2">
      <c r="A1178">
        <v>2018</v>
      </c>
      <c r="B1178" t="s">
        <v>53</v>
      </c>
      <c r="C1178" t="s">
        <v>25</v>
      </c>
      <c r="D1178">
        <v>973</v>
      </c>
      <c r="E1178" s="1">
        <v>17653</v>
      </c>
      <c r="F1178" s="2">
        <v>64407</v>
      </c>
    </row>
    <row r="1179" spans="1:6" x14ac:dyDescent="0.2">
      <c r="A1179">
        <v>2018</v>
      </c>
      <c r="B1179" t="s">
        <v>53</v>
      </c>
      <c r="C1179" t="s">
        <v>26</v>
      </c>
      <c r="D1179" s="1">
        <v>1541</v>
      </c>
      <c r="E1179" s="1">
        <v>15646</v>
      </c>
      <c r="F1179" s="2">
        <v>70292</v>
      </c>
    </row>
    <row r="1180" spans="1:6" x14ac:dyDescent="0.2">
      <c r="A1180">
        <v>2018</v>
      </c>
      <c r="B1180" t="s">
        <v>53</v>
      </c>
      <c r="C1180" t="s">
        <v>27</v>
      </c>
      <c r="D1180">
        <v>892</v>
      </c>
      <c r="E1180" s="1">
        <v>12351</v>
      </c>
      <c r="F1180" s="2">
        <v>93599</v>
      </c>
    </row>
    <row r="1181" spans="1:6" x14ac:dyDescent="0.2">
      <c r="A1181">
        <v>2018</v>
      </c>
      <c r="B1181" t="s">
        <v>53</v>
      </c>
      <c r="C1181" t="s">
        <v>28</v>
      </c>
      <c r="D1181" s="1">
        <v>3722</v>
      </c>
      <c r="E1181" s="1">
        <v>69519</v>
      </c>
      <c r="F1181" s="2">
        <v>114630</v>
      </c>
    </row>
    <row r="1182" spans="1:6" x14ac:dyDescent="0.2">
      <c r="A1182">
        <v>2018</v>
      </c>
      <c r="B1182" t="s">
        <v>53</v>
      </c>
      <c r="C1182" t="s">
        <v>29</v>
      </c>
      <c r="D1182">
        <v>987</v>
      </c>
      <c r="E1182" s="1">
        <v>12015</v>
      </c>
      <c r="F1182" s="2">
        <v>53204</v>
      </c>
    </row>
    <row r="1183" spans="1:6" x14ac:dyDescent="0.2">
      <c r="A1183">
        <v>2018</v>
      </c>
      <c r="B1183" t="s">
        <v>53</v>
      </c>
      <c r="C1183" t="s">
        <v>30</v>
      </c>
      <c r="D1183" s="1">
        <v>12672</v>
      </c>
      <c r="E1183" s="1">
        <v>275598</v>
      </c>
      <c r="F1183" s="2">
        <v>129853</v>
      </c>
    </row>
    <row r="1184" spans="1:6" x14ac:dyDescent="0.2">
      <c r="A1184">
        <v>2018</v>
      </c>
      <c r="B1184" t="s">
        <v>53</v>
      </c>
      <c r="C1184" t="s">
        <v>31</v>
      </c>
      <c r="D1184" s="1">
        <v>5238</v>
      </c>
      <c r="E1184" s="1">
        <v>79945</v>
      </c>
      <c r="F1184" s="2">
        <v>83920</v>
      </c>
    </row>
    <row r="1185" spans="1:6" x14ac:dyDescent="0.2">
      <c r="A1185">
        <v>2018</v>
      </c>
      <c r="B1185" t="s">
        <v>53</v>
      </c>
      <c r="C1185" t="s">
        <v>32</v>
      </c>
      <c r="D1185">
        <v>395</v>
      </c>
      <c r="E1185" s="1">
        <v>6221</v>
      </c>
      <c r="F1185" s="2">
        <v>70208</v>
      </c>
    </row>
    <row r="1186" spans="1:6" x14ac:dyDescent="0.2">
      <c r="A1186">
        <v>2018</v>
      </c>
      <c r="B1186" t="s">
        <v>53</v>
      </c>
      <c r="C1186" t="s">
        <v>33</v>
      </c>
      <c r="D1186" s="1">
        <v>4616</v>
      </c>
      <c r="E1186" s="1">
        <v>70930</v>
      </c>
      <c r="F1186" s="2">
        <v>70006</v>
      </c>
    </row>
    <row r="1187" spans="1:6" x14ac:dyDescent="0.2">
      <c r="A1187">
        <v>2018</v>
      </c>
      <c r="B1187" t="s">
        <v>53</v>
      </c>
      <c r="C1187" t="s">
        <v>34</v>
      </c>
      <c r="D1187" s="1">
        <v>1469</v>
      </c>
      <c r="E1187" s="1">
        <v>19859</v>
      </c>
      <c r="F1187" s="2">
        <v>58997</v>
      </c>
    </row>
    <row r="1188" spans="1:6" x14ac:dyDescent="0.2">
      <c r="A1188">
        <v>2018</v>
      </c>
      <c r="B1188" t="s">
        <v>53</v>
      </c>
      <c r="C1188" t="s">
        <v>35</v>
      </c>
      <c r="D1188" s="1">
        <v>3768</v>
      </c>
      <c r="E1188" s="1">
        <v>34277</v>
      </c>
      <c r="F1188" s="2">
        <v>87733</v>
      </c>
    </row>
    <row r="1189" spans="1:6" x14ac:dyDescent="0.2">
      <c r="A1189">
        <v>2018</v>
      </c>
      <c r="B1189" t="s">
        <v>53</v>
      </c>
      <c r="C1189" t="s">
        <v>36</v>
      </c>
      <c r="D1189" s="1">
        <v>4896</v>
      </c>
      <c r="E1189" s="1">
        <v>85970</v>
      </c>
      <c r="F1189" s="2">
        <v>87091</v>
      </c>
    </row>
    <row r="1190" spans="1:6" x14ac:dyDescent="0.2">
      <c r="A1190">
        <v>2018</v>
      </c>
      <c r="B1190" t="s">
        <v>53</v>
      </c>
      <c r="C1190" t="s">
        <v>37</v>
      </c>
      <c r="D1190">
        <v>715</v>
      </c>
      <c r="E1190" s="1">
        <v>5930</v>
      </c>
      <c r="F1190" s="2">
        <v>74327</v>
      </c>
    </row>
    <row r="1191" spans="1:6" x14ac:dyDescent="0.2">
      <c r="A1191">
        <v>2018</v>
      </c>
      <c r="B1191" t="s">
        <v>53</v>
      </c>
      <c r="C1191" t="s">
        <v>38</v>
      </c>
      <c r="D1191" s="1">
        <v>2548</v>
      </c>
      <c r="E1191" s="1">
        <v>28067</v>
      </c>
      <c r="F1191" s="2">
        <v>61977</v>
      </c>
    </row>
    <row r="1192" spans="1:6" x14ac:dyDescent="0.2">
      <c r="A1192">
        <v>2018</v>
      </c>
      <c r="B1192" t="s">
        <v>53</v>
      </c>
      <c r="C1192" t="s">
        <v>39</v>
      </c>
      <c r="D1192">
        <v>561</v>
      </c>
      <c r="E1192" s="1">
        <v>5589</v>
      </c>
      <c r="F1192" s="2">
        <v>49334</v>
      </c>
    </row>
    <row r="1193" spans="1:6" x14ac:dyDescent="0.2">
      <c r="A1193">
        <v>2018</v>
      </c>
      <c r="B1193" t="s">
        <v>53</v>
      </c>
      <c r="C1193" t="s">
        <v>40</v>
      </c>
      <c r="D1193" s="1">
        <v>3519</v>
      </c>
      <c r="E1193" s="1">
        <v>44851</v>
      </c>
      <c r="F1193" s="2">
        <v>73821</v>
      </c>
    </row>
    <row r="1194" spans="1:6" x14ac:dyDescent="0.2">
      <c r="A1194">
        <v>2018</v>
      </c>
      <c r="B1194" t="s">
        <v>53</v>
      </c>
      <c r="C1194" t="s">
        <v>41</v>
      </c>
      <c r="D1194" s="1">
        <v>9828</v>
      </c>
      <c r="E1194" s="1">
        <v>203822</v>
      </c>
      <c r="F1194" s="2">
        <v>87085</v>
      </c>
    </row>
    <row r="1195" spans="1:6" x14ac:dyDescent="0.2">
      <c r="A1195">
        <v>2018</v>
      </c>
      <c r="B1195" t="s">
        <v>53</v>
      </c>
      <c r="C1195" t="s">
        <v>42</v>
      </c>
      <c r="D1195" s="1">
        <v>2489</v>
      </c>
      <c r="E1195" s="1">
        <v>36783</v>
      </c>
      <c r="F1195" s="2">
        <v>78404</v>
      </c>
    </row>
    <row r="1196" spans="1:6" x14ac:dyDescent="0.2">
      <c r="A1196">
        <v>2018</v>
      </c>
      <c r="B1196" t="s">
        <v>53</v>
      </c>
      <c r="C1196" t="s">
        <v>43</v>
      </c>
      <c r="D1196">
        <v>505</v>
      </c>
      <c r="E1196" s="1">
        <v>4280</v>
      </c>
      <c r="F1196" s="2">
        <v>59800</v>
      </c>
    </row>
    <row r="1197" spans="1:6" x14ac:dyDescent="0.2">
      <c r="A1197">
        <v>2018</v>
      </c>
      <c r="B1197" t="s">
        <v>53</v>
      </c>
      <c r="C1197" t="s">
        <v>44</v>
      </c>
      <c r="D1197" s="1">
        <v>4379</v>
      </c>
      <c r="E1197" s="1">
        <v>66998</v>
      </c>
      <c r="F1197" s="2">
        <v>100731</v>
      </c>
    </row>
    <row r="1198" spans="1:6" x14ac:dyDescent="0.2">
      <c r="A1198">
        <v>2018</v>
      </c>
      <c r="B1198" t="s">
        <v>53</v>
      </c>
      <c r="C1198" t="s">
        <v>45</v>
      </c>
      <c r="D1198" s="1">
        <v>4629</v>
      </c>
      <c r="E1198" s="1">
        <v>133126</v>
      </c>
      <c r="F1198" s="2">
        <v>194631</v>
      </c>
    </row>
    <row r="1199" spans="1:6" x14ac:dyDescent="0.2">
      <c r="A1199">
        <v>2018</v>
      </c>
      <c r="B1199" t="s">
        <v>53</v>
      </c>
      <c r="C1199" t="s">
        <v>46</v>
      </c>
      <c r="D1199">
        <v>789</v>
      </c>
      <c r="E1199" s="1">
        <v>8288</v>
      </c>
      <c r="F1199" s="2">
        <v>52508</v>
      </c>
    </row>
    <row r="1200" spans="1:6" x14ac:dyDescent="0.2">
      <c r="A1200">
        <v>2018</v>
      </c>
      <c r="B1200" t="s">
        <v>53</v>
      </c>
      <c r="C1200" t="s">
        <v>47</v>
      </c>
      <c r="D1200" s="1">
        <v>2298</v>
      </c>
      <c r="E1200" s="1">
        <v>47152</v>
      </c>
      <c r="F1200" s="2">
        <v>75414</v>
      </c>
    </row>
    <row r="1201" spans="1:6" x14ac:dyDescent="0.2">
      <c r="A1201">
        <v>2018</v>
      </c>
      <c r="B1201" t="s">
        <v>53</v>
      </c>
      <c r="C1201" t="s">
        <v>48</v>
      </c>
      <c r="D1201">
        <v>398</v>
      </c>
      <c r="E1201" s="1">
        <v>3554</v>
      </c>
      <c r="F1201" s="2">
        <v>47401</v>
      </c>
    </row>
    <row r="1202" spans="1:6" x14ac:dyDescent="0.2">
      <c r="A1202">
        <v>2018</v>
      </c>
      <c r="B1202" t="s">
        <v>56</v>
      </c>
      <c r="C1202" t="s">
        <v>1</v>
      </c>
      <c r="D1202" s="1">
        <v>13364</v>
      </c>
      <c r="E1202" s="1">
        <v>94561</v>
      </c>
      <c r="F1202" s="2">
        <v>69240</v>
      </c>
    </row>
    <row r="1203" spans="1:6" x14ac:dyDescent="0.2">
      <c r="A1203">
        <v>2018</v>
      </c>
      <c r="B1203" t="s">
        <v>56</v>
      </c>
      <c r="C1203" t="s">
        <v>2</v>
      </c>
      <c r="D1203" s="1">
        <v>17978</v>
      </c>
      <c r="E1203" s="1">
        <v>214637</v>
      </c>
      <c r="F1203" s="2">
        <v>70877</v>
      </c>
    </row>
    <row r="1204" spans="1:6" x14ac:dyDescent="0.2">
      <c r="A1204">
        <v>2018</v>
      </c>
      <c r="B1204" t="s">
        <v>56</v>
      </c>
      <c r="C1204" t="s">
        <v>3</v>
      </c>
      <c r="D1204" s="1">
        <v>8418</v>
      </c>
      <c r="E1204" s="1">
        <v>50647</v>
      </c>
      <c r="F1204" s="2">
        <v>58119</v>
      </c>
    </row>
    <row r="1205" spans="1:6" x14ac:dyDescent="0.2">
      <c r="A1205">
        <v>2018</v>
      </c>
      <c r="B1205" t="s">
        <v>56</v>
      </c>
      <c r="C1205" t="s">
        <v>4</v>
      </c>
      <c r="D1205" s="1">
        <v>106953</v>
      </c>
      <c r="E1205" s="1">
        <v>835896</v>
      </c>
      <c r="F1205" s="2">
        <v>107228</v>
      </c>
    </row>
    <row r="1206" spans="1:6" x14ac:dyDescent="0.2">
      <c r="A1206">
        <v>2018</v>
      </c>
      <c r="B1206" t="s">
        <v>56</v>
      </c>
      <c r="C1206" t="s">
        <v>5</v>
      </c>
      <c r="D1206" s="1">
        <v>23326</v>
      </c>
      <c r="E1206" s="1">
        <v>164801</v>
      </c>
      <c r="F1206" s="2">
        <v>84615</v>
      </c>
    </row>
    <row r="1207" spans="1:6" x14ac:dyDescent="0.2">
      <c r="A1207">
        <v>2018</v>
      </c>
      <c r="B1207" t="s">
        <v>56</v>
      </c>
      <c r="C1207" t="s">
        <v>6</v>
      </c>
      <c r="D1207" s="1">
        <v>10879</v>
      </c>
      <c r="E1207" s="1">
        <v>123655</v>
      </c>
      <c r="F1207" s="2">
        <v>155433</v>
      </c>
    </row>
    <row r="1208" spans="1:6" x14ac:dyDescent="0.2">
      <c r="A1208">
        <v>2018</v>
      </c>
      <c r="B1208" t="s">
        <v>56</v>
      </c>
      <c r="C1208" t="s">
        <v>7</v>
      </c>
      <c r="D1208" s="1">
        <v>2859</v>
      </c>
      <c r="E1208" s="1">
        <v>47609</v>
      </c>
      <c r="F1208" s="2">
        <v>95574</v>
      </c>
    </row>
    <row r="1209" spans="1:6" x14ac:dyDescent="0.2">
      <c r="A1209">
        <v>2018</v>
      </c>
      <c r="B1209" t="s">
        <v>56</v>
      </c>
      <c r="C1209" t="s">
        <v>8</v>
      </c>
      <c r="D1209" s="1">
        <v>73412</v>
      </c>
      <c r="E1209" s="1">
        <v>570645</v>
      </c>
      <c r="F1209" s="2">
        <v>75337</v>
      </c>
    </row>
    <row r="1210" spans="1:6" x14ac:dyDescent="0.2">
      <c r="A1210">
        <v>2018</v>
      </c>
      <c r="B1210" t="s">
        <v>56</v>
      </c>
      <c r="C1210" t="s">
        <v>9</v>
      </c>
      <c r="D1210" s="1">
        <v>26225</v>
      </c>
      <c r="E1210" s="1">
        <v>237900</v>
      </c>
      <c r="F1210" s="2">
        <v>84587</v>
      </c>
    </row>
    <row r="1211" spans="1:6" x14ac:dyDescent="0.2">
      <c r="A1211">
        <v>2018</v>
      </c>
      <c r="B1211" t="s">
        <v>56</v>
      </c>
      <c r="C1211" t="s">
        <v>10</v>
      </c>
      <c r="D1211" s="1">
        <v>5824</v>
      </c>
      <c r="E1211" s="1">
        <v>32493</v>
      </c>
      <c r="F1211" s="2">
        <v>56024</v>
      </c>
    </row>
    <row r="1212" spans="1:6" x14ac:dyDescent="0.2">
      <c r="A1212">
        <v>2018</v>
      </c>
      <c r="B1212" t="s">
        <v>56</v>
      </c>
      <c r="C1212" t="s">
        <v>11</v>
      </c>
      <c r="D1212" s="1">
        <v>32448</v>
      </c>
      <c r="E1212" s="1">
        <v>373685</v>
      </c>
      <c r="F1212" s="2">
        <v>109598</v>
      </c>
    </row>
    <row r="1213" spans="1:6" x14ac:dyDescent="0.2">
      <c r="A1213">
        <v>2018</v>
      </c>
      <c r="B1213" t="s">
        <v>56</v>
      </c>
      <c r="C1213" t="s">
        <v>12</v>
      </c>
      <c r="D1213" s="1">
        <v>16542</v>
      </c>
      <c r="E1213" s="1">
        <v>133603</v>
      </c>
      <c r="F1213" s="2">
        <v>65167</v>
      </c>
    </row>
    <row r="1214" spans="1:6" x14ac:dyDescent="0.2">
      <c r="A1214">
        <v>2018</v>
      </c>
      <c r="B1214" t="s">
        <v>56</v>
      </c>
      <c r="C1214" t="s">
        <v>13</v>
      </c>
      <c r="D1214" s="1">
        <v>10213</v>
      </c>
      <c r="E1214" s="1">
        <v>109030</v>
      </c>
      <c r="F1214" s="2">
        <v>73894</v>
      </c>
    </row>
    <row r="1215" spans="1:6" x14ac:dyDescent="0.2">
      <c r="A1215">
        <v>2018</v>
      </c>
      <c r="B1215" t="s">
        <v>56</v>
      </c>
      <c r="C1215" t="s">
        <v>14</v>
      </c>
      <c r="D1215" s="1">
        <v>8870</v>
      </c>
      <c r="E1215" s="1">
        <v>73500</v>
      </c>
      <c r="F1215" s="2">
        <v>67710</v>
      </c>
    </row>
    <row r="1216" spans="1:6" x14ac:dyDescent="0.2">
      <c r="A1216">
        <v>2018</v>
      </c>
      <c r="B1216" t="s">
        <v>56</v>
      </c>
      <c r="C1216" t="s">
        <v>15</v>
      </c>
      <c r="D1216" s="1">
        <v>11035</v>
      </c>
      <c r="E1216" s="1">
        <v>92881</v>
      </c>
      <c r="F1216" s="2">
        <v>67733</v>
      </c>
    </row>
    <row r="1217" spans="1:6" x14ac:dyDescent="0.2">
      <c r="A1217">
        <v>2018</v>
      </c>
      <c r="B1217" t="s">
        <v>56</v>
      </c>
      <c r="C1217" t="s">
        <v>16</v>
      </c>
      <c r="D1217" s="1">
        <v>13754</v>
      </c>
      <c r="E1217" s="1">
        <v>85071</v>
      </c>
      <c r="F1217" s="2">
        <v>62731</v>
      </c>
    </row>
    <row r="1218" spans="1:6" x14ac:dyDescent="0.2">
      <c r="A1218">
        <v>2018</v>
      </c>
      <c r="B1218" t="s">
        <v>56</v>
      </c>
      <c r="C1218" t="s">
        <v>17</v>
      </c>
      <c r="D1218" s="1">
        <v>3804</v>
      </c>
      <c r="E1218" s="1">
        <v>29811</v>
      </c>
      <c r="F1218" s="2">
        <v>68174</v>
      </c>
    </row>
    <row r="1219" spans="1:6" x14ac:dyDescent="0.2">
      <c r="A1219">
        <v>2018</v>
      </c>
      <c r="B1219" t="s">
        <v>56</v>
      </c>
      <c r="C1219" t="s">
        <v>18</v>
      </c>
      <c r="D1219" s="1">
        <v>15277</v>
      </c>
      <c r="E1219" s="1">
        <v>138261</v>
      </c>
      <c r="F1219" s="2">
        <v>94201</v>
      </c>
    </row>
    <row r="1220" spans="1:6" x14ac:dyDescent="0.2">
      <c r="A1220">
        <v>2018</v>
      </c>
      <c r="B1220" t="s">
        <v>56</v>
      </c>
      <c r="C1220" t="s">
        <v>19</v>
      </c>
      <c r="D1220" s="1">
        <v>17504</v>
      </c>
      <c r="E1220" s="1">
        <v>217151</v>
      </c>
      <c r="F1220" s="2">
        <v>144514</v>
      </c>
    </row>
    <row r="1221" spans="1:6" x14ac:dyDescent="0.2">
      <c r="A1221">
        <v>2018</v>
      </c>
      <c r="B1221" t="s">
        <v>56</v>
      </c>
      <c r="C1221" t="s">
        <v>20</v>
      </c>
      <c r="D1221" s="1">
        <v>19082</v>
      </c>
      <c r="E1221" s="1">
        <v>203261</v>
      </c>
      <c r="F1221" s="2">
        <v>71568</v>
      </c>
    </row>
    <row r="1222" spans="1:6" x14ac:dyDescent="0.2">
      <c r="A1222">
        <v>2018</v>
      </c>
      <c r="B1222" t="s">
        <v>56</v>
      </c>
      <c r="C1222" t="s">
        <v>21</v>
      </c>
      <c r="D1222" s="1">
        <v>15877</v>
      </c>
      <c r="E1222" s="1">
        <v>178309</v>
      </c>
      <c r="F1222" s="2">
        <v>95604</v>
      </c>
    </row>
    <row r="1223" spans="1:6" x14ac:dyDescent="0.2">
      <c r="A1223">
        <v>2018</v>
      </c>
      <c r="B1223" t="s">
        <v>56</v>
      </c>
      <c r="C1223" t="s">
        <v>22</v>
      </c>
      <c r="D1223" s="1">
        <v>7959</v>
      </c>
      <c r="E1223" s="1">
        <v>42911</v>
      </c>
      <c r="F1223" s="2">
        <v>53281</v>
      </c>
    </row>
    <row r="1224" spans="1:6" x14ac:dyDescent="0.2">
      <c r="A1224">
        <v>2018</v>
      </c>
      <c r="B1224" t="s">
        <v>56</v>
      </c>
      <c r="C1224" t="s">
        <v>23</v>
      </c>
      <c r="D1224" s="1">
        <v>17251</v>
      </c>
      <c r="E1224" s="1">
        <v>162755</v>
      </c>
      <c r="F1224" s="2">
        <v>72947</v>
      </c>
    </row>
    <row r="1225" spans="1:6" x14ac:dyDescent="0.2">
      <c r="A1225">
        <v>2018</v>
      </c>
      <c r="B1225" t="s">
        <v>56</v>
      </c>
      <c r="C1225" t="s">
        <v>24</v>
      </c>
      <c r="D1225" s="1">
        <v>4297</v>
      </c>
      <c r="E1225" s="1">
        <v>21204</v>
      </c>
      <c r="F1225" s="2">
        <v>59315</v>
      </c>
    </row>
    <row r="1226" spans="1:6" x14ac:dyDescent="0.2">
      <c r="A1226">
        <v>2018</v>
      </c>
      <c r="B1226" t="s">
        <v>56</v>
      </c>
      <c r="C1226" t="s">
        <v>25</v>
      </c>
      <c r="D1226" s="1">
        <v>6683</v>
      </c>
      <c r="E1226" s="1">
        <v>66245</v>
      </c>
      <c r="F1226" s="2">
        <v>66817</v>
      </c>
    </row>
    <row r="1227" spans="1:6" x14ac:dyDescent="0.2">
      <c r="A1227">
        <v>2018</v>
      </c>
      <c r="B1227" t="s">
        <v>56</v>
      </c>
      <c r="C1227" t="s">
        <v>26</v>
      </c>
      <c r="D1227" s="1">
        <v>9082</v>
      </c>
      <c r="E1227" s="1">
        <v>63303</v>
      </c>
      <c r="F1227" s="2">
        <v>66612</v>
      </c>
    </row>
    <row r="1228" spans="1:6" x14ac:dyDescent="0.2">
      <c r="A1228">
        <v>2018</v>
      </c>
      <c r="B1228" t="s">
        <v>56</v>
      </c>
      <c r="C1228" t="s">
        <v>27</v>
      </c>
      <c r="D1228" s="1">
        <v>3838</v>
      </c>
      <c r="E1228" s="1">
        <v>33486</v>
      </c>
      <c r="F1228" s="2">
        <v>94889</v>
      </c>
    </row>
    <row r="1229" spans="1:6" x14ac:dyDescent="0.2">
      <c r="A1229">
        <v>2018</v>
      </c>
      <c r="B1229" t="s">
        <v>56</v>
      </c>
      <c r="C1229" t="s">
        <v>28</v>
      </c>
      <c r="D1229" s="1">
        <v>19963</v>
      </c>
      <c r="E1229" s="1">
        <v>242994</v>
      </c>
      <c r="F1229" s="2">
        <v>115066</v>
      </c>
    </row>
    <row r="1230" spans="1:6" x14ac:dyDescent="0.2">
      <c r="A1230">
        <v>2018</v>
      </c>
      <c r="B1230" t="s">
        <v>56</v>
      </c>
      <c r="C1230" t="s">
        <v>29</v>
      </c>
      <c r="D1230" s="1">
        <v>5293</v>
      </c>
      <c r="E1230" s="1">
        <v>32955</v>
      </c>
      <c r="F1230" s="2">
        <v>56048</v>
      </c>
    </row>
    <row r="1231" spans="1:6" x14ac:dyDescent="0.2">
      <c r="A1231">
        <v>2018</v>
      </c>
      <c r="B1231" t="s">
        <v>56</v>
      </c>
      <c r="C1231" t="s">
        <v>30</v>
      </c>
      <c r="D1231" s="1">
        <v>64317</v>
      </c>
      <c r="E1231" s="1">
        <v>714540</v>
      </c>
      <c r="F1231" s="2">
        <v>186871</v>
      </c>
    </row>
    <row r="1232" spans="1:6" x14ac:dyDescent="0.2">
      <c r="A1232">
        <v>2018</v>
      </c>
      <c r="B1232" t="s">
        <v>56</v>
      </c>
      <c r="C1232" t="s">
        <v>31</v>
      </c>
      <c r="D1232" s="1">
        <v>27776</v>
      </c>
      <c r="E1232" s="1">
        <v>233277</v>
      </c>
      <c r="F1232" s="2">
        <v>87311</v>
      </c>
    </row>
    <row r="1233" spans="1:6" x14ac:dyDescent="0.2">
      <c r="A1233">
        <v>2018</v>
      </c>
      <c r="B1233" t="s">
        <v>56</v>
      </c>
      <c r="C1233" t="s">
        <v>32</v>
      </c>
      <c r="D1233" s="1">
        <v>2995</v>
      </c>
      <c r="E1233" s="1">
        <v>23145</v>
      </c>
      <c r="F1233" s="2">
        <v>63251</v>
      </c>
    </row>
    <row r="1234" spans="1:6" x14ac:dyDescent="0.2">
      <c r="A1234">
        <v>2018</v>
      </c>
      <c r="B1234" t="s">
        <v>56</v>
      </c>
      <c r="C1234" t="s">
        <v>33</v>
      </c>
      <c r="D1234" s="1">
        <v>28783</v>
      </c>
      <c r="E1234" s="1">
        <v>293549</v>
      </c>
      <c r="F1234" s="2">
        <v>72736</v>
      </c>
    </row>
    <row r="1235" spans="1:6" x14ac:dyDescent="0.2">
      <c r="A1235">
        <v>2018</v>
      </c>
      <c r="B1235" t="s">
        <v>56</v>
      </c>
      <c r="C1235" t="s">
        <v>34</v>
      </c>
      <c r="D1235" s="1">
        <v>11458</v>
      </c>
      <c r="E1235" s="1">
        <v>77052</v>
      </c>
      <c r="F1235" s="2">
        <v>58044</v>
      </c>
    </row>
    <row r="1236" spans="1:6" x14ac:dyDescent="0.2">
      <c r="A1236">
        <v>2018</v>
      </c>
      <c r="B1236" t="s">
        <v>56</v>
      </c>
      <c r="C1236" t="s">
        <v>35</v>
      </c>
      <c r="D1236" s="1">
        <v>13030</v>
      </c>
      <c r="E1236" s="1">
        <v>84865</v>
      </c>
      <c r="F1236" s="2">
        <v>69649</v>
      </c>
    </row>
    <row r="1237" spans="1:6" x14ac:dyDescent="0.2">
      <c r="A1237">
        <v>2018</v>
      </c>
      <c r="B1237" t="s">
        <v>56</v>
      </c>
      <c r="C1237" t="s">
        <v>36</v>
      </c>
      <c r="D1237" s="1">
        <v>28823</v>
      </c>
      <c r="E1237" s="1">
        <v>325130</v>
      </c>
      <c r="F1237" s="2">
        <v>88831</v>
      </c>
    </row>
    <row r="1238" spans="1:6" x14ac:dyDescent="0.2">
      <c r="A1238">
        <v>2018</v>
      </c>
      <c r="B1238" t="s">
        <v>56</v>
      </c>
      <c r="C1238" t="s">
        <v>37</v>
      </c>
      <c r="D1238" s="1">
        <v>2869</v>
      </c>
      <c r="E1238" s="1">
        <v>32305</v>
      </c>
      <c r="F1238" s="2">
        <v>88061</v>
      </c>
    </row>
    <row r="1239" spans="1:6" x14ac:dyDescent="0.2">
      <c r="A1239">
        <v>2018</v>
      </c>
      <c r="B1239" t="s">
        <v>56</v>
      </c>
      <c r="C1239" t="s">
        <v>38</v>
      </c>
      <c r="D1239" s="1">
        <v>13166</v>
      </c>
      <c r="E1239" s="1">
        <v>100794</v>
      </c>
      <c r="F1239" s="2">
        <v>61713</v>
      </c>
    </row>
    <row r="1240" spans="1:6" x14ac:dyDescent="0.2">
      <c r="A1240">
        <v>2018</v>
      </c>
      <c r="B1240" t="s">
        <v>56</v>
      </c>
      <c r="C1240" t="s">
        <v>39</v>
      </c>
      <c r="D1240" s="1">
        <v>3259</v>
      </c>
      <c r="E1240" s="1">
        <v>28739</v>
      </c>
      <c r="F1240" s="2">
        <v>60160</v>
      </c>
    </row>
    <row r="1241" spans="1:6" x14ac:dyDescent="0.2">
      <c r="A1241">
        <v>2018</v>
      </c>
      <c r="B1241" t="s">
        <v>56</v>
      </c>
      <c r="C1241" t="s">
        <v>40</v>
      </c>
      <c r="D1241" s="1">
        <v>15698</v>
      </c>
      <c r="E1241" s="1">
        <v>150833</v>
      </c>
      <c r="F1241" s="2">
        <v>76718</v>
      </c>
    </row>
    <row r="1242" spans="1:6" x14ac:dyDescent="0.2">
      <c r="A1242">
        <v>2018</v>
      </c>
      <c r="B1242" t="s">
        <v>56</v>
      </c>
      <c r="C1242" t="s">
        <v>41</v>
      </c>
      <c r="D1242" s="1">
        <v>73679</v>
      </c>
      <c r="E1242" s="1">
        <v>756318</v>
      </c>
      <c r="F1242" s="2">
        <v>83356</v>
      </c>
    </row>
    <row r="1243" spans="1:6" x14ac:dyDescent="0.2">
      <c r="A1243">
        <v>2018</v>
      </c>
      <c r="B1243" t="s">
        <v>56</v>
      </c>
      <c r="C1243" t="s">
        <v>42</v>
      </c>
      <c r="D1243" s="1">
        <v>11520</v>
      </c>
      <c r="E1243" s="1">
        <v>87530</v>
      </c>
      <c r="F1243" s="2">
        <v>67933</v>
      </c>
    </row>
    <row r="1244" spans="1:6" x14ac:dyDescent="0.2">
      <c r="A1244">
        <v>2018</v>
      </c>
      <c r="B1244" t="s">
        <v>56</v>
      </c>
      <c r="C1244" t="s">
        <v>43</v>
      </c>
      <c r="D1244" s="1">
        <v>1694</v>
      </c>
      <c r="E1244" s="1">
        <v>11814</v>
      </c>
      <c r="F1244" s="2">
        <v>72078</v>
      </c>
    </row>
    <row r="1245" spans="1:6" x14ac:dyDescent="0.2">
      <c r="A1245">
        <v>2018</v>
      </c>
      <c r="B1245" t="s">
        <v>56</v>
      </c>
      <c r="C1245" t="s">
        <v>44</v>
      </c>
      <c r="D1245" s="1">
        <v>21938</v>
      </c>
      <c r="E1245" s="1">
        <v>194731</v>
      </c>
      <c r="F1245" s="2">
        <v>85723</v>
      </c>
    </row>
    <row r="1246" spans="1:6" x14ac:dyDescent="0.2">
      <c r="A1246">
        <v>2018</v>
      </c>
      <c r="B1246" t="s">
        <v>56</v>
      </c>
      <c r="C1246" t="s">
        <v>45</v>
      </c>
      <c r="D1246" s="1">
        <v>17577</v>
      </c>
      <c r="E1246" s="1">
        <v>147871</v>
      </c>
      <c r="F1246" s="2">
        <v>80466</v>
      </c>
    </row>
    <row r="1247" spans="1:6" x14ac:dyDescent="0.2">
      <c r="A1247">
        <v>2018</v>
      </c>
      <c r="B1247" t="s">
        <v>56</v>
      </c>
      <c r="C1247" t="s">
        <v>46</v>
      </c>
      <c r="D1247" s="1">
        <v>4029</v>
      </c>
      <c r="E1247" s="1">
        <v>24510</v>
      </c>
      <c r="F1247" s="2">
        <v>53206</v>
      </c>
    </row>
    <row r="1248" spans="1:6" x14ac:dyDescent="0.2">
      <c r="A1248">
        <v>2018</v>
      </c>
      <c r="B1248" t="s">
        <v>56</v>
      </c>
      <c r="C1248" t="s">
        <v>47</v>
      </c>
      <c r="D1248" s="1">
        <v>13917</v>
      </c>
      <c r="E1248" s="1">
        <v>148837</v>
      </c>
      <c r="F1248" s="2">
        <v>71561</v>
      </c>
    </row>
    <row r="1249" spans="1:6" x14ac:dyDescent="0.2">
      <c r="A1249">
        <v>2018</v>
      </c>
      <c r="B1249" t="s">
        <v>56</v>
      </c>
      <c r="C1249" t="s">
        <v>48</v>
      </c>
      <c r="D1249" s="1">
        <v>2283</v>
      </c>
      <c r="E1249" s="1">
        <v>11124</v>
      </c>
      <c r="F1249" s="2">
        <v>57486</v>
      </c>
    </row>
    <row r="1250" spans="1:6" x14ac:dyDescent="0.2">
      <c r="A1250">
        <v>2018</v>
      </c>
      <c r="B1250" t="s">
        <v>57</v>
      </c>
      <c r="C1250" t="s">
        <v>1</v>
      </c>
      <c r="D1250" s="1">
        <v>21888</v>
      </c>
      <c r="E1250" s="1">
        <v>245234</v>
      </c>
      <c r="F1250" s="2">
        <v>55653</v>
      </c>
    </row>
    <row r="1251" spans="1:6" x14ac:dyDescent="0.2">
      <c r="A1251">
        <v>2018</v>
      </c>
      <c r="B1251" t="s">
        <v>57</v>
      </c>
      <c r="C1251" t="s">
        <v>2</v>
      </c>
      <c r="D1251" s="1">
        <v>35993</v>
      </c>
      <c r="E1251" s="1">
        <v>430516</v>
      </c>
      <c r="F1251" s="2">
        <v>56745</v>
      </c>
    </row>
    <row r="1252" spans="1:6" x14ac:dyDescent="0.2">
      <c r="A1252">
        <v>2018</v>
      </c>
      <c r="B1252" t="s">
        <v>57</v>
      </c>
      <c r="C1252" t="s">
        <v>3</v>
      </c>
      <c r="D1252" s="1">
        <v>14308</v>
      </c>
      <c r="E1252" s="1">
        <v>146700</v>
      </c>
      <c r="F1252" s="2">
        <v>60316</v>
      </c>
    </row>
    <row r="1253" spans="1:6" x14ac:dyDescent="0.2">
      <c r="A1253">
        <v>2018</v>
      </c>
      <c r="B1253" t="s">
        <v>57</v>
      </c>
      <c r="C1253" t="s">
        <v>4</v>
      </c>
      <c r="D1253" s="1">
        <v>208425</v>
      </c>
      <c r="E1253" s="1">
        <v>2667839</v>
      </c>
      <c r="F1253" s="2">
        <v>91070</v>
      </c>
    </row>
    <row r="1254" spans="1:6" x14ac:dyDescent="0.2">
      <c r="A1254">
        <v>2018</v>
      </c>
      <c r="B1254" t="s">
        <v>57</v>
      </c>
      <c r="C1254" t="s">
        <v>5</v>
      </c>
      <c r="D1254" s="1">
        <v>52525</v>
      </c>
      <c r="E1254" s="1">
        <v>423946</v>
      </c>
      <c r="F1254" s="2">
        <v>81401</v>
      </c>
    </row>
    <row r="1255" spans="1:6" x14ac:dyDescent="0.2">
      <c r="A1255">
        <v>2018</v>
      </c>
      <c r="B1255" t="s">
        <v>57</v>
      </c>
      <c r="C1255" t="s">
        <v>6</v>
      </c>
      <c r="D1255" s="1">
        <v>23279</v>
      </c>
      <c r="E1255" s="1">
        <v>221029</v>
      </c>
      <c r="F1255" s="2">
        <v>87958</v>
      </c>
    </row>
    <row r="1256" spans="1:6" x14ac:dyDescent="0.2">
      <c r="A1256">
        <v>2018</v>
      </c>
      <c r="B1256" t="s">
        <v>57</v>
      </c>
      <c r="C1256" t="s">
        <v>7</v>
      </c>
      <c r="D1256" s="1">
        <v>8956</v>
      </c>
      <c r="E1256" s="1">
        <v>63405</v>
      </c>
      <c r="F1256" s="2">
        <v>80066</v>
      </c>
    </row>
    <row r="1257" spans="1:6" x14ac:dyDescent="0.2">
      <c r="A1257">
        <v>2018</v>
      </c>
      <c r="B1257" t="s">
        <v>57</v>
      </c>
      <c r="C1257" t="s">
        <v>8</v>
      </c>
      <c r="D1257" s="1">
        <v>161890</v>
      </c>
      <c r="E1257" s="1">
        <v>1365136</v>
      </c>
      <c r="F1257" s="2">
        <v>60914</v>
      </c>
    </row>
    <row r="1258" spans="1:6" x14ac:dyDescent="0.2">
      <c r="A1258">
        <v>2018</v>
      </c>
      <c r="B1258" t="s">
        <v>57</v>
      </c>
      <c r="C1258" t="s">
        <v>9</v>
      </c>
      <c r="D1258" s="1">
        <v>54714</v>
      </c>
      <c r="E1258" s="1">
        <v>687321</v>
      </c>
      <c r="F1258" s="2">
        <v>66989</v>
      </c>
    </row>
    <row r="1259" spans="1:6" x14ac:dyDescent="0.2">
      <c r="A1259">
        <v>2018</v>
      </c>
      <c r="B1259" t="s">
        <v>57</v>
      </c>
      <c r="C1259" t="s">
        <v>10</v>
      </c>
      <c r="D1259" s="1">
        <v>11562</v>
      </c>
      <c r="E1259" s="1">
        <v>91631</v>
      </c>
      <c r="F1259" s="2">
        <v>51695</v>
      </c>
    </row>
    <row r="1260" spans="1:6" x14ac:dyDescent="0.2">
      <c r="A1260">
        <v>2018</v>
      </c>
      <c r="B1260" t="s">
        <v>57</v>
      </c>
      <c r="C1260" t="s">
        <v>11</v>
      </c>
      <c r="D1260" s="1">
        <v>74587</v>
      </c>
      <c r="E1260" s="1">
        <v>948766</v>
      </c>
      <c r="F1260" s="2">
        <v>76586</v>
      </c>
    </row>
    <row r="1261" spans="1:6" x14ac:dyDescent="0.2">
      <c r="A1261">
        <v>2018</v>
      </c>
      <c r="B1261" t="s">
        <v>57</v>
      </c>
      <c r="C1261" t="s">
        <v>12</v>
      </c>
      <c r="D1261" s="1">
        <v>29755</v>
      </c>
      <c r="E1261" s="1">
        <v>342835</v>
      </c>
      <c r="F1261" s="2">
        <v>52468</v>
      </c>
    </row>
    <row r="1262" spans="1:6" x14ac:dyDescent="0.2">
      <c r="A1262">
        <v>2018</v>
      </c>
      <c r="B1262" t="s">
        <v>57</v>
      </c>
      <c r="C1262" t="s">
        <v>13</v>
      </c>
      <c r="D1262" s="1">
        <v>15839</v>
      </c>
      <c r="E1262" s="1">
        <v>140535</v>
      </c>
      <c r="F1262" s="2">
        <v>54071</v>
      </c>
    </row>
    <row r="1263" spans="1:6" x14ac:dyDescent="0.2">
      <c r="A1263">
        <v>2018</v>
      </c>
      <c r="B1263" t="s">
        <v>57</v>
      </c>
      <c r="C1263" t="s">
        <v>14</v>
      </c>
      <c r="D1263" s="1">
        <v>16731</v>
      </c>
      <c r="E1263" s="1">
        <v>179413</v>
      </c>
      <c r="F1263" s="2">
        <v>61288</v>
      </c>
    </row>
    <row r="1264" spans="1:6" x14ac:dyDescent="0.2">
      <c r="A1264">
        <v>2018</v>
      </c>
      <c r="B1264" t="s">
        <v>57</v>
      </c>
      <c r="C1264" t="s">
        <v>15</v>
      </c>
      <c r="D1264" s="1">
        <v>20542</v>
      </c>
      <c r="E1264" s="1">
        <v>217081</v>
      </c>
      <c r="F1264" s="2">
        <v>50087</v>
      </c>
    </row>
    <row r="1265" spans="1:6" x14ac:dyDescent="0.2">
      <c r="A1265">
        <v>2018</v>
      </c>
      <c r="B1265" t="s">
        <v>57</v>
      </c>
      <c r="C1265" t="s">
        <v>16</v>
      </c>
      <c r="D1265" s="1">
        <v>24537</v>
      </c>
      <c r="E1265" s="1">
        <v>213171</v>
      </c>
      <c r="F1265" s="2">
        <v>56446</v>
      </c>
    </row>
    <row r="1266" spans="1:6" x14ac:dyDescent="0.2">
      <c r="A1266">
        <v>2018</v>
      </c>
      <c r="B1266" t="s">
        <v>57</v>
      </c>
      <c r="C1266" t="s">
        <v>17</v>
      </c>
      <c r="D1266" s="1">
        <v>9940</v>
      </c>
      <c r="E1266" s="1">
        <v>69285</v>
      </c>
      <c r="F1266" s="2">
        <v>57328</v>
      </c>
    </row>
    <row r="1267" spans="1:6" x14ac:dyDescent="0.2">
      <c r="A1267">
        <v>2018</v>
      </c>
      <c r="B1267" t="s">
        <v>57</v>
      </c>
      <c r="C1267" t="s">
        <v>18</v>
      </c>
      <c r="D1267" s="1">
        <v>42809</v>
      </c>
      <c r="E1267" s="1">
        <v>452753</v>
      </c>
      <c r="F1267" s="2">
        <v>79500</v>
      </c>
    </row>
    <row r="1268" spans="1:6" x14ac:dyDescent="0.2">
      <c r="A1268">
        <v>2018</v>
      </c>
      <c r="B1268" t="s">
        <v>57</v>
      </c>
      <c r="C1268" t="s">
        <v>19</v>
      </c>
      <c r="D1268" s="1">
        <v>47416</v>
      </c>
      <c r="E1268" s="1">
        <v>587518</v>
      </c>
      <c r="F1268" s="2">
        <v>107875</v>
      </c>
    </row>
    <row r="1269" spans="1:6" x14ac:dyDescent="0.2">
      <c r="A1269">
        <v>2018</v>
      </c>
      <c r="B1269" t="s">
        <v>57</v>
      </c>
      <c r="C1269" t="s">
        <v>20</v>
      </c>
      <c r="D1269" s="1">
        <v>42545</v>
      </c>
      <c r="E1269" s="1">
        <v>657930</v>
      </c>
      <c r="F1269" s="2">
        <v>69377</v>
      </c>
    </row>
    <row r="1270" spans="1:6" x14ac:dyDescent="0.2">
      <c r="A1270">
        <v>2018</v>
      </c>
      <c r="B1270" t="s">
        <v>57</v>
      </c>
      <c r="C1270" t="s">
        <v>21</v>
      </c>
      <c r="D1270" s="1">
        <v>32020</v>
      </c>
      <c r="E1270" s="1">
        <v>378493</v>
      </c>
      <c r="F1270" s="2">
        <v>82535</v>
      </c>
    </row>
    <row r="1271" spans="1:6" x14ac:dyDescent="0.2">
      <c r="A1271">
        <v>2018</v>
      </c>
      <c r="B1271" t="s">
        <v>57</v>
      </c>
      <c r="C1271" t="s">
        <v>22</v>
      </c>
      <c r="D1271" s="1">
        <v>12259</v>
      </c>
      <c r="E1271" s="1">
        <v>109842</v>
      </c>
      <c r="F1271" s="2">
        <v>42132</v>
      </c>
    </row>
    <row r="1272" spans="1:6" x14ac:dyDescent="0.2">
      <c r="A1272">
        <v>2018</v>
      </c>
      <c r="B1272" t="s">
        <v>57</v>
      </c>
      <c r="C1272" t="s">
        <v>23</v>
      </c>
      <c r="D1272" s="1">
        <v>32577</v>
      </c>
      <c r="E1272" s="1">
        <v>385727</v>
      </c>
      <c r="F1272" s="2">
        <v>66429</v>
      </c>
    </row>
    <row r="1273" spans="1:6" x14ac:dyDescent="0.2">
      <c r="A1273">
        <v>2018</v>
      </c>
      <c r="B1273" t="s">
        <v>57</v>
      </c>
      <c r="C1273" t="s">
        <v>24</v>
      </c>
      <c r="D1273" s="1">
        <v>9359</v>
      </c>
      <c r="E1273" s="1">
        <v>42410</v>
      </c>
      <c r="F1273" s="2">
        <v>52271</v>
      </c>
    </row>
    <row r="1274" spans="1:6" x14ac:dyDescent="0.2">
      <c r="A1274">
        <v>2018</v>
      </c>
      <c r="B1274" t="s">
        <v>57</v>
      </c>
      <c r="C1274" t="s">
        <v>25</v>
      </c>
      <c r="D1274" s="1">
        <v>11582</v>
      </c>
      <c r="E1274" s="1">
        <v>119167</v>
      </c>
      <c r="F1274" s="2">
        <v>58836</v>
      </c>
    </row>
    <row r="1275" spans="1:6" x14ac:dyDescent="0.2">
      <c r="A1275">
        <v>2018</v>
      </c>
      <c r="B1275" t="s">
        <v>57</v>
      </c>
      <c r="C1275" t="s">
        <v>26</v>
      </c>
      <c r="D1275" s="1">
        <v>19970</v>
      </c>
      <c r="E1275" s="1">
        <v>190736</v>
      </c>
      <c r="F1275" s="2">
        <v>61821</v>
      </c>
    </row>
    <row r="1276" spans="1:6" x14ac:dyDescent="0.2">
      <c r="A1276">
        <v>2018</v>
      </c>
      <c r="B1276" t="s">
        <v>57</v>
      </c>
      <c r="C1276" t="s">
        <v>27</v>
      </c>
      <c r="D1276" s="1">
        <v>12323</v>
      </c>
      <c r="E1276" s="1">
        <v>82831</v>
      </c>
      <c r="F1276" s="2">
        <v>77486</v>
      </c>
    </row>
    <row r="1277" spans="1:6" x14ac:dyDescent="0.2">
      <c r="A1277">
        <v>2018</v>
      </c>
      <c r="B1277" t="s">
        <v>57</v>
      </c>
      <c r="C1277" t="s">
        <v>28</v>
      </c>
      <c r="D1277" s="1">
        <v>51837</v>
      </c>
      <c r="E1277" s="1">
        <v>671419</v>
      </c>
      <c r="F1277" s="2">
        <v>90784</v>
      </c>
    </row>
    <row r="1278" spans="1:6" x14ac:dyDescent="0.2">
      <c r="A1278">
        <v>2018</v>
      </c>
      <c r="B1278" t="s">
        <v>57</v>
      </c>
      <c r="C1278" t="s">
        <v>29</v>
      </c>
      <c r="D1278" s="1">
        <v>10669</v>
      </c>
      <c r="E1278" s="1">
        <v>106930</v>
      </c>
      <c r="F1278" s="2">
        <v>61899</v>
      </c>
    </row>
    <row r="1279" spans="1:6" x14ac:dyDescent="0.2">
      <c r="A1279">
        <v>2018</v>
      </c>
      <c r="B1279" t="s">
        <v>57</v>
      </c>
      <c r="C1279" t="s">
        <v>30</v>
      </c>
      <c r="D1279" s="1">
        <v>112471</v>
      </c>
      <c r="E1279" s="1">
        <v>1339421</v>
      </c>
      <c r="F1279" s="2">
        <v>95057</v>
      </c>
    </row>
    <row r="1280" spans="1:6" x14ac:dyDescent="0.2">
      <c r="A1280">
        <v>2018</v>
      </c>
      <c r="B1280" t="s">
        <v>57</v>
      </c>
      <c r="C1280" t="s">
        <v>31</v>
      </c>
      <c r="D1280" s="1">
        <v>58892</v>
      </c>
      <c r="E1280" s="1">
        <v>635554</v>
      </c>
      <c r="F1280" s="2">
        <v>65609</v>
      </c>
    </row>
    <row r="1281" spans="1:6" x14ac:dyDescent="0.2">
      <c r="A1281">
        <v>2018</v>
      </c>
      <c r="B1281" t="s">
        <v>57</v>
      </c>
      <c r="C1281" t="s">
        <v>32</v>
      </c>
      <c r="D1281" s="1">
        <v>5130</v>
      </c>
      <c r="E1281" s="1">
        <v>34560</v>
      </c>
      <c r="F1281" s="2">
        <v>61774</v>
      </c>
    </row>
    <row r="1282" spans="1:6" x14ac:dyDescent="0.2">
      <c r="A1282">
        <v>2018</v>
      </c>
      <c r="B1282" t="s">
        <v>57</v>
      </c>
      <c r="C1282" t="s">
        <v>33</v>
      </c>
      <c r="D1282" s="1">
        <v>53280</v>
      </c>
      <c r="E1282" s="1">
        <v>729430</v>
      </c>
      <c r="F1282" s="2">
        <v>64006</v>
      </c>
    </row>
    <row r="1283" spans="1:6" x14ac:dyDescent="0.2">
      <c r="A1283">
        <v>2018</v>
      </c>
      <c r="B1283" t="s">
        <v>57</v>
      </c>
      <c r="C1283" t="s">
        <v>34</v>
      </c>
      <c r="D1283" s="1">
        <v>20594</v>
      </c>
      <c r="E1283" s="1">
        <v>191261</v>
      </c>
      <c r="F1283" s="2">
        <v>52227</v>
      </c>
    </row>
    <row r="1284" spans="1:6" x14ac:dyDescent="0.2">
      <c r="A1284">
        <v>2018</v>
      </c>
      <c r="B1284" t="s">
        <v>57</v>
      </c>
      <c r="C1284" t="s">
        <v>35</v>
      </c>
      <c r="D1284" s="1">
        <v>25462</v>
      </c>
      <c r="E1284" s="1">
        <v>248627</v>
      </c>
      <c r="F1284" s="2">
        <v>69806</v>
      </c>
    </row>
    <row r="1285" spans="1:6" x14ac:dyDescent="0.2">
      <c r="A1285">
        <v>2018</v>
      </c>
      <c r="B1285" t="s">
        <v>57</v>
      </c>
      <c r="C1285" t="s">
        <v>36</v>
      </c>
      <c r="D1285" s="1">
        <v>63415</v>
      </c>
      <c r="E1285" s="1">
        <v>806555</v>
      </c>
      <c r="F1285" s="2">
        <v>78092</v>
      </c>
    </row>
    <row r="1286" spans="1:6" x14ac:dyDescent="0.2">
      <c r="A1286">
        <v>2018</v>
      </c>
      <c r="B1286" t="s">
        <v>57</v>
      </c>
      <c r="C1286" t="s">
        <v>37</v>
      </c>
      <c r="D1286" s="1">
        <v>8651</v>
      </c>
      <c r="E1286" s="1">
        <v>68430</v>
      </c>
      <c r="F1286" s="2">
        <v>68957</v>
      </c>
    </row>
    <row r="1287" spans="1:6" x14ac:dyDescent="0.2">
      <c r="A1287">
        <v>2018</v>
      </c>
      <c r="B1287" t="s">
        <v>57</v>
      </c>
      <c r="C1287" t="s">
        <v>38</v>
      </c>
      <c r="D1287" s="1">
        <v>26993</v>
      </c>
      <c r="E1287" s="1">
        <v>293499</v>
      </c>
      <c r="F1287" s="2">
        <v>50391</v>
      </c>
    </row>
    <row r="1288" spans="1:6" x14ac:dyDescent="0.2">
      <c r="A1288">
        <v>2018</v>
      </c>
      <c r="B1288" t="s">
        <v>57</v>
      </c>
      <c r="C1288" t="s">
        <v>39</v>
      </c>
      <c r="D1288" s="1">
        <v>5205</v>
      </c>
      <c r="E1288" s="1">
        <v>32354</v>
      </c>
      <c r="F1288" s="2">
        <v>56384</v>
      </c>
    </row>
    <row r="1289" spans="1:6" x14ac:dyDescent="0.2">
      <c r="A1289">
        <v>2018</v>
      </c>
      <c r="B1289" t="s">
        <v>57</v>
      </c>
      <c r="C1289" t="s">
        <v>40</v>
      </c>
      <c r="D1289" s="1">
        <v>29519</v>
      </c>
      <c r="E1289" s="1">
        <v>417345</v>
      </c>
      <c r="F1289" s="2">
        <v>59851</v>
      </c>
    </row>
    <row r="1290" spans="1:6" x14ac:dyDescent="0.2">
      <c r="A1290">
        <v>2018</v>
      </c>
      <c r="B1290" t="s">
        <v>57</v>
      </c>
      <c r="C1290" t="s">
        <v>41</v>
      </c>
      <c r="D1290" s="1">
        <v>134025</v>
      </c>
      <c r="E1290" s="1">
        <v>1736415</v>
      </c>
      <c r="F1290" s="2">
        <v>74443</v>
      </c>
    </row>
    <row r="1291" spans="1:6" x14ac:dyDescent="0.2">
      <c r="A1291">
        <v>2018</v>
      </c>
      <c r="B1291" t="s">
        <v>57</v>
      </c>
      <c r="C1291" t="s">
        <v>42</v>
      </c>
      <c r="D1291" s="1">
        <v>23036</v>
      </c>
      <c r="E1291" s="1">
        <v>215564</v>
      </c>
      <c r="F1291" s="2">
        <v>59543</v>
      </c>
    </row>
    <row r="1292" spans="1:6" x14ac:dyDescent="0.2">
      <c r="A1292">
        <v>2018</v>
      </c>
      <c r="B1292" t="s">
        <v>57</v>
      </c>
      <c r="C1292" t="s">
        <v>43</v>
      </c>
      <c r="D1292" s="1">
        <v>5661</v>
      </c>
      <c r="E1292" s="1">
        <v>28976</v>
      </c>
      <c r="F1292" s="2">
        <v>64917</v>
      </c>
    </row>
    <row r="1293" spans="1:6" x14ac:dyDescent="0.2">
      <c r="A1293">
        <v>2018</v>
      </c>
      <c r="B1293" t="s">
        <v>57</v>
      </c>
      <c r="C1293" t="s">
        <v>44</v>
      </c>
      <c r="D1293" s="1">
        <v>58849</v>
      </c>
      <c r="E1293" s="1">
        <v>746452</v>
      </c>
      <c r="F1293" s="2">
        <v>87511</v>
      </c>
    </row>
    <row r="1294" spans="1:6" x14ac:dyDescent="0.2">
      <c r="A1294">
        <v>2018</v>
      </c>
      <c r="B1294" t="s">
        <v>57</v>
      </c>
      <c r="C1294" t="s">
        <v>45</v>
      </c>
      <c r="D1294" s="1">
        <v>40209</v>
      </c>
      <c r="E1294" s="1">
        <v>414712</v>
      </c>
      <c r="F1294" s="2">
        <v>82245</v>
      </c>
    </row>
    <row r="1295" spans="1:6" x14ac:dyDescent="0.2">
      <c r="A1295">
        <v>2018</v>
      </c>
      <c r="B1295" t="s">
        <v>57</v>
      </c>
      <c r="C1295" t="s">
        <v>46</v>
      </c>
      <c r="D1295" s="1">
        <v>8323</v>
      </c>
      <c r="E1295" s="1">
        <v>68965</v>
      </c>
      <c r="F1295" s="2">
        <v>51745</v>
      </c>
    </row>
    <row r="1296" spans="1:6" x14ac:dyDescent="0.2">
      <c r="A1296">
        <v>2018</v>
      </c>
      <c r="B1296" t="s">
        <v>57</v>
      </c>
      <c r="C1296" t="s">
        <v>47</v>
      </c>
      <c r="D1296" s="1">
        <v>25856</v>
      </c>
      <c r="E1296" s="1">
        <v>327719</v>
      </c>
      <c r="F1296" s="2">
        <v>60773</v>
      </c>
    </row>
    <row r="1297" spans="1:6" x14ac:dyDescent="0.2">
      <c r="A1297">
        <v>2018</v>
      </c>
      <c r="B1297" t="s">
        <v>57</v>
      </c>
      <c r="C1297" t="s">
        <v>48</v>
      </c>
      <c r="D1297" s="1">
        <v>4559</v>
      </c>
      <c r="E1297" s="1">
        <v>18733</v>
      </c>
      <c r="F1297" s="2">
        <v>52783</v>
      </c>
    </row>
    <row r="1298" spans="1:6" x14ac:dyDescent="0.2">
      <c r="A1298">
        <v>2018</v>
      </c>
      <c r="B1298" t="s">
        <v>58</v>
      </c>
      <c r="C1298" t="s">
        <v>1</v>
      </c>
      <c r="D1298" s="1">
        <v>12678</v>
      </c>
      <c r="E1298" s="1">
        <v>233306</v>
      </c>
      <c r="F1298" s="2">
        <v>46432</v>
      </c>
    </row>
    <row r="1299" spans="1:6" x14ac:dyDescent="0.2">
      <c r="A1299">
        <v>2018</v>
      </c>
      <c r="B1299" t="s">
        <v>58</v>
      </c>
      <c r="C1299" t="s">
        <v>2</v>
      </c>
      <c r="D1299" s="1">
        <v>18037</v>
      </c>
      <c r="E1299" s="1">
        <v>440616</v>
      </c>
      <c r="F1299" s="2">
        <v>51125</v>
      </c>
    </row>
    <row r="1300" spans="1:6" x14ac:dyDescent="0.2">
      <c r="A1300">
        <v>2018</v>
      </c>
      <c r="B1300" t="s">
        <v>58</v>
      </c>
      <c r="C1300" t="s">
        <v>3</v>
      </c>
      <c r="D1300" s="1">
        <v>15788</v>
      </c>
      <c r="E1300" s="1">
        <v>186119</v>
      </c>
      <c r="F1300" s="2">
        <v>42468</v>
      </c>
    </row>
    <row r="1301" spans="1:6" x14ac:dyDescent="0.2">
      <c r="A1301">
        <v>2018</v>
      </c>
      <c r="B1301" t="s">
        <v>58</v>
      </c>
      <c r="C1301" t="s">
        <v>4</v>
      </c>
      <c r="D1301" s="1">
        <v>618901</v>
      </c>
      <c r="E1301" s="1">
        <v>2649228</v>
      </c>
      <c r="F1301" s="2">
        <v>52187</v>
      </c>
    </row>
    <row r="1302" spans="1:6" x14ac:dyDescent="0.2">
      <c r="A1302">
        <v>2018</v>
      </c>
      <c r="B1302" t="s">
        <v>58</v>
      </c>
      <c r="C1302" t="s">
        <v>5</v>
      </c>
      <c r="D1302" s="1">
        <v>21666</v>
      </c>
      <c r="E1302" s="1">
        <v>335274</v>
      </c>
      <c r="F1302" s="2">
        <v>50156</v>
      </c>
    </row>
    <row r="1303" spans="1:6" x14ac:dyDescent="0.2">
      <c r="A1303">
        <v>2018</v>
      </c>
      <c r="B1303" t="s">
        <v>58</v>
      </c>
      <c r="C1303" t="s">
        <v>6</v>
      </c>
      <c r="D1303" s="1">
        <v>13090</v>
      </c>
      <c r="E1303" s="1">
        <v>326866</v>
      </c>
      <c r="F1303" s="2">
        <v>55369</v>
      </c>
    </row>
    <row r="1304" spans="1:6" x14ac:dyDescent="0.2">
      <c r="A1304">
        <v>2018</v>
      </c>
      <c r="B1304" t="s">
        <v>58</v>
      </c>
      <c r="C1304" t="s">
        <v>7</v>
      </c>
      <c r="D1304" s="1">
        <v>5063</v>
      </c>
      <c r="E1304" s="1">
        <v>75524</v>
      </c>
      <c r="F1304" s="2">
        <v>53795</v>
      </c>
    </row>
    <row r="1305" spans="1:6" x14ac:dyDescent="0.2">
      <c r="A1305">
        <v>2018</v>
      </c>
      <c r="B1305" t="s">
        <v>58</v>
      </c>
      <c r="C1305" t="s">
        <v>8</v>
      </c>
      <c r="D1305" s="1">
        <v>73761</v>
      </c>
      <c r="E1305" s="1">
        <v>1287814</v>
      </c>
      <c r="F1305" s="2">
        <v>50781</v>
      </c>
    </row>
    <row r="1306" spans="1:6" x14ac:dyDescent="0.2">
      <c r="A1306">
        <v>2018</v>
      </c>
      <c r="B1306" t="s">
        <v>58</v>
      </c>
      <c r="C1306" t="s">
        <v>9</v>
      </c>
      <c r="D1306" s="1">
        <v>28952</v>
      </c>
      <c r="E1306" s="1">
        <v>562436</v>
      </c>
      <c r="F1306" s="2">
        <v>52062</v>
      </c>
    </row>
    <row r="1307" spans="1:6" x14ac:dyDescent="0.2">
      <c r="A1307">
        <v>2018</v>
      </c>
      <c r="B1307" t="s">
        <v>58</v>
      </c>
      <c r="C1307" t="s">
        <v>10</v>
      </c>
      <c r="D1307" s="1">
        <v>7824</v>
      </c>
      <c r="E1307" s="1">
        <v>100212</v>
      </c>
      <c r="F1307" s="2">
        <v>42047</v>
      </c>
    </row>
    <row r="1308" spans="1:6" x14ac:dyDescent="0.2">
      <c r="A1308">
        <v>2018</v>
      </c>
      <c r="B1308" t="s">
        <v>58</v>
      </c>
      <c r="C1308" t="s">
        <v>11</v>
      </c>
      <c r="D1308" s="1">
        <v>34720</v>
      </c>
      <c r="E1308" s="1">
        <v>919288</v>
      </c>
      <c r="F1308" s="2">
        <v>50959</v>
      </c>
    </row>
    <row r="1309" spans="1:6" x14ac:dyDescent="0.2">
      <c r="A1309">
        <v>2018</v>
      </c>
      <c r="B1309" t="s">
        <v>58</v>
      </c>
      <c r="C1309" t="s">
        <v>12</v>
      </c>
      <c r="D1309" s="1">
        <v>15692</v>
      </c>
      <c r="E1309" s="1">
        <v>459398</v>
      </c>
      <c r="F1309" s="2">
        <v>47681</v>
      </c>
    </row>
    <row r="1310" spans="1:6" x14ac:dyDescent="0.2">
      <c r="A1310">
        <v>2018</v>
      </c>
      <c r="B1310" t="s">
        <v>58</v>
      </c>
      <c r="C1310" t="s">
        <v>13</v>
      </c>
      <c r="D1310" s="1">
        <v>11589</v>
      </c>
      <c r="E1310" s="1">
        <v>219674</v>
      </c>
      <c r="F1310" s="2">
        <v>43022</v>
      </c>
    </row>
    <row r="1311" spans="1:6" x14ac:dyDescent="0.2">
      <c r="A1311">
        <v>2018</v>
      </c>
      <c r="B1311" t="s">
        <v>58</v>
      </c>
      <c r="C1311" t="s">
        <v>14</v>
      </c>
      <c r="D1311" s="1">
        <v>10277</v>
      </c>
      <c r="E1311" s="1">
        <v>195132</v>
      </c>
      <c r="F1311" s="2">
        <v>42586</v>
      </c>
    </row>
    <row r="1312" spans="1:6" x14ac:dyDescent="0.2">
      <c r="A1312">
        <v>2018</v>
      </c>
      <c r="B1312" t="s">
        <v>58</v>
      </c>
      <c r="C1312" t="s">
        <v>15</v>
      </c>
      <c r="D1312" s="1">
        <v>18161</v>
      </c>
      <c r="E1312" s="1">
        <v>267486</v>
      </c>
      <c r="F1312" s="2">
        <v>48210</v>
      </c>
    </row>
    <row r="1313" spans="1:6" x14ac:dyDescent="0.2">
      <c r="A1313">
        <v>2018</v>
      </c>
      <c r="B1313" t="s">
        <v>58</v>
      </c>
      <c r="C1313" t="s">
        <v>16</v>
      </c>
      <c r="D1313" s="1">
        <v>15480</v>
      </c>
      <c r="E1313" s="1">
        <v>300015</v>
      </c>
      <c r="F1313" s="2">
        <v>43339</v>
      </c>
    </row>
    <row r="1314" spans="1:6" x14ac:dyDescent="0.2">
      <c r="A1314">
        <v>2018</v>
      </c>
      <c r="B1314" t="s">
        <v>58</v>
      </c>
      <c r="C1314" t="s">
        <v>17</v>
      </c>
      <c r="D1314" s="1">
        <v>5483</v>
      </c>
      <c r="E1314" s="1">
        <v>118009</v>
      </c>
      <c r="F1314" s="2">
        <v>47535</v>
      </c>
    </row>
    <row r="1315" spans="1:6" x14ac:dyDescent="0.2">
      <c r="A1315">
        <v>2018</v>
      </c>
      <c r="B1315" t="s">
        <v>58</v>
      </c>
      <c r="C1315" t="s">
        <v>18</v>
      </c>
      <c r="D1315" s="1">
        <v>20856</v>
      </c>
      <c r="E1315" s="1">
        <v>445328</v>
      </c>
      <c r="F1315" s="2">
        <v>54310</v>
      </c>
    </row>
    <row r="1316" spans="1:6" x14ac:dyDescent="0.2">
      <c r="A1316">
        <v>2018</v>
      </c>
      <c r="B1316" t="s">
        <v>58</v>
      </c>
      <c r="C1316" t="s">
        <v>19</v>
      </c>
      <c r="D1316" s="1">
        <v>66364</v>
      </c>
      <c r="E1316" s="1">
        <v>773683</v>
      </c>
      <c r="F1316" s="2">
        <v>58448</v>
      </c>
    </row>
    <row r="1317" spans="1:6" x14ac:dyDescent="0.2">
      <c r="A1317">
        <v>2018</v>
      </c>
      <c r="B1317" t="s">
        <v>58</v>
      </c>
      <c r="C1317" t="s">
        <v>20</v>
      </c>
      <c r="D1317" s="1">
        <v>24822</v>
      </c>
      <c r="E1317" s="1">
        <v>659230</v>
      </c>
      <c r="F1317" s="2">
        <v>49739</v>
      </c>
    </row>
    <row r="1318" spans="1:6" x14ac:dyDescent="0.2">
      <c r="A1318">
        <v>2018</v>
      </c>
      <c r="B1318" t="s">
        <v>58</v>
      </c>
      <c r="C1318" t="s">
        <v>21</v>
      </c>
      <c r="D1318" s="1">
        <v>19210</v>
      </c>
      <c r="E1318" s="1">
        <v>526556</v>
      </c>
      <c r="F1318" s="2">
        <v>51469</v>
      </c>
    </row>
    <row r="1319" spans="1:6" x14ac:dyDescent="0.2">
      <c r="A1319">
        <v>2018</v>
      </c>
      <c r="B1319" t="s">
        <v>58</v>
      </c>
      <c r="C1319" t="s">
        <v>22</v>
      </c>
      <c r="D1319" s="1">
        <v>7531</v>
      </c>
      <c r="E1319" s="1">
        <v>144105</v>
      </c>
      <c r="F1319" s="2">
        <v>41620</v>
      </c>
    </row>
    <row r="1320" spans="1:6" x14ac:dyDescent="0.2">
      <c r="A1320">
        <v>2018</v>
      </c>
      <c r="B1320" t="s">
        <v>58</v>
      </c>
      <c r="C1320" t="s">
        <v>23</v>
      </c>
      <c r="D1320" s="1">
        <v>48555</v>
      </c>
      <c r="E1320" s="1">
        <v>454728</v>
      </c>
      <c r="F1320" s="2">
        <v>46127</v>
      </c>
    </row>
    <row r="1321" spans="1:6" x14ac:dyDescent="0.2">
      <c r="A1321">
        <v>2018</v>
      </c>
      <c r="B1321" t="s">
        <v>58</v>
      </c>
      <c r="C1321" t="s">
        <v>24</v>
      </c>
      <c r="D1321" s="1">
        <v>4637</v>
      </c>
      <c r="E1321" s="1">
        <v>73530</v>
      </c>
      <c r="F1321" s="2">
        <v>47539</v>
      </c>
    </row>
    <row r="1322" spans="1:6" x14ac:dyDescent="0.2">
      <c r="A1322">
        <v>2018</v>
      </c>
      <c r="B1322" t="s">
        <v>58</v>
      </c>
      <c r="C1322" t="s">
        <v>25</v>
      </c>
      <c r="D1322" s="1">
        <v>12205</v>
      </c>
      <c r="E1322" s="1">
        <v>138155</v>
      </c>
      <c r="F1322" s="2">
        <v>46678</v>
      </c>
    </row>
    <row r="1323" spans="1:6" x14ac:dyDescent="0.2">
      <c r="A1323">
        <v>2018</v>
      </c>
      <c r="B1323" t="s">
        <v>58</v>
      </c>
      <c r="C1323" t="s">
        <v>26</v>
      </c>
      <c r="D1323" s="1">
        <v>8913</v>
      </c>
      <c r="E1323" s="1">
        <v>139036</v>
      </c>
      <c r="F1323" s="2">
        <v>54167</v>
      </c>
    </row>
    <row r="1324" spans="1:6" x14ac:dyDescent="0.2">
      <c r="A1324">
        <v>2018</v>
      </c>
      <c r="B1324" t="s">
        <v>58</v>
      </c>
      <c r="C1324" t="s">
        <v>27</v>
      </c>
      <c r="D1324" s="1">
        <v>4700</v>
      </c>
      <c r="E1324" s="1">
        <v>112567</v>
      </c>
      <c r="F1324" s="2">
        <v>56317</v>
      </c>
    </row>
    <row r="1325" spans="1:6" x14ac:dyDescent="0.2">
      <c r="A1325">
        <v>2018</v>
      </c>
      <c r="B1325" t="s">
        <v>58</v>
      </c>
      <c r="C1325" t="s">
        <v>28</v>
      </c>
      <c r="D1325" s="1">
        <v>37328</v>
      </c>
      <c r="E1325" s="1">
        <v>656716</v>
      </c>
      <c r="F1325" s="2">
        <v>53402</v>
      </c>
    </row>
    <row r="1326" spans="1:6" x14ac:dyDescent="0.2">
      <c r="A1326">
        <v>2018</v>
      </c>
      <c r="B1326" t="s">
        <v>58</v>
      </c>
      <c r="C1326" t="s">
        <v>29</v>
      </c>
      <c r="D1326" s="1">
        <v>10221</v>
      </c>
      <c r="E1326" s="1">
        <v>128590</v>
      </c>
      <c r="F1326" s="2">
        <v>41645</v>
      </c>
    </row>
    <row r="1327" spans="1:6" x14ac:dyDescent="0.2">
      <c r="A1327">
        <v>2018</v>
      </c>
      <c r="B1327" t="s">
        <v>58</v>
      </c>
      <c r="C1327" t="s">
        <v>30</v>
      </c>
      <c r="D1327" s="1">
        <v>67399</v>
      </c>
      <c r="E1327" s="1">
        <v>1914153</v>
      </c>
      <c r="F1327" s="2">
        <v>53467</v>
      </c>
    </row>
    <row r="1328" spans="1:6" x14ac:dyDescent="0.2">
      <c r="A1328">
        <v>2018</v>
      </c>
      <c r="B1328" t="s">
        <v>58</v>
      </c>
      <c r="C1328" t="s">
        <v>31</v>
      </c>
      <c r="D1328" s="1">
        <v>27210</v>
      </c>
      <c r="E1328" s="1">
        <v>592067</v>
      </c>
      <c r="F1328" s="2">
        <v>48381</v>
      </c>
    </row>
    <row r="1329" spans="1:6" x14ac:dyDescent="0.2">
      <c r="A1329">
        <v>2018</v>
      </c>
      <c r="B1329" t="s">
        <v>58</v>
      </c>
      <c r="C1329" t="s">
        <v>32</v>
      </c>
      <c r="D1329" s="1">
        <v>2558</v>
      </c>
      <c r="E1329" s="1">
        <v>62184</v>
      </c>
      <c r="F1329" s="2">
        <v>51404</v>
      </c>
    </row>
    <row r="1330" spans="1:6" x14ac:dyDescent="0.2">
      <c r="A1330">
        <v>2018</v>
      </c>
      <c r="B1330" t="s">
        <v>58</v>
      </c>
      <c r="C1330" t="s">
        <v>33</v>
      </c>
      <c r="D1330" s="1">
        <v>34508</v>
      </c>
      <c r="E1330" s="1">
        <v>904140</v>
      </c>
      <c r="F1330" s="2">
        <v>46408</v>
      </c>
    </row>
    <row r="1331" spans="1:6" x14ac:dyDescent="0.2">
      <c r="A1331">
        <v>2018</v>
      </c>
      <c r="B1331" t="s">
        <v>58</v>
      </c>
      <c r="C1331" t="s">
        <v>34</v>
      </c>
      <c r="D1331" s="1">
        <v>13563</v>
      </c>
      <c r="E1331" s="1">
        <v>209863</v>
      </c>
      <c r="F1331" s="2">
        <v>45570</v>
      </c>
    </row>
    <row r="1332" spans="1:6" x14ac:dyDescent="0.2">
      <c r="A1332">
        <v>2018</v>
      </c>
      <c r="B1332" t="s">
        <v>58</v>
      </c>
      <c r="C1332" t="s">
        <v>35</v>
      </c>
      <c r="D1332" s="1">
        <v>15708</v>
      </c>
      <c r="E1332" s="1">
        <v>288939</v>
      </c>
      <c r="F1332" s="2">
        <v>50107</v>
      </c>
    </row>
    <row r="1333" spans="1:6" x14ac:dyDescent="0.2">
      <c r="A1333">
        <v>2018</v>
      </c>
      <c r="B1333" t="s">
        <v>58</v>
      </c>
      <c r="C1333" t="s">
        <v>36</v>
      </c>
      <c r="D1333" s="1">
        <v>57768</v>
      </c>
      <c r="E1333" s="1">
        <v>1209344</v>
      </c>
      <c r="F1333" s="2">
        <v>51808</v>
      </c>
    </row>
    <row r="1334" spans="1:6" x14ac:dyDescent="0.2">
      <c r="A1334">
        <v>2018</v>
      </c>
      <c r="B1334" t="s">
        <v>58</v>
      </c>
      <c r="C1334" t="s">
        <v>37</v>
      </c>
      <c r="D1334" s="1">
        <v>4545</v>
      </c>
      <c r="E1334" s="1">
        <v>100506</v>
      </c>
      <c r="F1334" s="2">
        <v>48716</v>
      </c>
    </row>
    <row r="1335" spans="1:6" x14ac:dyDescent="0.2">
      <c r="A1335">
        <v>2018</v>
      </c>
      <c r="B1335" t="s">
        <v>58</v>
      </c>
      <c r="C1335" t="s">
        <v>38</v>
      </c>
      <c r="D1335" s="1">
        <v>11971</v>
      </c>
      <c r="E1335" s="1">
        <v>234487</v>
      </c>
      <c r="F1335" s="2">
        <v>45993</v>
      </c>
    </row>
    <row r="1336" spans="1:6" x14ac:dyDescent="0.2">
      <c r="A1336">
        <v>2018</v>
      </c>
      <c r="B1336" t="s">
        <v>58</v>
      </c>
      <c r="C1336" t="s">
        <v>39</v>
      </c>
      <c r="D1336" s="1">
        <v>2839</v>
      </c>
      <c r="E1336" s="1">
        <v>67868</v>
      </c>
      <c r="F1336" s="2">
        <v>50399</v>
      </c>
    </row>
    <row r="1337" spans="1:6" x14ac:dyDescent="0.2">
      <c r="A1337">
        <v>2018</v>
      </c>
      <c r="B1337" t="s">
        <v>58</v>
      </c>
      <c r="C1337" t="s">
        <v>40</v>
      </c>
      <c r="D1337" s="1">
        <v>16127</v>
      </c>
      <c r="E1337" s="1">
        <v>420817</v>
      </c>
      <c r="F1337" s="2">
        <v>52099</v>
      </c>
    </row>
    <row r="1338" spans="1:6" x14ac:dyDescent="0.2">
      <c r="A1338">
        <v>2018</v>
      </c>
      <c r="B1338" t="s">
        <v>58</v>
      </c>
      <c r="C1338" t="s">
        <v>41</v>
      </c>
      <c r="D1338" s="1">
        <v>90552</v>
      </c>
      <c r="E1338" s="1">
        <v>1641637</v>
      </c>
      <c r="F1338" s="2">
        <v>48036</v>
      </c>
    </row>
    <row r="1339" spans="1:6" x14ac:dyDescent="0.2">
      <c r="A1339">
        <v>2018</v>
      </c>
      <c r="B1339" t="s">
        <v>58</v>
      </c>
      <c r="C1339" t="s">
        <v>42</v>
      </c>
      <c r="D1339" s="1">
        <v>12264</v>
      </c>
      <c r="E1339" s="1">
        <v>186785</v>
      </c>
      <c r="F1339" s="2">
        <v>43696</v>
      </c>
    </row>
    <row r="1340" spans="1:6" x14ac:dyDescent="0.2">
      <c r="A1340">
        <v>2018</v>
      </c>
      <c r="B1340" t="s">
        <v>58</v>
      </c>
      <c r="C1340" t="s">
        <v>43</v>
      </c>
      <c r="D1340" s="1">
        <v>2463</v>
      </c>
      <c r="E1340" s="1">
        <v>62630</v>
      </c>
      <c r="F1340" s="2">
        <v>46699</v>
      </c>
    </row>
    <row r="1341" spans="1:6" x14ac:dyDescent="0.2">
      <c r="A1341">
        <v>2018</v>
      </c>
      <c r="B1341" t="s">
        <v>58</v>
      </c>
      <c r="C1341" t="s">
        <v>44</v>
      </c>
      <c r="D1341" s="1">
        <v>43566</v>
      </c>
      <c r="E1341" s="1">
        <v>505487</v>
      </c>
      <c r="F1341" s="2">
        <v>49627</v>
      </c>
    </row>
    <row r="1342" spans="1:6" x14ac:dyDescent="0.2">
      <c r="A1342">
        <v>2018</v>
      </c>
      <c r="B1342" t="s">
        <v>58</v>
      </c>
      <c r="C1342" t="s">
        <v>45</v>
      </c>
      <c r="D1342" s="1">
        <v>61026</v>
      </c>
      <c r="E1342" s="1">
        <v>465717</v>
      </c>
      <c r="F1342" s="2">
        <v>51354</v>
      </c>
    </row>
    <row r="1343" spans="1:6" x14ac:dyDescent="0.2">
      <c r="A1343">
        <v>2018</v>
      </c>
      <c r="B1343" t="s">
        <v>58</v>
      </c>
      <c r="C1343" t="s">
        <v>46</v>
      </c>
      <c r="D1343" s="1">
        <v>5765</v>
      </c>
      <c r="E1343" s="1">
        <v>124431</v>
      </c>
      <c r="F1343" s="2">
        <v>46182</v>
      </c>
    </row>
    <row r="1344" spans="1:6" x14ac:dyDescent="0.2">
      <c r="A1344">
        <v>2018</v>
      </c>
      <c r="B1344" t="s">
        <v>58</v>
      </c>
      <c r="C1344" t="s">
        <v>47</v>
      </c>
      <c r="D1344" s="1">
        <v>28013</v>
      </c>
      <c r="E1344" s="1">
        <v>434143</v>
      </c>
      <c r="F1344" s="2">
        <v>49195</v>
      </c>
    </row>
    <row r="1345" spans="1:6" x14ac:dyDescent="0.2">
      <c r="A1345">
        <v>2018</v>
      </c>
      <c r="B1345" t="s">
        <v>58</v>
      </c>
      <c r="C1345" t="s">
        <v>48</v>
      </c>
      <c r="D1345" s="1">
        <v>3338</v>
      </c>
      <c r="E1345" s="1">
        <v>26972</v>
      </c>
      <c r="F1345" s="2">
        <v>42906</v>
      </c>
    </row>
    <row r="1346" spans="1:6" x14ac:dyDescent="0.2">
      <c r="A1346">
        <v>2018</v>
      </c>
      <c r="B1346" t="s">
        <v>59</v>
      </c>
      <c r="C1346" t="s">
        <v>1</v>
      </c>
      <c r="D1346" s="1">
        <v>10993</v>
      </c>
      <c r="E1346" s="1">
        <v>205942</v>
      </c>
      <c r="F1346" s="2">
        <v>16798</v>
      </c>
    </row>
    <row r="1347" spans="1:6" x14ac:dyDescent="0.2">
      <c r="A1347">
        <v>2018</v>
      </c>
      <c r="B1347" t="s">
        <v>59</v>
      </c>
      <c r="C1347" t="s">
        <v>2</v>
      </c>
      <c r="D1347" s="1">
        <v>13627</v>
      </c>
      <c r="E1347" s="1">
        <v>325897</v>
      </c>
      <c r="F1347" s="2">
        <v>24580</v>
      </c>
    </row>
    <row r="1348" spans="1:6" x14ac:dyDescent="0.2">
      <c r="A1348">
        <v>2018</v>
      </c>
      <c r="B1348" t="s">
        <v>59</v>
      </c>
      <c r="C1348" t="s">
        <v>3</v>
      </c>
      <c r="D1348" s="1">
        <v>7168</v>
      </c>
      <c r="E1348" s="1">
        <v>118405</v>
      </c>
      <c r="F1348" s="2">
        <v>16536</v>
      </c>
    </row>
    <row r="1349" spans="1:6" x14ac:dyDescent="0.2">
      <c r="A1349">
        <v>2018</v>
      </c>
      <c r="B1349" t="s">
        <v>59</v>
      </c>
      <c r="C1349" t="s">
        <v>4</v>
      </c>
      <c r="D1349" s="1">
        <v>111455</v>
      </c>
      <c r="E1349" s="1">
        <v>1988750</v>
      </c>
      <c r="F1349" s="2">
        <v>30527</v>
      </c>
    </row>
    <row r="1350" spans="1:6" x14ac:dyDescent="0.2">
      <c r="A1350">
        <v>2018</v>
      </c>
      <c r="B1350" t="s">
        <v>59</v>
      </c>
      <c r="C1350" t="s">
        <v>5</v>
      </c>
      <c r="D1350" s="1">
        <v>16939</v>
      </c>
      <c r="E1350" s="1">
        <v>339407</v>
      </c>
      <c r="F1350" s="2">
        <v>25878</v>
      </c>
    </row>
    <row r="1351" spans="1:6" x14ac:dyDescent="0.2">
      <c r="A1351">
        <v>2018</v>
      </c>
      <c r="B1351" t="s">
        <v>59</v>
      </c>
      <c r="C1351" t="s">
        <v>6</v>
      </c>
      <c r="D1351" s="1">
        <v>10668</v>
      </c>
      <c r="E1351" s="1">
        <v>157709</v>
      </c>
      <c r="F1351" s="2">
        <v>23705</v>
      </c>
    </row>
    <row r="1352" spans="1:6" x14ac:dyDescent="0.2">
      <c r="A1352">
        <v>2018</v>
      </c>
      <c r="B1352" t="s">
        <v>59</v>
      </c>
      <c r="C1352" t="s">
        <v>7</v>
      </c>
      <c r="D1352" s="1">
        <v>2637</v>
      </c>
      <c r="E1352" s="1">
        <v>51696</v>
      </c>
      <c r="F1352" s="2">
        <v>20414</v>
      </c>
    </row>
    <row r="1353" spans="1:6" x14ac:dyDescent="0.2">
      <c r="A1353">
        <v>2018</v>
      </c>
      <c r="B1353" t="s">
        <v>59</v>
      </c>
      <c r="C1353" t="s">
        <v>8</v>
      </c>
      <c r="D1353" s="1">
        <v>56587</v>
      </c>
      <c r="E1353" s="1">
        <v>1226786</v>
      </c>
      <c r="F1353" s="2">
        <v>25881</v>
      </c>
    </row>
    <row r="1354" spans="1:6" x14ac:dyDescent="0.2">
      <c r="A1354">
        <v>2018</v>
      </c>
      <c r="B1354" t="s">
        <v>59</v>
      </c>
      <c r="C1354" t="s">
        <v>9</v>
      </c>
      <c r="D1354" s="1">
        <v>24275</v>
      </c>
      <c r="E1354" s="1">
        <v>487598</v>
      </c>
      <c r="F1354" s="2">
        <v>20604</v>
      </c>
    </row>
    <row r="1355" spans="1:6" x14ac:dyDescent="0.2">
      <c r="A1355">
        <v>2018</v>
      </c>
      <c r="B1355" t="s">
        <v>59</v>
      </c>
      <c r="C1355" t="s">
        <v>10</v>
      </c>
      <c r="D1355" s="1">
        <v>5008</v>
      </c>
      <c r="E1355" s="1">
        <v>78912</v>
      </c>
      <c r="F1355" s="2">
        <v>17141</v>
      </c>
    </row>
    <row r="1356" spans="1:6" x14ac:dyDescent="0.2">
      <c r="A1356">
        <v>2018</v>
      </c>
      <c r="B1356" t="s">
        <v>59</v>
      </c>
      <c r="C1356" t="s">
        <v>11</v>
      </c>
      <c r="D1356" s="1">
        <v>32619</v>
      </c>
      <c r="E1356" s="1">
        <v>617101</v>
      </c>
      <c r="F1356" s="2">
        <v>23765</v>
      </c>
    </row>
    <row r="1357" spans="1:6" x14ac:dyDescent="0.2">
      <c r="A1357">
        <v>2018</v>
      </c>
      <c r="B1357" t="s">
        <v>59</v>
      </c>
      <c r="C1357" t="s">
        <v>12</v>
      </c>
      <c r="D1357" s="1">
        <v>15564</v>
      </c>
      <c r="E1357" s="1">
        <v>310335</v>
      </c>
      <c r="F1357" s="2">
        <v>18981</v>
      </c>
    </row>
    <row r="1358" spans="1:6" x14ac:dyDescent="0.2">
      <c r="A1358">
        <v>2018</v>
      </c>
      <c r="B1358" t="s">
        <v>59</v>
      </c>
      <c r="C1358" t="s">
        <v>13</v>
      </c>
      <c r="D1358" s="1">
        <v>8670</v>
      </c>
      <c r="E1358" s="1">
        <v>143729</v>
      </c>
      <c r="F1358" s="2">
        <v>16799</v>
      </c>
    </row>
    <row r="1359" spans="1:6" x14ac:dyDescent="0.2">
      <c r="A1359">
        <v>2018</v>
      </c>
      <c r="B1359" t="s">
        <v>59</v>
      </c>
      <c r="C1359" t="s">
        <v>14</v>
      </c>
      <c r="D1359" s="1">
        <v>6895</v>
      </c>
      <c r="E1359" s="1">
        <v>129372</v>
      </c>
      <c r="F1359" s="2">
        <v>16764</v>
      </c>
    </row>
    <row r="1360" spans="1:6" x14ac:dyDescent="0.2">
      <c r="A1360">
        <v>2018</v>
      </c>
      <c r="B1360" t="s">
        <v>59</v>
      </c>
      <c r="C1360" t="s">
        <v>15</v>
      </c>
      <c r="D1360" s="1">
        <v>10080</v>
      </c>
      <c r="E1360" s="1">
        <v>197894</v>
      </c>
      <c r="F1360" s="2">
        <v>17719</v>
      </c>
    </row>
    <row r="1361" spans="1:6" x14ac:dyDescent="0.2">
      <c r="A1361">
        <v>2018</v>
      </c>
      <c r="B1361" t="s">
        <v>59</v>
      </c>
      <c r="C1361" t="s">
        <v>16</v>
      </c>
      <c r="D1361" s="1">
        <v>12415</v>
      </c>
      <c r="E1361" s="1">
        <v>236357</v>
      </c>
      <c r="F1361" s="2">
        <v>21264</v>
      </c>
    </row>
    <row r="1362" spans="1:6" x14ac:dyDescent="0.2">
      <c r="A1362">
        <v>2018</v>
      </c>
      <c r="B1362" t="s">
        <v>59</v>
      </c>
      <c r="C1362" t="s">
        <v>17</v>
      </c>
      <c r="D1362" s="1">
        <v>5047</v>
      </c>
      <c r="E1362" s="1">
        <v>68406</v>
      </c>
      <c r="F1362" s="2">
        <v>22087</v>
      </c>
    </row>
    <row r="1363" spans="1:6" x14ac:dyDescent="0.2">
      <c r="A1363">
        <v>2018</v>
      </c>
      <c r="B1363" t="s">
        <v>59</v>
      </c>
      <c r="C1363" t="s">
        <v>18</v>
      </c>
      <c r="D1363" s="1">
        <v>14772</v>
      </c>
      <c r="E1363" s="1">
        <v>282009</v>
      </c>
      <c r="F1363" s="2">
        <v>24012</v>
      </c>
    </row>
    <row r="1364" spans="1:6" x14ac:dyDescent="0.2">
      <c r="A1364">
        <v>2018</v>
      </c>
      <c r="B1364" t="s">
        <v>59</v>
      </c>
      <c r="C1364" t="s">
        <v>19</v>
      </c>
      <c r="D1364" s="1">
        <v>20642</v>
      </c>
      <c r="E1364" s="1">
        <v>375767</v>
      </c>
      <c r="F1364" s="2">
        <v>27758</v>
      </c>
    </row>
    <row r="1365" spans="1:6" x14ac:dyDescent="0.2">
      <c r="A1365">
        <v>2018</v>
      </c>
      <c r="B1365" t="s">
        <v>59</v>
      </c>
      <c r="C1365" t="s">
        <v>20</v>
      </c>
      <c r="D1365" s="1">
        <v>22025</v>
      </c>
      <c r="E1365" s="1">
        <v>432290</v>
      </c>
      <c r="F1365" s="2">
        <v>20566</v>
      </c>
    </row>
    <row r="1366" spans="1:6" x14ac:dyDescent="0.2">
      <c r="A1366">
        <v>2018</v>
      </c>
      <c r="B1366" t="s">
        <v>59</v>
      </c>
      <c r="C1366" t="s">
        <v>21</v>
      </c>
      <c r="D1366" s="1">
        <v>15294</v>
      </c>
      <c r="E1366" s="1">
        <v>272821</v>
      </c>
      <c r="F1366" s="2">
        <v>22507</v>
      </c>
    </row>
    <row r="1367" spans="1:6" x14ac:dyDescent="0.2">
      <c r="A1367">
        <v>2018</v>
      </c>
      <c r="B1367" t="s">
        <v>59</v>
      </c>
      <c r="C1367" t="s">
        <v>22</v>
      </c>
      <c r="D1367" s="1">
        <v>6464</v>
      </c>
      <c r="E1367" s="1">
        <v>134785</v>
      </c>
      <c r="F1367" s="2">
        <v>17523</v>
      </c>
    </row>
    <row r="1368" spans="1:6" x14ac:dyDescent="0.2">
      <c r="A1368">
        <v>2018</v>
      </c>
      <c r="B1368" t="s">
        <v>59</v>
      </c>
      <c r="C1368" t="s">
        <v>23</v>
      </c>
      <c r="D1368" s="1">
        <v>14797</v>
      </c>
      <c r="E1368" s="1">
        <v>305418</v>
      </c>
      <c r="F1368" s="2">
        <v>20892</v>
      </c>
    </row>
    <row r="1369" spans="1:6" x14ac:dyDescent="0.2">
      <c r="A1369">
        <v>2018</v>
      </c>
      <c r="B1369" t="s">
        <v>59</v>
      </c>
      <c r="C1369" t="s">
        <v>24</v>
      </c>
      <c r="D1369" s="1">
        <v>5071</v>
      </c>
      <c r="E1369" s="1">
        <v>66044</v>
      </c>
      <c r="F1369" s="2">
        <v>19150</v>
      </c>
    </row>
    <row r="1370" spans="1:6" x14ac:dyDescent="0.2">
      <c r="A1370">
        <v>2018</v>
      </c>
      <c r="B1370" t="s">
        <v>59</v>
      </c>
      <c r="C1370" t="s">
        <v>25</v>
      </c>
      <c r="D1370" s="1">
        <v>5561</v>
      </c>
      <c r="E1370" s="1">
        <v>92581</v>
      </c>
      <c r="F1370" s="2">
        <v>16715</v>
      </c>
    </row>
    <row r="1371" spans="1:6" x14ac:dyDescent="0.2">
      <c r="A1371">
        <v>2018</v>
      </c>
      <c r="B1371" t="s">
        <v>59</v>
      </c>
      <c r="C1371" t="s">
        <v>26</v>
      </c>
      <c r="D1371" s="1">
        <v>8499</v>
      </c>
      <c r="E1371" s="1">
        <v>352051</v>
      </c>
      <c r="F1371" s="2">
        <v>33688</v>
      </c>
    </row>
    <row r="1372" spans="1:6" x14ac:dyDescent="0.2">
      <c r="A1372">
        <v>2018</v>
      </c>
      <c r="B1372" t="s">
        <v>59</v>
      </c>
      <c r="C1372" t="s">
        <v>27</v>
      </c>
      <c r="D1372" s="1">
        <v>4595</v>
      </c>
      <c r="E1372" s="1">
        <v>71975</v>
      </c>
      <c r="F1372" s="2">
        <v>21945</v>
      </c>
    </row>
    <row r="1373" spans="1:6" x14ac:dyDescent="0.2">
      <c r="A1373">
        <v>2018</v>
      </c>
      <c r="B1373" t="s">
        <v>59</v>
      </c>
      <c r="C1373" t="s">
        <v>28</v>
      </c>
      <c r="D1373" s="1">
        <v>24132</v>
      </c>
      <c r="E1373" s="1">
        <v>385616</v>
      </c>
      <c r="F1373" s="2">
        <v>26316</v>
      </c>
    </row>
    <row r="1374" spans="1:6" x14ac:dyDescent="0.2">
      <c r="A1374">
        <v>2018</v>
      </c>
      <c r="B1374" t="s">
        <v>59</v>
      </c>
      <c r="C1374" t="s">
        <v>29</v>
      </c>
      <c r="D1374" s="1">
        <v>5107</v>
      </c>
      <c r="E1374" s="1">
        <v>97785</v>
      </c>
      <c r="F1374" s="2">
        <v>18651</v>
      </c>
    </row>
    <row r="1375" spans="1:6" x14ac:dyDescent="0.2">
      <c r="A1375">
        <v>2018</v>
      </c>
      <c r="B1375" t="s">
        <v>59</v>
      </c>
      <c r="C1375" t="s">
        <v>30</v>
      </c>
      <c r="D1375" s="1">
        <v>66285</v>
      </c>
      <c r="E1375" s="1">
        <v>957343</v>
      </c>
      <c r="F1375" s="2">
        <v>33850</v>
      </c>
    </row>
    <row r="1376" spans="1:6" x14ac:dyDescent="0.2">
      <c r="A1376">
        <v>2018</v>
      </c>
      <c r="B1376" t="s">
        <v>59</v>
      </c>
      <c r="C1376" t="s">
        <v>31</v>
      </c>
      <c r="D1376" s="1">
        <v>25859</v>
      </c>
      <c r="E1376" s="1">
        <v>502877</v>
      </c>
      <c r="F1376" s="2">
        <v>19767</v>
      </c>
    </row>
    <row r="1377" spans="1:6" x14ac:dyDescent="0.2">
      <c r="A1377">
        <v>2018</v>
      </c>
      <c r="B1377" t="s">
        <v>59</v>
      </c>
      <c r="C1377" t="s">
        <v>32</v>
      </c>
      <c r="D1377" s="1">
        <v>2627</v>
      </c>
      <c r="E1377" s="1">
        <v>40375</v>
      </c>
      <c r="F1377" s="2">
        <v>17889</v>
      </c>
    </row>
    <row r="1378" spans="1:6" x14ac:dyDescent="0.2">
      <c r="A1378">
        <v>2018</v>
      </c>
      <c r="B1378" t="s">
        <v>59</v>
      </c>
      <c r="C1378" t="s">
        <v>33</v>
      </c>
      <c r="D1378" s="1">
        <v>28523</v>
      </c>
      <c r="E1378" s="1">
        <v>566681</v>
      </c>
      <c r="F1378" s="2">
        <v>19459</v>
      </c>
    </row>
    <row r="1379" spans="1:6" x14ac:dyDescent="0.2">
      <c r="A1379">
        <v>2018</v>
      </c>
      <c r="B1379" t="s">
        <v>59</v>
      </c>
      <c r="C1379" t="s">
        <v>34</v>
      </c>
      <c r="D1379" s="1">
        <v>9140</v>
      </c>
      <c r="E1379" s="1">
        <v>171567</v>
      </c>
      <c r="F1379" s="2">
        <v>18204</v>
      </c>
    </row>
    <row r="1380" spans="1:6" x14ac:dyDescent="0.2">
      <c r="A1380">
        <v>2018</v>
      </c>
      <c r="B1380" t="s">
        <v>59</v>
      </c>
      <c r="C1380" t="s">
        <v>35</v>
      </c>
      <c r="D1380" s="1">
        <v>13794</v>
      </c>
      <c r="E1380" s="1">
        <v>210781</v>
      </c>
      <c r="F1380" s="2">
        <v>22754</v>
      </c>
    </row>
    <row r="1381" spans="1:6" x14ac:dyDescent="0.2">
      <c r="A1381">
        <v>2018</v>
      </c>
      <c r="B1381" t="s">
        <v>59</v>
      </c>
      <c r="C1381" t="s">
        <v>36</v>
      </c>
      <c r="D1381" s="1">
        <v>33471</v>
      </c>
      <c r="E1381" s="1">
        <v>571799</v>
      </c>
      <c r="F1381" s="2">
        <v>21102</v>
      </c>
    </row>
    <row r="1382" spans="1:6" x14ac:dyDescent="0.2">
      <c r="A1382">
        <v>2018</v>
      </c>
      <c r="B1382" t="s">
        <v>59</v>
      </c>
      <c r="C1382" t="s">
        <v>37</v>
      </c>
      <c r="D1382" s="1">
        <v>3748</v>
      </c>
      <c r="E1382" s="1">
        <v>59154</v>
      </c>
      <c r="F1382" s="2">
        <v>22818</v>
      </c>
    </row>
    <row r="1383" spans="1:6" x14ac:dyDescent="0.2">
      <c r="A1383">
        <v>2018</v>
      </c>
      <c r="B1383" t="s">
        <v>59</v>
      </c>
      <c r="C1383" t="s">
        <v>38</v>
      </c>
      <c r="D1383" s="1">
        <v>12841</v>
      </c>
      <c r="E1383" s="1">
        <v>263743</v>
      </c>
      <c r="F1383" s="2">
        <v>17991</v>
      </c>
    </row>
    <row r="1384" spans="1:6" x14ac:dyDescent="0.2">
      <c r="A1384">
        <v>2018</v>
      </c>
      <c r="B1384" t="s">
        <v>59</v>
      </c>
      <c r="C1384" t="s">
        <v>39</v>
      </c>
      <c r="D1384" s="1">
        <v>3149</v>
      </c>
      <c r="E1384" s="1">
        <v>47321</v>
      </c>
      <c r="F1384" s="2">
        <v>16954</v>
      </c>
    </row>
    <row r="1385" spans="1:6" x14ac:dyDescent="0.2">
      <c r="A1385">
        <v>2018</v>
      </c>
      <c r="B1385" t="s">
        <v>59</v>
      </c>
      <c r="C1385" t="s">
        <v>40</v>
      </c>
      <c r="D1385" s="1">
        <v>16427</v>
      </c>
      <c r="E1385" s="1">
        <v>337857</v>
      </c>
      <c r="F1385" s="2">
        <v>23524</v>
      </c>
    </row>
    <row r="1386" spans="1:6" x14ac:dyDescent="0.2">
      <c r="A1386">
        <v>2018</v>
      </c>
      <c r="B1386" t="s">
        <v>59</v>
      </c>
      <c r="C1386" t="s">
        <v>41</v>
      </c>
      <c r="D1386" s="1">
        <v>62760</v>
      </c>
      <c r="E1386" s="1">
        <v>1354468</v>
      </c>
      <c r="F1386" s="2">
        <v>21861</v>
      </c>
    </row>
    <row r="1387" spans="1:6" x14ac:dyDescent="0.2">
      <c r="A1387">
        <v>2018</v>
      </c>
      <c r="B1387" t="s">
        <v>59</v>
      </c>
      <c r="C1387" t="s">
        <v>42</v>
      </c>
      <c r="D1387" s="1">
        <v>7374</v>
      </c>
      <c r="E1387" s="1">
        <v>148446</v>
      </c>
      <c r="F1387" s="2">
        <v>20121</v>
      </c>
    </row>
    <row r="1388" spans="1:6" x14ac:dyDescent="0.2">
      <c r="A1388">
        <v>2018</v>
      </c>
      <c r="B1388" t="s">
        <v>59</v>
      </c>
      <c r="C1388" t="s">
        <v>43</v>
      </c>
      <c r="D1388" s="1">
        <v>2279</v>
      </c>
      <c r="E1388" s="1">
        <v>37198</v>
      </c>
      <c r="F1388" s="2">
        <v>23107</v>
      </c>
    </row>
    <row r="1389" spans="1:6" x14ac:dyDescent="0.2">
      <c r="A1389">
        <v>2018</v>
      </c>
      <c r="B1389" t="s">
        <v>59</v>
      </c>
      <c r="C1389" t="s">
        <v>44</v>
      </c>
      <c r="D1389" s="1">
        <v>20479</v>
      </c>
      <c r="E1389" s="1">
        <v>406321</v>
      </c>
      <c r="F1389" s="2">
        <v>20678</v>
      </c>
    </row>
    <row r="1390" spans="1:6" x14ac:dyDescent="0.2">
      <c r="A1390">
        <v>2018</v>
      </c>
      <c r="B1390" t="s">
        <v>59</v>
      </c>
      <c r="C1390" t="s">
        <v>45</v>
      </c>
      <c r="D1390" s="1">
        <v>20431</v>
      </c>
      <c r="E1390" s="1">
        <v>335635</v>
      </c>
      <c r="F1390" s="2">
        <v>25357</v>
      </c>
    </row>
    <row r="1391" spans="1:6" x14ac:dyDescent="0.2">
      <c r="A1391">
        <v>2018</v>
      </c>
      <c r="B1391" t="s">
        <v>59</v>
      </c>
      <c r="C1391" t="s">
        <v>46</v>
      </c>
      <c r="D1391" s="1">
        <v>4722</v>
      </c>
      <c r="E1391" s="1">
        <v>74133</v>
      </c>
      <c r="F1391" s="2">
        <v>17916</v>
      </c>
    </row>
    <row r="1392" spans="1:6" x14ac:dyDescent="0.2">
      <c r="A1392">
        <v>2018</v>
      </c>
      <c r="B1392" t="s">
        <v>59</v>
      </c>
      <c r="C1392" t="s">
        <v>47</v>
      </c>
      <c r="D1392" s="1">
        <v>16931</v>
      </c>
      <c r="E1392" s="1">
        <v>282313</v>
      </c>
      <c r="F1392" s="2">
        <v>18305</v>
      </c>
    </row>
    <row r="1393" spans="1:6" x14ac:dyDescent="0.2">
      <c r="A1393">
        <v>2018</v>
      </c>
      <c r="B1393" t="s">
        <v>59</v>
      </c>
      <c r="C1393" t="s">
        <v>48</v>
      </c>
      <c r="D1393" s="1">
        <v>2383</v>
      </c>
      <c r="E1393" s="1">
        <v>36403</v>
      </c>
      <c r="F1393" s="2">
        <v>21270</v>
      </c>
    </row>
    <row r="1394" spans="1:6" x14ac:dyDescent="0.2">
      <c r="A1394">
        <v>2018</v>
      </c>
      <c r="B1394" t="s">
        <v>60</v>
      </c>
      <c r="C1394" t="s">
        <v>1</v>
      </c>
      <c r="D1394" s="1">
        <v>10102</v>
      </c>
      <c r="E1394" s="1">
        <v>46094</v>
      </c>
      <c r="F1394" s="2">
        <v>37839</v>
      </c>
    </row>
    <row r="1395" spans="1:6" x14ac:dyDescent="0.2">
      <c r="A1395">
        <v>2018</v>
      </c>
      <c r="B1395" t="s">
        <v>60</v>
      </c>
      <c r="C1395" t="s">
        <v>2</v>
      </c>
      <c r="D1395" s="1">
        <v>11119</v>
      </c>
      <c r="E1395" s="1">
        <v>75319</v>
      </c>
      <c r="F1395" s="2">
        <v>37697</v>
      </c>
    </row>
    <row r="1396" spans="1:6" x14ac:dyDescent="0.2">
      <c r="A1396">
        <v>2018</v>
      </c>
      <c r="B1396" t="s">
        <v>60</v>
      </c>
      <c r="C1396" t="s">
        <v>3</v>
      </c>
      <c r="D1396" s="1">
        <v>5345</v>
      </c>
      <c r="E1396" s="1">
        <v>24966</v>
      </c>
      <c r="F1396" s="2">
        <v>34843</v>
      </c>
    </row>
    <row r="1397" spans="1:6" x14ac:dyDescent="0.2">
      <c r="A1397">
        <v>2018</v>
      </c>
      <c r="B1397" t="s">
        <v>60</v>
      </c>
      <c r="C1397" t="s">
        <v>4</v>
      </c>
      <c r="D1397" s="1">
        <v>95398</v>
      </c>
      <c r="E1397" s="1">
        <v>541832</v>
      </c>
      <c r="F1397" s="2">
        <v>40668</v>
      </c>
    </row>
    <row r="1398" spans="1:6" x14ac:dyDescent="0.2">
      <c r="A1398">
        <v>2018</v>
      </c>
      <c r="B1398" t="s">
        <v>60</v>
      </c>
      <c r="C1398" t="s">
        <v>5</v>
      </c>
      <c r="D1398" s="1">
        <v>16405</v>
      </c>
      <c r="E1398" s="1">
        <v>82040</v>
      </c>
      <c r="F1398" s="2">
        <v>40987</v>
      </c>
    </row>
    <row r="1399" spans="1:6" x14ac:dyDescent="0.2">
      <c r="A1399">
        <v>2018</v>
      </c>
      <c r="B1399" t="s">
        <v>60</v>
      </c>
      <c r="C1399" t="s">
        <v>6</v>
      </c>
      <c r="D1399" s="1">
        <v>17517</v>
      </c>
      <c r="E1399" s="1">
        <v>66913</v>
      </c>
      <c r="F1399" s="2">
        <v>33615</v>
      </c>
    </row>
    <row r="1400" spans="1:6" x14ac:dyDescent="0.2">
      <c r="A1400">
        <v>2018</v>
      </c>
      <c r="B1400" t="s">
        <v>60</v>
      </c>
      <c r="C1400" t="s">
        <v>7</v>
      </c>
      <c r="D1400" s="1">
        <v>2054</v>
      </c>
      <c r="E1400" s="1">
        <v>11930</v>
      </c>
      <c r="F1400" s="2">
        <v>34259</v>
      </c>
    </row>
    <row r="1401" spans="1:6" x14ac:dyDescent="0.2">
      <c r="A1401">
        <v>2018</v>
      </c>
      <c r="B1401" t="s">
        <v>60</v>
      </c>
      <c r="C1401" t="s">
        <v>8</v>
      </c>
      <c r="D1401" s="1">
        <v>55687</v>
      </c>
      <c r="E1401" s="1">
        <v>279269</v>
      </c>
      <c r="F1401" s="2">
        <v>36402</v>
      </c>
    </row>
    <row r="1402" spans="1:6" x14ac:dyDescent="0.2">
      <c r="A1402">
        <v>2018</v>
      </c>
      <c r="B1402" t="s">
        <v>60</v>
      </c>
      <c r="C1402" t="s">
        <v>9</v>
      </c>
      <c r="D1402" s="1">
        <v>17999</v>
      </c>
      <c r="E1402" s="1">
        <v>108656</v>
      </c>
      <c r="F1402" s="2">
        <v>36377</v>
      </c>
    </row>
    <row r="1403" spans="1:6" x14ac:dyDescent="0.2">
      <c r="A1403">
        <v>2018</v>
      </c>
      <c r="B1403" t="s">
        <v>60</v>
      </c>
      <c r="C1403" t="s">
        <v>10</v>
      </c>
      <c r="D1403" s="1">
        <v>3985</v>
      </c>
      <c r="E1403" s="1">
        <v>18622</v>
      </c>
      <c r="F1403" s="2">
        <v>31284</v>
      </c>
    </row>
    <row r="1404" spans="1:6" x14ac:dyDescent="0.2">
      <c r="A1404">
        <v>2018</v>
      </c>
      <c r="B1404" t="s">
        <v>60</v>
      </c>
      <c r="C1404" t="s">
        <v>11</v>
      </c>
      <c r="D1404" s="1">
        <v>39449</v>
      </c>
      <c r="E1404" s="1">
        <v>208655</v>
      </c>
      <c r="F1404" s="2">
        <v>42392</v>
      </c>
    </row>
    <row r="1405" spans="1:6" x14ac:dyDescent="0.2">
      <c r="A1405">
        <v>2018</v>
      </c>
      <c r="B1405" t="s">
        <v>60</v>
      </c>
      <c r="C1405" t="s">
        <v>12</v>
      </c>
      <c r="D1405" s="1">
        <v>13122</v>
      </c>
      <c r="E1405" s="1">
        <v>87997</v>
      </c>
      <c r="F1405" s="2">
        <v>32900</v>
      </c>
    </row>
    <row r="1406" spans="1:6" x14ac:dyDescent="0.2">
      <c r="A1406">
        <v>2018</v>
      </c>
      <c r="B1406" t="s">
        <v>60</v>
      </c>
      <c r="C1406" t="s">
        <v>13</v>
      </c>
      <c r="D1406" s="1">
        <v>8669</v>
      </c>
      <c r="E1406" s="1">
        <v>42339</v>
      </c>
      <c r="F1406" s="2">
        <v>34313</v>
      </c>
    </row>
    <row r="1407" spans="1:6" x14ac:dyDescent="0.2">
      <c r="A1407">
        <v>2018</v>
      </c>
      <c r="B1407" t="s">
        <v>60</v>
      </c>
      <c r="C1407" t="s">
        <v>14</v>
      </c>
      <c r="D1407" s="1">
        <v>5983</v>
      </c>
      <c r="E1407" s="1">
        <v>33757</v>
      </c>
      <c r="F1407" s="2">
        <v>34478</v>
      </c>
    </row>
    <row r="1408" spans="1:6" x14ac:dyDescent="0.2">
      <c r="A1408">
        <v>2018</v>
      </c>
      <c r="B1408" t="s">
        <v>60</v>
      </c>
      <c r="C1408" t="s">
        <v>15</v>
      </c>
      <c r="D1408" s="1">
        <v>10697</v>
      </c>
      <c r="E1408" s="1">
        <v>46476</v>
      </c>
      <c r="F1408" s="2">
        <v>33616</v>
      </c>
    </row>
    <row r="1409" spans="1:6" x14ac:dyDescent="0.2">
      <c r="A1409">
        <v>2018</v>
      </c>
      <c r="B1409" t="s">
        <v>60</v>
      </c>
      <c r="C1409" t="s">
        <v>16</v>
      </c>
      <c r="D1409" s="1">
        <v>9230</v>
      </c>
      <c r="E1409" s="1">
        <v>45904</v>
      </c>
      <c r="F1409" s="2">
        <v>37854</v>
      </c>
    </row>
    <row r="1410" spans="1:6" x14ac:dyDescent="0.2">
      <c r="A1410">
        <v>2018</v>
      </c>
      <c r="B1410" t="s">
        <v>60</v>
      </c>
      <c r="C1410" t="s">
        <v>17</v>
      </c>
      <c r="D1410" s="1">
        <v>3832</v>
      </c>
      <c r="E1410" s="1">
        <v>18021</v>
      </c>
      <c r="F1410" s="2">
        <v>33967</v>
      </c>
    </row>
    <row r="1411" spans="1:6" x14ac:dyDescent="0.2">
      <c r="A1411">
        <v>2018</v>
      </c>
      <c r="B1411" t="s">
        <v>60</v>
      </c>
      <c r="C1411" t="s">
        <v>18</v>
      </c>
      <c r="D1411" s="1">
        <v>19354</v>
      </c>
      <c r="E1411" s="1">
        <v>91803</v>
      </c>
      <c r="F1411" s="2">
        <v>43222</v>
      </c>
    </row>
    <row r="1412" spans="1:6" x14ac:dyDescent="0.2">
      <c r="A1412">
        <v>2018</v>
      </c>
      <c r="B1412" t="s">
        <v>60</v>
      </c>
      <c r="C1412" t="s">
        <v>19</v>
      </c>
      <c r="D1412" s="1">
        <v>21621</v>
      </c>
      <c r="E1412" s="1">
        <v>119963</v>
      </c>
      <c r="F1412" s="2">
        <v>38569</v>
      </c>
    </row>
    <row r="1413" spans="1:6" x14ac:dyDescent="0.2">
      <c r="A1413">
        <v>2018</v>
      </c>
      <c r="B1413" t="s">
        <v>60</v>
      </c>
      <c r="C1413" t="s">
        <v>20</v>
      </c>
      <c r="D1413" s="1">
        <v>31024</v>
      </c>
      <c r="E1413" s="1">
        <v>139968</v>
      </c>
      <c r="F1413" s="2">
        <v>33275</v>
      </c>
    </row>
    <row r="1414" spans="1:6" x14ac:dyDescent="0.2">
      <c r="A1414">
        <v>2018</v>
      </c>
      <c r="B1414" t="s">
        <v>60</v>
      </c>
      <c r="C1414" t="s">
        <v>21</v>
      </c>
      <c r="D1414" s="1">
        <v>17099</v>
      </c>
      <c r="E1414" s="1">
        <v>90096</v>
      </c>
      <c r="F1414" s="2">
        <v>34221</v>
      </c>
    </row>
    <row r="1415" spans="1:6" x14ac:dyDescent="0.2">
      <c r="A1415">
        <v>2018</v>
      </c>
      <c r="B1415" t="s">
        <v>60</v>
      </c>
      <c r="C1415" t="s">
        <v>22</v>
      </c>
      <c r="D1415" s="1">
        <v>4645</v>
      </c>
      <c r="E1415" s="1">
        <v>21202</v>
      </c>
      <c r="F1415" s="2">
        <v>34491</v>
      </c>
    </row>
    <row r="1416" spans="1:6" x14ac:dyDescent="0.2">
      <c r="A1416">
        <v>2018</v>
      </c>
      <c r="B1416" t="s">
        <v>60</v>
      </c>
      <c r="C1416" t="s">
        <v>23</v>
      </c>
      <c r="D1416" s="1">
        <v>12996</v>
      </c>
      <c r="E1416" s="1">
        <v>75350</v>
      </c>
      <c r="F1416" s="2">
        <v>34075</v>
      </c>
    </row>
    <row r="1417" spans="1:6" x14ac:dyDescent="0.2">
      <c r="A1417">
        <v>2018</v>
      </c>
      <c r="B1417" t="s">
        <v>60</v>
      </c>
      <c r="C1417" t="s">
        <v>24</v>
      </c>
      <c r="D1417" s="1">
        <v>4285</v>
      </c>
      <c r="E1417" s="1">
        <v>18301</v>
      </c>
      <c r="F1417" s="2">
        <v>30293</v>
      </c>
    </row>
    <row r="1418" spans="1:6" x14ac:dyDescent="0.2">
      <c r="A1418">
        <v>2018</v>
      </c>
      <c r="B1418" t="s">
        <v>60</v>
      </c>
      <c r="C1418" t="s">
        <v>25</v>
      </c>
      <c r="D1418" s="1">
        <v>4614</v>
      </c>
      <c r="E1418" s="1">
        <v>25333</v>
      </c>
      <c r="F1418" s="2">
        <v>32212</v>
      </c>
    </row>
    <row r="1419" spans="1:6" x14ac:dyDescent="0.2">
      <c r="A1419">
        <v>2018</v>
      </c>
      <c r="B1419" t="s">
        <v>60</v>
      </c>
      <c r="C1419" t="s">
        <v>26</v>
      </c>
      <c r="D1419" s="1">
        <v>5080</v>
      </c>
      <c r="E1419" s="1">
        <v>34964</v>
      </c>
      <c r="F1419" s="2">
        <v>37484</v>
      </c>
    </row>
    <row r="1420" spans="1:6" x14ac:dyDescent="0.2">
      <c r="A1420">
        <v>2018</v>
      </c>
      <c r="B1420" t="s">
        <v>60</v>
      </c>
      <c r="C1420" t="s">
        <v>27</v>
      </c>
      <c r="D1420" s="1">
        <v>3934</v>
      </c>
      <c r="E1420" s="1">
        <v>20991</v>
      </c>
      <c r="F1420" s="2">
        <v>37927</v>
      </c>
    </row>
    <row r="1421" spans="1:6" x14ac:dyDescent="0.2">
      <c r="A1421">
        <v>2018</v>
      </c>
      <c r="B1421" t="s">
        <v>60</v>
      </c>
      <c r="C1421" t="s">
        <v>28</v>
      </c>
      <c r="D1421" s="1">
        <v>24105</v>
      </c>
      <c r="E1421" s="1">
        <v>135824</v>
      </c>
      <c r="F1421" s="2">
        <v>36518</v>
      </c>
    </row>
    <row r="1422" spans="1:6" x14ac:dyDescent="0.2">
      <c r="A1422">
        <v>2018</v>
      </c>
      <c r="B1422" t="s">
        <v>60</v>
      </c>
      <c r="C1422" t="s">
        <v>29</v>
      </c>
      <c r="D1422" s="1">
        <v>4073</v>
      </c>
      <c r="E1422" s="1">
        <v>20964</v>
      </c>
      <c r="F1422" s="2">
        <v>34365</v>
      </c>
    </row>
    <row r="1423" spans="1:6" x14ac:dyDescent="0.2">
      <c r="A1423">
        <v>2018</v>
      </c>
      <c r="B1423" t="s">
        <v>60</v>
      </c>
      <c r="C1423" t="s">
        <v>30</v>
      </c>
      <c r="D1423" s="1">
        <v>73275</v>
      </c>
      <c r="E1423" s="1">
        <v>370268</v>
      </c>
      <c r="F1423" s="2">
        <v>41910</v>
      </c>
    </row>
    <row r="1424" spans="1:6" x14ac:dyDescent="0.2">
      <c r="A1424">
        <v>2018</v>
      </c>
      <c r="B1424" t="s">
        <v>60</v>
      </c>
      <c r="C1424" t="s">
        <v>31</v>
      </c>
      <c r="D1424" s="1">
        <v>23444</v>
      </c>
      <c r="E1424" s="1">
        <v>109986</v>
      </c>
      <c r="F1424" s="2">
        <v>35102</v>
      </c>
    </row>
    <row r="1425" spans="1:6" x14ac:dyDescent="0.2">
      <c r="A1425">
        <v>2018</v>
      </c>
      <c r="B1425" t="s">
        <v>60</v>
      </c>
      <c r="C1425" t="s">
        <v>32</v>
      </c>
      <c r="D1425" s="1">
        <v>2051</v>
      </c>
      <c r="E1425" s="1">
        <v>11307</v>
      </c>
      <c r="F1425" s="2">
        <v>37216</v>
      </c>
    </row>
    <row r="1426" spans="1:6" x14ac:dyDescent="0.2">
      <c r="A1426">
        <v>2018</v>
      </c>
      <c r="B1426" t="s">
        <v>60</v>
      </c>
      <c r="C1426" t="s">
        <v>33</v>
      </c>
      <c r="D1426" s="1">
        <v>23542</v>
      </c>
      <c r="E1426" s="1">
        <v>156685</v>
      </c>
      <c r="F1426" s="2">
        <v>34001</v>
      </c>
    </row>
    <row r="1427" spans="1:6" x14ac:dyDescent="0.2">
      <c r="A1427">
        <v>2018</v>
      </c>
      <c r="B1427" t="s">
        <v>60</v>
      </c>
      <c r="C1427" t="s">
        <v>34</v>
      </c>
      <c r="D1427" s="1">
        <v>6640</v>
      </c>
      <c r="E1427" s="1">
        <v>36417</v>
      </c>
      <c r="F1427" s="2">
        <v>35221</v>
      </c>
    </row>
    <row r="1428" spans="1:6" x14ac:dyDescent="0.2">
      <c r="A1428">
        <v>2018</v>
      </c>
      <c r="B1428" t="s">
        <v>60</v>
      </c>
      <c r="C1428" t="s">
        <v>35</v>
      </c>
      <c r="D1428" s="1">
        <v>24302</v>
      </c>
      <c r="E1428" s="1">
        <v>77296</v>
      </c>
      <c r="F1428" s="2">
        <v>34031</v>
      </c>
    </row>
    <row r="1429" spans="1:6" x14ac:dyDescent="0.2">
      <c r="A1429">
        <v>2018</v>
      </c>
      <c r="B1429" t="s">
        <v>60</v>
      </c>
      <c r="C1429" t="s">
        <v>36</v>
      </c>
      <c r="D1429" s="1">
        <v>32530</v>
      </c>
      <c r="E1429" s="1">
        <v>199883</v>
      </c>
      <c r="F1429" s="2">
        <v>33988</v>
      </c>
    </row>
    <row r="1430" spans="1:6" x14ac:dyDescent="0.2">
      <c r="A1430">
        <v>2018</v>
      </c>
      <c r="B1430" t="s">
        <v>60</v>
      </c>
      <c r="C1430" t="s">
        <v>37</v>
      </c>
      <c r="D1430" s="1">
        <v>3459</v>
      </c>
      <c r="E1430" s="1">
        <v>17990</v>
      </c>
      <c r="F1430" s="2">
        <v>33322</v>
      </c>
    </row>
    <row r="1431" spans="1:6" x14ac:dyDescent="0.2">
      <c r="A1431">
        <v>2018</v>
      </c>
      <c r="B1431" t="s">
        <v>60</v>
      </c>
      <c r="C1431" t="s">
        <v>38</v>
      </c>
      <c r="D1431" s="1">
        <v>11329</v>
      </c>
      <c r="E1431" s="1">
        <v>53632</v>
      </c>
      <c r="F1431" s="2">
        <v>32985</v>
      </c>
    </row>
    <row r="1432" spans="1:6" x14ac:dyDescent="0.2">
      <c r="A1432">
        <v>2018</v>
      </c>
      <c r="B1432" t="s">
        <v>60</v>
      </c>
      <c r="C1432" t="s">
        <v>39</v>
      </c>
      <c r="D1432" s="1">
        <v>2201</v>
      </c>
      <c r="E1432" s="1">
        <v>11149</v>
      </c>
      <c r="F1432" s="2">
        <v>32874</v>
      </c>
    </row>
    <row r="1433" spans="1:6" x14ac:dyDescent="0.2">
      <c r="A1433">
        <v>2018</v>
      </c>
      <c r="B1433" t="s">
        <v>60</v>
      </c>
      <c r="C1433" t="s">
        <v>40</v>
      </c>
      <c r="D1433" s="1">
        <v>15494</v>
      </c>
      <c r="E1433" s="1">
        <v>78706</v>
      </c>
      <c r="F1433" s="2">
        <v>35137</v>
      </c>
    </row>
    <row r="1434" spans="1:6" x14ac:dyDescent="0.2">
      <c r="A1434">
        <v>2018</v>
      </c>
      <c r="B1434" t="s">
        <v>60</v>
      </c>
      <c r="C1434" t="s">
        <v>41</v>
      </c>
      <c r="D1434" s="1">
        <v>56598</v>
      </c>
      <c r="E1434" s="1">
        <v>334126</v>
      </c>
      <c r="F1434" s="2">
        <v>39429</v>
      </c>
    </row>
    <row r="1435" spans="1:6" x14ac:dyDescent="0.2">
      <c r="A1435">
        <v>2018</v>
      </c>
      <c r="B1435" t="s">
        <v>60</v>
      </c>
      <c r="C1435" t="s">
        <v>42</v>
      </c>
      <c r="D1435" s="1">
        <v>6320</v>
      </c>
      <c r="E1435" s="1">
        <v>36120</v>
      </c>
      <c r="F1435" s="2">
        <v>35627</v>
      </c>
    </row>
    <row r="1436" spans="1:6" x14ac:dyDescent="0.2">
      <c r="A1436">
        <v>2018</v>
      </c>
      <c r="B1436" t="s">
        <v>60</v>
      </c>
      <c r="C1436" t="s">
        <v>43</v>
      </c>
      <c r="D1436" s="1">
        <v>1954</v>
      </c>
      <c r="E1436" s="1">
        <v>8748</v>
      </c>
      <c r="F1436" s="2">
        <v>36288</v>
      </c>
    </row>
    <row r="1437" spans="1:6" x14ac:dyDescent="0.2">
      <c r="A1437">
        <v>2018</v>
      </c>
      <c r="B1437" t="s">
        <v>60</v>
      </c>
      <c r="C1437" t="s">
        <v>44</v>
      </c>
      <c r="D1437" s="1">
        <v>36204</v>
      </c>
      <c r="E1437" s="1">
        <v>145640</v>
      </c>
      <c r="F1437" s="2">
        <v>42804</v>
      </c>
    </row>
    <row r="1438" spans="1:6" x14ac:dyDescent="0.2">
      <c r="A1438">
        <v>2018</v>
      </c>
      <c r="B1438" t="s">
        <v>60</v>
      </c>
      <c r="C1438" t="s">
        <v>45</v>
      </c>
      <c r="D1438" s="1">
        <v>19893</v>
      </c>
      <c r="E1438" s="1">
        <v>99054</v>
      </c>
      <c r="F1438" s="2">
        <v>40310</v>
      </c>
    </row>
    <row r="1439" spans="1:6" x14ac:dyDescent="0.2">
      <c r="A1439">
        <v>2018</v>
      </c>
      <c r="B1439" t="s">
        <v>60</v>
      </c>
      <c r="C1439" t="s">
        <v>46</v>
      </c>
      <c r="D1439" s="1">
        <v>5536</v>
      </c>
      <c r="E1439" s="1">
        <v>19873</v>
      </c>
      <c r="F1439" s="2">
        <v>31425</v>
      </c>
    </row>
    <row r="1440" spans="1:6" x14ac:dyDescent="0.2">
      <c r="A1440">
        <v>2018</v>
      </c>
      <c r="B1440" t="s">
        <v>60</v>
      </c>
      <c r="C1440" t="s">
        <v>47</v>
      </c>
      <c r="D1440" s="1">
        <v>14009</v>
      </c>
      <c r="E1440" s="1">
        <v>84183</v>
      </c>
      <c r="F1440" s="2">
        <v>30593</v>
      </c>
    </row>
    <row r="1441" spans="1:6" x14ac:dyDescent="0.2">
      <c r="A1441">
        <v>2018</v>
      </c>
      <c r="B1441" t="s">
        <v>60</v>
      </c>
      <c r="C1441" t="s">
        <v>48</v>
      </c>
      <c r="D1441" s="1">
        <v>1664</v>
      </c>
      <c r="E1441" s="1">
        <v>7261</v>
      </c>
      <c r="F1441" s="2">
        <v>37155</v>
      </c>
    </row>
    <row r="1442" spans="1:6" x14ac:dyDescent="0.2">
      <c r="A1442">
        <v>2017</v>
      </c>
      <c r="B1442" t="s">
        <v>55</v>
      </c>
      <c r="C1442" t="s">
        <v>1</v>
      </c>
      <c r="D1442" s="1">
        <v>1815</v>
      </c>
      <c r="E1442" s="1">
        <v>17999</v>
      </c>
      <c r="F1442" s="2">
        <v>52748</v>
      </c>
    </row>
    <row r="1443" spans="1:6" x14ac:dyDescent="0.2">
      <c r="A1443">
        <v>2017</v>
      </c>
      <c r="B1443" t="s">
        <v>55</v>
      </c>
      <c r="C1443" t="s">
        <v>2</v>
      </c>
      <c r="D1443" s="1">
        <v>1257</v>
      </c>
      <c r="E1443" s="1">
        <v>37216</v>
      </c>
      <c r="F1443" s="2">
        <v>47116</v>
      </c>
    </row>
    <row r="1444" spans="1:6" x14ac:dyDescent="0.2">
      <c r="A1444">
        <v>2017</v>
      </c>
      <c r="B1444" t="s">
        <v>55</v>
      </c>
      <c r="C1444" t="s">
        <v>3</v>
      </c>
      <c r="D1444" s="1">
        <v>2551</v>
      </c>
      <c r="E1444" s="1">
        <v>16476</v>
      </c>
      <c r="F1444" s="2">
        <v>46191</v>
      </c>
    </row>
    <row r="1445" spans="1:6" x14ac:dyDescent="0.2">
      <c r="A1445">
        <v>2017</v>
      </c>
      <c r="B1445" t="s">
        <v>55</v>
      </c>
      <c r="C1445" t="s">
        <v>4</v>
      </c>
      <c r="D1445" s="1">
        <v>17021</v>
      </c>
      <c r="E1445" s="1">
        <v>441460</v>
      </c>
      <c r="F1445" s="2">
        <v>37249</v>
      </c>
    </row>
    <row r="1446" spans="1:6" x14ac:dyDescent="0.2">
      <c r="A1446">
        <v>2017</v>
      </c>
      <c r="B1446" t="s">
        <v>55</v>
      </c>
      <c r="C1446" t="s">
        <v>5</v>
      </c>
      <c r="D1446" s="1">
        <v>3202</v>
      </c>
      <c r="E1446" s="1">
        <v>43394</v>
      </c>
      <c r="F1446" s="2">
        <v>84161</v>
      </c>
    </row>
    <row r="1447" spans="1:6" x14ac:dyDescent="0.2">
      <c r="A1447">
        <v>2017</v>
      </c>
      <c r="B1447" t="s">
        <v>55</v>
      </c>
      <c r="C1447" t="s">
        <v>6</v>
      </c>
      <c r="D1447">
        <v>433</v>
      </c>
      <c r="E1447" s="1">
        <v>5305</v>
      </c>
      <c r="F1447" s="2">
        <v>40017</v>
      </c>
    </row>
    <row r="1448" spans="1:6" x14ac:dyDescent="0.2">
      <c r="A1448">
        <v>2017</v>
      </c>
      <c r="B1448" t="s">
        <v>55</v>
      </c>
      <c r="C1448" t="s">
        <v>7</v>
      </c>
      <c r="D1448">
        <v>177</v>
      </c>
      <c r="E1448" s="1">
        <v>1538</v>
      </c>
      <c r="F1448" s="2">
        <v>39651</v>
      </c>
    </row>
    <row r="1449" spans="1:6" x14ac:dyDescent="0.2">
      <c r="A1449">
        <v>2017</v>
      </c>
      <c r="B1449" t="s">
        <v>55</v>
      </c>
      <c r="C1449" t="s">
        <v>8</v>
      </c>
      <c r="D1449" s="1">
        <v>5285</v>
      </c>
      <c r="E1449" s="1">
        <v>75471</v>
      </c>
      <c r="F1449" s="2">
        <v>32773</v>
      </c>
    </row>
    <row r="1450" spans="1:6" x14ac:dyDescent="0.2">
      <c r="A1450">
        <v>2017</v>
      </c>
      <c r="B1450" t="s">
        <v>55</v>
      </c>
      <c r="C1450" t="s">
        <v>9</v>
      </c>
      <c r="D1450" s="1">
        <v>2594</v>
      </c>
      <c r="E1450" s="1">
        <v>29299</v>
      </c>
      <c r="F1450" s="2">
        <v>41048</v>
      </c>
    </row>
    <row r="1451" spans="1:6" x14ac:dyDescent="0.2">
      <c r="A1451">
        <v>2017</v>
      </c>
      <c r="B1451" t="s">
        <v>55</v>
      </c>
      <c r="C1451" t="s">
        <v>10</v>
      </c>
      <c r="D1451" s="1">
        <v>2448</v>
      </c>
      <c r="E1451" s="1">
        <v>26790</v>
      </c>
      <c r="F1451" s="2">
        <v>38417</v>
      </c>
    </row>
    <row r="1452" spans="1:6" x14ac:dyDescent="0.2">
      <c r="A1452">
        <v>2017</v>
      </c>
      <c r="B1452" t="s">
        <v>55</v>
      </c>
      <c r="C1452" t="s">
        <v>11</v>
      </c>
      <c r="D1452" s="1">
        <v>2730</v>
      </c>
      <c r="E1452" s="1">
        <v>26665</v>
      </c>
      <c r="F1452" s="2">
        <v>48549</v>
      </c>
    </row>
    <row r="1453" spans="1:6" x14ac:dyDescent="0.2">
      <c r="A1453">
        <v>2017</v>
      </c>
      <c r="B1453" t="s">
        <v>55</v>
      </c>
      <c r="C1453" t="s">
        <v>12</v>
      </c>
      <c r="D1453" s="1">
        <v>2183</v>
      </c>
      <c r="E1453" s="1">
        <v>21072</v>
      </c>
      <c r="F1453" s="2">
        <v>47269</v>
      </c>
    </row>
    <row r="1454" spans="1:6" x14ac:dyDescent="0.2">
      <c r="A1454">
        <v>2017</v>
      </c>
      <c r="B1454" t="s">
        <v>55</v>
      </c>
      <c r="C1454" t="s">
        <v>13</v>
      </c>
      <c r="D1454" s="1">
        <v>2766</v>
      </c>
      <c r="E1454" s="1">
        <v>22503</v>
      </c>
      <c r="F1454" s="2">
        <v>41388</v>
      </c>
    </row>
    <row r="1455" spans="1:6" x14ac:dyDescent="0.2">
      <c r="A1455">
        <v>2017</v>
      </c>
      <c r="B1455" t="s">
        <v>55</v>
      </c>
      <c r="C1455" t="s">
        <v>14</v>
      </c>
      <c r="D1455" s="1">
        <v>2686</v>
      </c>
      <c r="E1455" s="1">
        <v>19024</v>
      </c>
      <c r="F1455" s="2">
        <v>45105</v>
      </c>
    </row>
    <row r="1456" spans="1:6" x14ac:dyDescent="0.2">
      <c r="A1456">
        <v>2017</v>
      </c>
      <c r="B1456" t="s">
        <v>55</v>
      </c>
      <c r="C1456" t="s">
        <v>15</v>
      </c>
      <c r="D1456" s="1">
        <v>1584</v>
      </c>
      <c r="E1456" s="1">
        <v>18306</v>
      </c>
      <c r="F1456" s="2">
        <v>54943</v>
      </c>
    </row>
    <row r="1457" spans="1:6" x14ac:dyDescent="0.2">
      <c r="A1457">
        <v>2017</v>
      </c>
      <c r="B1457" t="s">
        <v>55</v>
      </c>
      <c r="C1457" t="s">
        <v>16</v>
      </c>
      <c r="D1457" s="1">
        <v>3082</v>
      </c>
      <c r="E1457" s="1">
        <v>42251</v>
      </c>
      <c r="F1457" s="2">
        <v>80128</v>
      </c>
    </row>
    <row r="1458" spans="1:6" x14ac:dyDescent="0.2">
      <c r="A1458">
        <v>2017</v>
      </c>
      <c r="B1458" t="s">
        <v>55</v>
      </c>
      <c r="C1458" t="s">
        <v>17</v>
      </c>
      <c r="D1458" s="1">
        <v>1370</v>
      </c>
      <c r="E1458" s="1">
        <v>6817</v>
      </c>
      <c r="F1458" s="2">
        <v>40118</v>
      </c>
    </row>
    <row r="1459" spans="1:6" x14ac:dyDescent="0.2">
      <c r="A1459">
        <v>2017</v>
      </c>
      <c r="B1459" t="s">
        <v>55</v>
      </c>
      <c r="C1459" t="s">
        <v>18</v>
      </c>
      <c r="D1459">
        <v>723</v>
      </c>
      <c r="E1459" s="1">
        <v>6432</v>
      </c>
      <c r="F1459" s="2">
        <v>42478</v>
      </c>
    </row>
    <row r="1460" spans="1:6" x14ac:dyDescent="0.2">
      <c r="A1460">
        <v>2017</v>
      </c>
      <c r="B1460" t="s">
        <v>55</v>
      </c>
      <c r="C1460" t="s">
        <v>19</v>
      </c>
      <c r="D1460" s="1">
        <v>1030</v>
      </c>
      <c r="E1460" s="1">
        <v>9290</v>
      </c>
      <c r="F1460" s="2">
        <v>61286</v>
      </c>
    </row>
    <row r="1461" spans="1:6" x14ac:dyDescent="0.2">
      <c r="A1461">
        <v>2017</v>
      </c>
      <c r="B1461" t="s">
        <v>55</v>
      </c>
      <c r="C1461" t="s">
        <v>20</v>
      </c>
      <c r="D1461" s="1">
        <v>3203</v>
      </c>
      <c r="E1461" s="1">
        <v>36801</v>
      </c>
      <c r="F1461" s="2">
        <v>38160</v>
      </c>
    </row>
    <row r="1462" spans="1:6" x14ac:dyDescent="0.2">
      <c r="A1462">
        <v>2017</v>
      </c>
      <c r="B1462" t="s">
        <v>55</v>
      </c>
      <c r="C1462" t="s">
        <v>21</v>
      </c>
      <c r="D1462" s="1">
        <v>2992</v>
      </c>
      <c r="E1462" s="1">
        <v>27804</v>
      </c>
      <c r="F1462" s="2">
        <v>47599</v>
      </c>
    </row>
    <row r="1463" spans="1:6" x14ac:dyDescent="0.2">
      <c r="A1463">
        <v>2017</v>
      </c>
      <c r="B1463" t="s">
        <v>55</v>
      </c>
      <c r="C1463" t="s">
        <v>22</v>
      </c>
      <c r="D1463" s="1">
        <v>2168</v>
      </c>
      <c r="E1463" s="1">
        <v>16360</v>
      </c>
      <c r="F1463" s="2">
        <v>45681</v>
      </c>
    </row>
    <row r="1464" spans="1:6" x14ac:dyDescent="0.2">
      <c r="A1464">
        <v>2017</v>
      </c>
      <c r="B1464" t="s">
        <v>55</v>
      </c>
      <c r="C1464" t="s">
        <v>23</v>
      </c>
      <c r="D1464" s="1">
        <v>1950</v>
      </c>
      <c r="E1464" s="1">
        <v>16365</v>
      </c>
      <c r="F1464" s="2">
        <v>42894</v>
      </c>
    </row>
    <row r="1465" spans="1:6" x14ac:dyDescent="0.2">
      <c r="A1465">
        <v>2017</v>
      </c>
      <c r="B1465" t="s">
        <v>55</v>
      </c>
      <c r="C1465" t="s">
        <v>24</v>
      </c>
      <c r="D1465" s="1">
        <v>1753</v>
      </c>
      <c r="E1465" s="1">
        <v>11976</v>
      </c>
      <c r="F1465" s="2">
        <v>64781</v>
      </c>
    </row>
    <row r="1466" spans="1:6" x14ac:dyDescent="0.2">
      <c r="A1466">
        <v>2017</v>
      </c>
      <c r="B1466" t="s">
        <v>55</v>
      </c>
      <c r="C1466" t="s">
        <v>25</v>
      </c>
      <c r="D1466" s="1">
        <v>2337</v>
      </c>
      <c r="E1466" s="1">
        <v>15500</v>
      </c>
      <c r="F1466" s="2">
        <v>39544</v>
      </c>
    </row>
    <row r="1467" spans="1:6" x14ac:dyDescent="0.2">
      <c r="A1467">
        <v>2017</v>
      </c>
      <c r="B1467" t="s">
        <v>55</v>
      </c>
      <c r="C1467" t="s">
        <v>26</v>
      </c>
      <c r="D1467">
        <v>612</v>
      </c>
      <c r="E1467" s="1">
        <v>17902</v>
      </c>
      <c r="F1467" s="2">
        <v>82999</v>
      </c>
    </row>
    <row r="1468" spans="1:6" x14ac:dyDescent="0.2">
      <c r="A1468">
        <v>2017</v>
      </c>
      <c r="B1468" t="s">
        <v>55</v>
      </c>
      <c r="C1468" t="s">
        <v>27</v>
      </c>
      <c r="D1468">
        <v>350</v>
      </c>
      <c r="E1468" s="1">
        <v>2556</v>
      </c>
      <c r="F1468" s="2">
        <v>41972</v>
      </c>
    </row>
    <row r="1469" spans="1:6" x14ac:dyDescent="0.2">
      <c r="A1469">
        <v>2017</v>
      </c>
      <c r="B1469" t="s">
        <v>55</v>
      </c>
      <c r="C1469" t="s">
        <v>28</v>
      </c>
      <c r="D1469" s="1">
        <v>1018</v>
      </c>
      <c r="E1469" s="1">
        <v>12853</v>
      </c>
      <c r="F1469" s="2">
        <v>37279</v>
      </c>
    </row>
    <row r="1470" spans="1:6" x14ac:dyDescent="0.2">
      <c r="A1470">
        <v>2017</v>
      </c>
      <c r="B1470" t="s">
        <v>55</v>
      </c>
      <c r="C1470" t="s">
        <v>29</v>
      </c>
      <c r="D1470" s="1">
        <v>1991</v>
      </c>
      <c r="E1470" s="1">
        <v>32275</v>
      </c>
      <c r="F1470" s="2">
        <v>59989</v>
      </c>
    </row>
    <row r="1471" spans="1:6" x14ac:dyDescent="0.2">
      <c r="A1471">
        <v>2017</v>
      </c>
      <c r="B1471" t="s">
        <v>55</v>
      </c>
      <c r="C1471" t="s">
        <v>30</v>
      </c>
      <c r="D1471" s="1">
        <v>3023</v>
      </c>
      <c r="E1471" s="1">
        <v>30834</v>
      </c>
      <c r="F1471" s="2">
        <v>39487</v>
      </c>
    </row>
    <row r="1472" spans="1:6" x14ac:dyDescent="0.2">
      <c r="A1472">
        <v>2017</v>
      </c>
      <c r="B1472" t="s">
        <v>55</v>
      </c>
      <c r="C1472" t="s">
        <v>31</v>
      </c>
      <c r="D1472" s="1">
        <v>3306</v>
      </c>
      <c r="E1472" s="1">
        <v>30981</v>
      </c>
      <c r="F1472" s="2">
        <v>37636</v>
      </c>
    </row>
    <row r="1473" spans="1:6" x14ac:dyDescent="0.2">
      <c r="A1473">
        <v>2017</v>
      </c>
      <c r="B1473" t="s">
        <v>55</v>
      </c>
      <c r="C1473" t="s">
        <v>32</v>
      </c>
      <c r="D1473" s="1">
        <v>1771</v>
      </c>
      <c r="E1473" s="1">
        <v>22394</v>
      </c>
      <c r="F1473" s="2">
        <v>89578</v>
      </c>
    </row>
    <row r="1474" spans="1:6" x14ac:dyDescent="0.2">
      <c r="A1474">
        <v>2017</v>
      </c>
      <c r="B1474" t="s">
        <v>55</v>
      </c>
      <c r="C1474" t="s">
        <v>33</v>
      </c>
      <c r="D1474" s="1">
        <v>2483</v>
      </c>
      <c r="E1474" s="1">
        <v>27504</v>
      </c>
      <c r="F1474" s="2">
        <v>48849</v>
      </c>
    </row>
    <row r="1475" spans="1:6" x14ac:dyDescent="0.2">
      <c r="A1475">
        <v>2017</v>
      </c>
      <c r="B1475" t="s">
        <v>55</v>
      </c>
      <c r="C1475" t="s">
        <v>34</v>
      </c>
      <c r="D1475" s="1">
        <v>4333</v>
      </c>
      <c r="E1475" s="1">
        <v>58716</v>
      </c>
      <c r="F1475" s="2">
        <v>88899</v>
      </c>
    </row>
    <row r="1476" spans="1:6" x14ac:dyDescent="0.2">
      <c r="A1476">
        <v>2017</v>
      </c>
      <c r="B1476" t="s">
        <v>55</v>
      </c>
      <c r="C1476" t="s">
        <v>35</v>
      </c>
      <c r="D1476" s="1">
        <v>4453</v>
      </c>
      <c r="E1476" s="1">
        <v>52439</v>
      </c>
      <c r="F1476" s="2">
        <v>35362</v>
      </c>
    </row>
    <row r="1477" spans="1:6" x14ac:dyDescent="0.2">
      <c r="A1477">
        <v>2017</v>
      </c>
      <c r="B1477" t="s">
        <v>55</v>
      </c>
      <c r="C1477" t="s">
        <v>36</v>
      </c>
      <c r="D1477" s="1">
        <v>3498</v>
      </c>
      <c r="E1477" s="1">
        <v>50197</v>
      </c>
      <c r="F1477" s="2">
        <v>63021</v>
      </c>
    </row>
    <row r="1478" spans="1:6" x14ac:dyDescent="0.2">
      <c r="A1478">
        <v>2017</v>
      </c>
      <c r="B1478" t="s">
        <v>55</v>
      </c>
      <c r="C1478" t="s">
        <v>38</v>
      </c>
      <c r="D1478" s="1">
        <v>1230</v>
      </c>
      <c r="E1478" s="1">
        <v>12432</v>
      </c>
      <c r="F1478" s="2">
        <v>40520</v>
      </c>
    </row>
    <row r="1479" spans="1:6" x14ac:dyDescent="0.2">
      <c r="A1479">
        <v>2017</v>
      </c>
      <c r="B1479" t="s">
        <v>55</v>
      </c>
      <c r="C1479" t="s">
        <v>39</v>
      </c>
      <c r="D1479" s="1">
        <v>1026</v>
      </c>
      <c r="E1479" s="1">
        <v>6646</v>
      </c>
      <c r="F1479" s="2">
        <v>41459</v>
      </c>
    </row>
    <row r="1480" spans="1:6" x14ac:dyDescent="0.2">
      <c r="A1480">
        <v>2017</v>
      </c>
      <c r="B1480" t="s">
        <v>55</v>
      </c>
      <c r="C1480" t="s">
        <v>40</v>
      </c>
      <c r="D1480" s="1">
        <v>1071</v>
      </c>
      <c r="E1480" s="1">
        <v>10750</v>
      </c>
      <c r="F1480" s="2">
        <v>43908</v>
      </c>
    </row>
    <row r="1481" spans="1:6" x14ac:dyDescent="0.2">
      <c r="A1481">
        <v>2017</v>
      </c>
      <c r="B1481" t="s">
        <v>55</v>
      </c>
      <c r="C1481" t="s">
        <v>41</v>
      </c>
      <c r="D1481" s="1">
        <v>19580</v>
      </c>
      <c r="E1481" s="1">
        <v>281110</v>
      </c>
      <c r="F1481" s="2">
        <v>107415</v>
      </c>
    </row>
    <row r="1482" spans="1:6" x14ac:dyDescent="0.2">
      <c r="A1482">
        <v>2017</v>
      </c>
      <c r="B1482" t="s">
        <v>55</v>
      </c>
      <c r="C1482" t="s">
        <v>42</v>
      </c>
      <c r="D1482" s="1">
        <v>1034</v>
      </c>
      <c r="E1482" s="1">
        <v>14217</v>
      </c>
      <c r="F1482" s="2">
        <v>59120</v>
      </c>
    </row>
    <row r="1483" spans="1:6" x14ac:dyDescent="0.2">
      <c r="A1483">
        <v>2017</v>
      </c>
      <c r="B1483" t="s">
        <v>55</v>
      </c>
      <c r="C1483" t="s">
        <v>43</v>
      </c>
      <c r="D1483">
        <v>551</v>
      </c>
      <c r="E1483" s="1">
        <v>3901</v>
      </c>
      <c r="F1483" s="2">
        <v>37223</v>
      </c>
    </row>
    <row r="1484" spans="1:6" x14ac:dyDescent="0.2">
      <c r="A1484">
        <v>2017</v>
      </c>
      <c r="B1484" t="s">
        <v>55</v>
      </c>
      <c r="C1484" t="s">
        <v>44</v>
      </c>
      <c r="D1484" s="1">
        <v>2061</v>
      </c>
      <c r="E1484" s="1">
        <v>19558</v>
      </c>
      <c r="F1484" s="2">
        <v>44371</v>
      </c>
    </row>
    <row r="1485" spans="1:6" x14ac:dyDescent="0.2">
      <c r="A1485">
        <v>2017</v>
      </c>
      <c r="B1485" t="s">
        <v>55</v>
      </c>
      <c r="C1485" t="s">
        <v>45</v>
      </c>
      <c r="D1485" s="1">
        <v>7493</v>
      </c>
      <c r="E1485" s="1">
        <v>107674</v>
      </c>
      <c r="F1485" s="2">
        <v>32082</v>
      </c>
    </row>
    <row r="1486" spans="1:6" x14ac:dyDescent="0.2">
      <c r="A1486">
        <v>2017</v>
      </c>
      <c r="B1486" t="s">
        <v>55</v>
      </c>
      <c r="C1486" t="s">
        <v>46</v>
      </c>
      <c r="D1486" s="1">
        <v>1221</v>
      </c>
      <c r="E1486" s="1">
        <v>22793</v>
      </c>
      <c r="F1486" s="2">
        <v>76848</v>
      </c>
    </row>
    <row r="1487" spans="1:6" x14ac:dyDescent="0.2">
      <c r="A1487">
        <v>2017</v>
      </c>
      <c r="B1487" t="s">
        <v>55</v>
      </c>
      <c r="C1487" t="s">
        <v>47</v>
      </c>
      <c r="D1487" s="1">
        <v>2865</v>
      </c>
      <c r="E1487" s="1">
        <v>31986</v>
      </c>
      <c r="F1487" s="2">
        <v>37981</v>
      </c>
    </row>
    <row r="1488" spans="1:6" x14ac:dyDescent="0.2">
      <c r="A1488">
        <v>2017</v>
      </c>
      <c r="B1488" t="s">
        <v>55</v>
      </c>
      <c r="C1488" t="s">
        <v>48</v>
      </c>
      <c r="D1488" s="1">
        <v>1442</v>
      </c>
      <c r="E1488" s="1">
        <v>22390</v>
      </c>
      <c r="F1488" s="2">
        <v>81163</v>
      </c>
    </row>
    <row r="1489" spans="1:6" x14ac:dyDescent="0.2">
      <c r="A1489">
        <v>2017</v>
      </c>
      <c r="B1489" t="s">
        <v>51</v>
      </c>
      <c r="C1489" t="s">
        <v>1</v>
      </c>
      <c r="D1489" s="1">
        <v>9645</v>
      </c>
      <c r="E1489" s="1">
        <v>85262</v>
      </c>
      <c r="F1489" s="2">
        <v>52230</v>
      </c>
    </row>
    <row r="1490" spans="1:6" x14ac:dyDescent="0.2">
      <c r="A1490">
        <v>2017</v>
      </c>
      <c r="B1490" t="s">
        <v>51</v>
      </c>
      <c r="C1490" t="s">
        <v>2</v>
      </c>
      <c r="D1490" s="1">
        <v>11368</v>
      </c>
      <c r="E1490" s="1">
        <v>144747</v>
      </c>
      <c r="F1490" s="2">
        <v>53440</v>
      </c>
    </row>
    <row r="1491" spans="1:6" x14ac:dyDescent="0.2">
      <c r="A1491">
        <v>2017</v>
      </c>
      <c r="B1491" t="s">
        <v>51</v>
      </c>
      <c r="C1491" t="s">
        <v>3</v>
      </c>
      <c r="D1491" s="1">
        <v>6817</v>
      </c>
      <c r="E1491" s="1">
        <v>51130</v>
      </c>
      <c r="F1491" s="2">
        <v>47283</v>
      </c>
    </row>
    <row r="1492" spans="1:6" x14ac:dyDescent="0.2">
      <c r="A1492">
        <v>2017</v>
      </c>
      <c r="B1492" t="s">
        <v>51</v>
      </c>
      <c r="C1492" t="s">
        <v>4</v>
      </c>
      <c r="D1492" s="1">
        <v>72972</v>
      </c>
      <c r="E1492" s="1">
        <v>805942</v>
      </c>
      <c r="F1492" s="2">
        <v>67561</v>
      </c>
    </row>
    <row r="1493" spans="1:6" x14ac:dyDescent="0.2">
      <c r="A1493">
        <v>2017</v>
      </c>
      <c r="B1493" t="s">
        <v>51</v>
      </c>
      <c r="C1493" t="s">
        <v>5</v>
      </c>
      <c r="D1493" s="1">
        <v>19243</v>
      </c>
      <c r="E1493" s="1">
        <v>163473</v>
      </c>
      <c r="F1493" s="2">
        <v>59444</v>
      </c>
    </row>
    <row r="1494" spans="1:6" x14ac:dyDescent="0.2">
      <c r="A1494">
        <v>2017</v>
      </c>
      <c r="B1494" t="s">
        <v>51</v>
      </c>
      <c r="C1494" t="s">
        <v>6</v>
      </c>
      <c r="D1494" s="1">
        <v>9351</v>
      </c>
      <c r="E1494" s="1">
        <v>58327</v>
      </c>
      <c r="F1494" s="2">
        <v>68641</v>
      </c>
    </row>
    <row r="1495" spans="1:6" x14ac:dyDescent="0.2">
      <c r="A1495">
        <v>2017</v>
      </c>
      <c r="B1495" t="s">
        <v>51</v>
      </c>
      <c r="C1495" t="s">
        <v>7</v>
      </c>
      <c r="D1495" s="1">
        <v>2777</v>
      </c>
      <c r="E1495" s="1">
        <v>21591</v>
      </c>
      <c r="F1495" s="2">
        <v>59040</v>
      </c>
    </row>
    <row r="1496" spans="1:6" x14ac:dyDescent="0.2">
      <c r="A1496">
        <v>2017</v>
      </c>
      <c r="B1496" t="s">
        <v>51</v>
      </c>
      <c r="C1496" t="s">
        <v>8</v>
      </c>
      <c r="D1496" s="1">
        <v>67384</v>
      </c>
      <c r="E1496" s="1">
        <v>503704</v>
      </c>
      <c r="F1496" s="2">
        <v>49256</v>
      </c>
    </row>
    <row r="1497" spans="1:6" x14ac:dyDescent="0.2">
      <c r="A1497">
        <v>2017</v>
      </c>
      <c r="B1497" t="s">
        <v>51</v>
      </c>
      <c r="C1497" t="s">
        <v>9</v>
      </c>
      <c r="D1497" s="1">
        <v>20135</v>
      </c>
      <c r="E1497" s="1">
        <v>182259</v>
      </c>
      <c r="F1497" s="2">
        <v>58213</v>
      </c>
    </row>
    <row r="1498" spans="1:6" x14ac:dyDescent="0.2">
      <c r="A1498">
        <v>2017</v>
      </c>
      <c r="B1498" t="s">
        <v>51</v>
      </c>
      <c r="C1498" t="s">
        <v>10</v>
      </c>
      <c r="D1498" s="1">
        <v>7660</v>
      </c>
      <c r="E1498" s="1">
        <v>42668</v>
      </c>
      <c r="F1498" s="2">
        <v>42865</v>
      </c>
    </row>
    <row r="1499" spans="1:6" x14ac:dyDescent="0.2">
      <c r="A1499">
        <v>2017</v>
      </c>
      <c r="B1499" t="s">
        <v>51</v>
      </c>
      <c r="C1499" t="s">
        <v>11</v>
      </c>
      <c r="D1499" s="1">
        <v>31422</v>
      </c>
      <c r="E1499" s="1">
        <v>220019</v>
      </c>
      <c r="F1499" s="2">
        <v>70893</v>
      </c>
    </row>
    <row r="1500" spans="1:6" x14ac:dyDescent="0.2">
      <c r="A1500">
        <v>2017</v>
      </c>
      <c r="B1500" t="s">
        <v>51</v>
      </c>
      <c r="C1500" t="s">
        <v>12</v>
      </c>
      <c r="D1500" s="1">
        <v>14839</v>
      </c>
      <c r="E1500" s="1">
        <v>138040</v>
      </c>
      <c r="F1500" s="2">
        <v>57099</v>
      </c>
    </row>
    <row r="1501" spans="1:6" x14ac:dyDescent="0.2">
      <c r="A1501">
        <v>2017</v>
      </c>
      <c r="B1501" t="s">
        <v>51</v>
      </c>
      <c r="C1501" t="s">
        <v>13</v>
      </c>
      <c r="D1501" s="1">
        <v>9417</v>
      </c>
      <c r="E1501" s="1">
        <v>76086</v>
      </c>
      <c r="F1501" s="2">
        <v>55415</v>
      </c>
    </row>
    <row r="1502" spans="1:6" x14ac:dyDescent="0.2">
      <c r="A1502">
        <v>2017</v>
      </c>
      <c r="B1502" t="s">
        <v>51</v>
      </c>
      <c r="C1502" t="s">
        <v>14</v>
      </c>
      <c r="D1502" s="1">
        <v>7584</v>
      </c>
      <c r="E1502" s="1">
        <v>60238</v>
      </c>
      <c r="F1502" s="2">
        <v>52807</v>
      </c>
    </row>
    <row r="1503" spans="1:6" x14ac:dyDescent="0.2">
      <c r="A1503">
        <v>2017</v>
      </c>
      <c r="B1503" t="s">
        <v>51</v>
      </c>
      <c r="C1503" t="s">
        <v>15</v>
      </c>
      <c r="D1503" s="1">
        <v>9339</v>
      </c>
      <c r="E1503" s="1">
        <v>77332</v>
      </c>
      <c r="F1503" s="2">
        <v>53194</v>
      </c>
    </row>
    <row r="1504" spans="1:6" x14ac:dyDescent="0.2">
      <c r="A1504">
        <v>2017</v>
      </c>
      <c r="B1504" t="s">
        <v>51</v>
      </c>
      <c r="C1504" t="s">
        <v>16</v>
      </c>
      <c r="D1504" s="1">
        <v>10825</v>
      </c>
      <c r="E1504" s="1">
        <v>147021</v>
      </c>
      <c r="F1504" s="2">
        <v>61781</v>
      </c>
    </row>
    <row r="1505" spans="1:6" x14ac:dyDescent="0.2">
      <c r="A1505">
        <v>2017</v>
      </c>
      <c r="B1505" t="s">
        <v>51</v>
      </c>
      <c r="C1505" t="s">
        <v>17</v>
      </c>
      <c r="D1505" s="1">
        <v>5502</v>
      </c>
      <c r="E1505" s="1">
        <v>28253</v>
      </c>
      <c r="F1505" s="2">
        <v>47930</v>
      </c>
    </row>
    <row r="1506" spans="1:6" x14ac:dyDescent="0.2">
      <c r="A1506">
        <v>2017</v>
      </c>
      <c r="B1506" t="s">
        <v>51</v>
      </c>
      <c r="C1506" t="s">
        <v>18</v>
      </c>
      <c r="D1506" s="1">
        <v>16463</v>
      </c>
      <c r="E1506" s="1">
        <v>162140</v>
      </c>
      <c r="F1506" s="2">
        <v>65027</v>
      </c>
    </row>
    <row r="1507" spans="1:6" x14ac:dyDescent="0.2">
      <c r="A1507">
        <v>2017</v>
      </c>
      <c r="B1507" t="s">
        <v>51</v>
      </c>
      <c r="C1507" t="s">
        <v>19</v>
      </c>
      <c r="D1507" s="1">
        <v>21055</v>
      </c>
      <c r="E1507" s="1">
        <v>152131</v>
      </c>
      <c r="F1507" s="2">
        <v>75405</v>
      </c>
    </row>
    <row r="1508" spans="1:6" x14ac:dyDescent="0.2">
      <c r="A1508">
        <v>2017</v>
      </c>
      <c r="B1508" t="s">
        <v>51</v>
      </c>
      <c r="C1508" t="s">
        <v>20</v>
      </c>
      <c r="D1508" s="1">
        <v>19544</v>
      </c>
      <c r="E1508" s="1">
        <v>161903</v>
      </c>
      <c r="F1508" s="2">
        <v>61511</v>
      </c>
    </row>
    <row r="1509" spans="1:6" x14ac:dyDescent="0.2">
      <c r="A1509">
        <v>2017</v>
      </c>
      <c r="B1509" t="s">
        <v>51</v>
      </c>
      <c r="C1509" t="s">
        <v>21</v>
      </c>
      <c r="D1509" s="1">
        <v>15746</v>
      </c>
      <c r="E1509" s="1">
        <v>119642</v>
      </c>
      <c r="F1509" s="2">
        <v>65464</v>
      </c>
    </row>
    <row r="1510" spans="1:6" x14ac:dyDescent="0.2">
      <c r="A1510">
        <v>2017</v>
      </c>
      <c r="B1510" t="s">
        <v>51</v>
      </c>
      <c r="C1510" t="s">
        <v>22</v>
      </c>
      <c r="D1510" s="1">
        <v>5670</v>
      </c>
      <c r="E1510" s="1">
        <v>43467</v>
      </c>
      <c r="F1510" s="2">
        <v>48782</v>
      </c>
    </row>
    <row r="1511" spans="1:6" x14ac:dyDescent="0.2">
      <c r="A1511">
        <v>2017</v>
      </c>
      <c r="B1511" t="s">
        <v>51</v>
      </c>
      <c r="C1511" t="s">
        <v>23</v>
      </c>
      <c r="D1511" s="1">
        <v>15141</v>
      </c>
      <c r="E1511" s="1">
        <v>123034</v>
      </c>
      <c r="F1511" s="2">
        <v>57823</v>
      </c>
    </row>
    <row r="1512" spans="1:6" x14ac:dyDescent="0.2">
      <c r="A1512">
        <v>2017</v>
      </c>
      <c r="B1512" t="s">
        <v>51</v>
      </c>
      <c r="C1512" t="s">
        <v>24</v>
      </c>
      <c r="D1512" s="1">
        <v>6287</v>
      </c>
      <c r="E1512" s="1">
        <v>27712</v>
      </c>
      <c r="F1512" s="2">
        <v>50369</v>
      </c>
    </row>
    <row r="1513" spans="1:6" x14ac:dyDescent="0.2">
      <c r="A1513">
        <v>2017</v>
      </c>
      <c r="B1513" t="s">
        <v>51</v>
      </c>
      <c r="C1513" t="s">
        <v>25</v>
      </c>
      <c r="D1513" s="1">
        <v>7053</v>
      </c>
      <c r="E1513" s="1">
        <v>51174</v>
      </c>
      <c r="F1513" s="2">
        <v>49634</v>
      </c>
    </row>
    <row r="1514" spans="1:6" x14ac:dyDescent="0.2">
      <c r="A1514">
        <v>2017</v>
      </c>
      <c r="B1514" t="s">
        <v>51</v>
      </c>
      <c r="C1514" t="s">
        <v>26</v>
      </c>
      <c r="D1514" s="1">
        <v>5859</v>
      </c>
      <c r="E1514" s="1">
        <v>82998</v>
      </c>
      <c r="F1514" s="2">
        <v>58071</v>
      </c>
    </row>
    <row r="1515" spans="1:6" x14ac:dyDescent="0.2">
      <c r="A1515">
        <v>2017</v>
      </c>
      <c r="B1515" t="s">
        <v>51</v>
      </c>
      <c r="C1515" t="s">
        <v>27</v>
      </c>
      <c r="D1515" s="1">
        <v>4363</v>
      </c>
      <c r="E1515" s="1">
        <v>26466</v>
      </c>
      <c r="F1515" s="2">
        <v>61497</v>
      </c>
    </row>
    <row r="1516" spans="1:6" x14ac:dyDescent="0.2">
      <c r="A1516">
        <v>2017</v>
      </c>
      <c r="B1516" t="s">
        <v>51</v>
      </c>
      <c r="C1516" t="s">
        <v>28</v>
      </c>
      <c r="D1516" s="1">
        <v>21672</v>
      </c>
      <c r="E1516" s="1">
        <v>154907</v>
      </c>
      <c r="F1516" s="2">
        <v>71145</v>
      </c>
    </row>
    <row r="1517" spans="1:6" x14ac:dyDescent="0.2">
      <c r="A1517">
        <v>2017</v>
      </c>
      <c r="B1517" t="s">
        <v>51</v>
      </c>
      <c r="C1517" t="s">
        <v>29</v>
      </c>
      <c r="D1517" s="1">
        <v>5141</v>
      </c>
      <c r="E1517" s="1">
        <v>45511</v>
      </c>
      <c r="F1517" s="2">
        <v>46369</v>
      </c>
    </row>
    <row r="1518" spans="1:6" x14ac:dyDescent="0.2">
      <c r="A1518">
        <v>2017</v>
      </c>
      <c r="B1518" t="s">
        <v>51</v>
      </c>
      <c r="C1518" t="s">
        <v>30</v>
      </c>
      <c r="D1518" s="1">
        <v>50064</v>
      </c>
      <c r="E1518" s="1">
        <v>386615</v>
      </c>
      <c r="F1518" s="2">
        <v>71408</v>
      </c>
    </row>
    <row r="1519" spans="1:6" x14ac:dyDescent="0.2">
      <c r="A1519">
        <v>2017</v>
      </c>
      <c r="B1519" t="s">
        <v>51</v>
      </c>
      <c r="C1519" t="s">
        <v>31</v>
      </c>
      <c r="D1519" s="1">
        <v>26057</v>
      </c>
      <c r="E1519" s="1">
        <v>208662</v>
      </c>
      <c r="F1519" s="2">
        <v>52372</v>
      </c>
    </row>
    <row r="1520" spans="1:6" x14ac:dyDescent="0.2">
      <c r="A1520">
        <v>2017</v>
      </c>
      <c r="B1520" t="s">
        <v>51</v>
      </c>
      <c r="C1520" t="s">
        <v>32</v>
      </c>
      <c r="D1520" s="1">
        <v>4035</v>
      </c>
      <c r="E1520" s="1">
        <v>26732</v>
      </c>
      <c r="F1520" s="2">
        <v>63029</v>
      </c>
    </row>
    <row r="1521" spans="1:6" x14ac:dyDescent="0.2">
      <c r="A1521">
        <v>2017</v>
      </c>
      <c r="B1521" t="s">
        <v>51</v>
      </c>
      <c r="C1521" t="s">
        <v>33</v>
      </c>
      <c r="D1521" s="1">
        <v>23022</v>
      </c>
      <c r="E1521" s="1">
        <v>217025</v>
      </c>
      <c r="F1521" s="2">
        <v>60831</v>
      </c>
    </row>
    <row r="1522" spans="1:6" x14ac:dyDescent="0.2">
      <c r="A1522">
        <v>2017</v>
      </c>
      <c r="B1522" t="s">
        <v>51</v>
      </c>
      <c r="C1522" t="s">
        <v>34</v>
      </c>
      <c r="D1522" s="1">
        <v>9823</v>
      </c>
      <c r="E1522" s="1">
        <v>77247</v>
      </c>
      <c r="F1522" s="2">
        <v>50585</v>
      </c>
    </row>
    <row r="1523" spans="1:6" x14ac:dyDescent="0.2">
      <c r="A1523">
        <v>2017</v>
      </c>
      <c r="B1523" t="s">
        <v>51</v>
      </c>
      <c r="C1523" t="s">
        <v>35</v>
      </c>
      <c r="D1523" s="1">
        <v>13468</v>
      </c>
      <c r="E1523" s="1">
        <v>96991</v>
      </c>
      <c r="F1523" s="2">
        <v>57987</v>
      </c>
    </row>
    <row r="1524" spans="1:6" x14ac:dyDescent="0.2">
      <c r="A1524">
        <v>2017</v>
      </c>
      <c r="B1524" t="s">
        <v>51</v>
      </c>
      <c r="C1524" t="s">
        <v>36</v>
      </c>
      <c r="D1524" s="1">
        <v>28397</v>
      </c>
      <c r="E1524" s="1">
        <v>248932</v>
      </c>
      <c r="F1524" s="2">
        <v>64769</v>
      </c>
    </row>
    <row r="1525" spans="1:6" x14ac:dyDescent="0.2">
      <c r="A1525">
        <v>2017</v>
      </c>
      <c r="B1525" t="s">
        <v>51</v>
      </c>
      <c r="C1525" t="s">
        <v>38</v>
      </c>
      <c r="D1525" s="1">
        <v>11635</v>
      </c>
      <c r="E1525" s="1">
        <v>100817</v>
      </c>
      <c r="F1525" s="2">
        <v>53542</v>
      </c>
    </row>
    <row r="1526" spans="1:6" x14ac:dyDescent="0.2">
      <c r="A1526">
        <v>2017</v>
      </c>
      <c r="B1526" t="s">
        <v>51</v>
      </c>
      <c r="C1526" t="s">
        <v>39</v>
      </c>
      <c r="D1526" s="1">
        <v>3883</v>
      </c>
      <c r="E1526" s="1">
        <v>22351</v>
      </c>
      <c r="F1526" s="2">
        <v>47385</v>
      </c>
    </row>
    <row r="1527" spans="1:6" x14ac:dyDescent="0.2">
      <c r="A1527">
        <v>2017</v>
      </c>
      <c r="B1527" t="s">
        <v>51</v>
      </c>
      <c r="C1527" t="s">
        <v>40</v>
      </c>
      <c r="D1527" s="1">
        <v>11745</v>
      </c>
      <c r="E1527" s="1">
        <v>119968</v>
      </c>
      <c r="F1527" s="2">
        <v>56642</v>
      </c>
    </row>
    <row r="1528" spans="1:6" x14ac:dyDescent="0.2">
      <c r="A1528">
        <v>2017</v>
      </c>
      <c r="B1528" t="s">
        <v>51</v>
      </c>
      <c r="C1528" t="s">
        <v>41</v>
      </c>
      <c r="D1528" s="1">
        <v>49310</v>
      </c>
      <c r="E1528" s="1">
        <v>711119</v>
      </c>
      <c r="F1528" s="2">
        <v>63219</v>
      </c>
    </row>
    <row r="1529" spans="1:6" x14ac:dyDescent="0.2">
      <c r="A1529">
        <v>2017</v>
      </c>
      <c r="B1529" t="s">
        <v>51</v>
      </c>
      <c r="C1529" t="s">
        <v>42</v>
      </c>
      <c r="D1529" s="1">
        <v>10886</v>
      </c>
      <c r="E1529" s="1">
        <v>97495</v>
      </c>
      <c r="F1529" s="2">
        <v>49132</v>
      </c>
    </row>
    <row r="1530" spans="1:6" x14ac:dyDescent="0.2">
      <c r="A1530">
        <v>2017</v>
      </c>
      <c r="B1530" t="s">
        <v>51</v>
      </c>
      <c r="C1530" t="s">
        <v>43</v>
      </c>
      <c r="D1530" s="1">
        <v>2865</v>
      </c>
      <c r="E1530" s="1">
        <v>15187</v>
      </c>
      <c r="F1530" s="2">
        <v>50125</v>
      </c>
    </row>
    <row r="1531" spans="1:6" x14ac:dyDescent="0.2">
      <c r="A1531">
        <v>2017</v>
      </c>
      <c r="B1531" t="s">
        <v>51</v>
      </c>
      <c r="C1531" t="s">
        <v>44</v>
      </c>
      <c r="D1531" s="1">
        <v>21256</v>
      </c>
      <c r="E1531" s="1">
        <v>192576</v>
      </c>
      <c r="F1531" s="2">
        <v>56166</v>
      </c>
    </row>
    <row r="1532" spans="1:6" x14ac:dyDescent="0.2">
      <c r="A1532">
        <v>2017</v>
      </c>
      <c r="B1532" t="s">
        <v>51</v>
      </c>
      <c r="C1532" t="s">
        <v>45</v>
      </c>
      <c r="D1532" s="1">
        <v>25279</v>
      </c>
      <c r="E1532" s="1">
        <v>187247</v>
      </c>
      <c r="F1532" s="2">
        <v>61249</v>
      </c>
    </row>
    <row r="1533" spans="1:6" x14ac:dyDescent="0.2">
      <c r="A1533">
        <v>2017</v>
      </c>
      <c r="B1533" t="s">
        <v>51</v>
      </c>
      <c r="C1533" t="s">
        <v>46</v>
      </c>
      <c r="D1533" s="1">
        <v>4402</v>
      </c>
      <c r="E1533" s="1">
        <v>31522</v>
      </c>
      <c r="F1533" s="2">
        <v>57987</v>
      </c>
    </row>
    <row r="1534" spans="1:6" x14ac:dyDescent="0.2">
      <c r="A1534">
        <v>2017</v>
      </c>
      <c r="B1534" t="s">
        <v>51</v>
      </c>
      <c r="C1534" t="s">
        <v>47</v>
      </c>
      <c r="D1534" s="1">
        <v>14158</v>
      </c>
      <c r="E1534" s="1">
        <v>117226</v>
      </c>
      <c r="F1534" s="2">
        <v>60136</v>
      </c>
    </row>
    <row r="1535" spans="1:6" x14ac:dyDescent="0.2">
      <c r="A1535">
        <v>2017</v>
      </c>
      <c r="B1535" t="s">
        <v>51</v>
      </c>
      <c r="C1535" t="s">
        <v>48</v>
      </c>
      <c r="D1535" s="1">
        <v>3427</v>
      </c>
      <c r="E1535" s="1">
        <v>19573</v>
      </c>
      <c r="F1535" s="2">
        <v>50877</v>
      </c>
    </row>
    <row r="1536" spans="1:6" x14ac:dyDescent="0.2">
      <c r="A1536">
        <v>2017</v>
      </c>
      <c r="B1536" t="s">
        <v>52</v>
      </c>
      <c r="C1536" t="s">
        <v>1</v>
      </c>
      <c r="D1536" s="1">
        <v>5447</v>
      </c>
      <c r="E1536" s="1">
        <v>263487</v>
      </c>
      <c r="F1536" s="2">
        <v>55197</v>
      </c>
    </row>
    <row r="1537" spans="1:6" x14ac:dyDescent="0.2">
      <c r="A1537">
        <v>2017</v>
      </c>
      <c r="B1537" t="s">
        <v>52</v>
      </c>
      <c r="C1537" t="s">
        <v>2</v>
      </c>
      <c r="D1537" s="1">
        <v>4657</v>
      </c>
      <c r="E1537" s="1">
        <v>162399</v>
      </c>
      <c r="F1537" s="2">
        <v>73528</v>
      </c>
    </row>
    <row r="1538" spans="1:6" x14ac:dyDescent="0.2">
      <c r="A1538">
        <v>2017</v>
      </c>
      <c r="B1538" t="s">
        <v>52</v>
      </c>
      <c r="C1538" t="s">
        <v>3</v>
      </c>
      <c r="D1538" s="1">
        <v>2928</v>
      </c>
      <c r="E1538" s="1">
        <v>157305</v>
      </c>
      <c r="F1538" s="2">
        <v>46766</v>
      </c>
    </row>
    <row r="1539" spans="1:6" x14ac:dyDescent="0.2">
      <c r="A1539">
        <v>2017</v>
      </c>
      <c r="B1539" t="s">
        <v>52</v>
      </c>
      <c r="C1539" t="s">
        <v>4</v>
      </c>
      <c r="D1539" s="1">
        <v>42215</v>
      </c>
      <c r="E1539" s="1">
        <v>1303550</v>
      </c>
      <c r="F1539" s="2">
        <v>92246</v>
      </c>
    </row>
    <row r="1540" spans="1:6" x14ac:dyDescent="0.2">
      <c r="A1540">
        <v>2017</v>
      </c>
      <c r="B1540" t="s">
        <v>52</v>
      </c>
      <c r="C1540" t="s">
        <v>5</v>
      </c>
      <c r="D1540" s="1">
        <v>5750</v>
      </c>
      <c r="E1540" s="1">
        <v>144067</v>
      </c>
      <c r="F1540" s="2">
        <v>69446</v>
      </c>
    </row>
    <row r="1541" spans="1:6" x14ac:dyDescent="0.2">
      <c r="A1541">
        <v>2017</v>
      </c>
      <c r="B1541" t="s">
        <v>52</v>
      </c>
      <c r="C1541" t="s">
        <v>6</v>
      </c>
      <c r="D1541" s="1">
        <v>4460</v>
      </c>
      <c r="E1541" s="1">
        <v>158891</v>
      </c>
      <c r="F1541" s="2">
        <v>81864</v>
      </c>
    </row>
    <row r="1542" spans="1:6" x14ac:dyDescent="0.2">
      <c r="A1542">
        <v>2017</v>
      </c>
      <c r="B1542" t="s">
        <v>52</v>
      </c>
      <c r="C1542" t="s">
        <v>7</v>
      </c>
      <c r="D1542">
        <v>688</v>
      </c>
      <c r="E1542" s="1">
        <v>25928</v>
      </c>
      <c r="F1542" s="2">
        <v>62417</v>
      </c>
    </row>
    <row r="1543" spans="1:6" x14ac:dyDescent="0.2">
      <c r="A1543">
        <v>2017</v>
      </c>
      <c r="B1543" t="s">
        <v>52</v>
      </c>
      <c r="C1543" t="s">
        <v>8</v>
      </c>
      <c r="D1543" s="1">
        <v>20513</v>
      </c>
      <c r="E1543" s="1">
        <v>363137</v>
      </c>
      <c r="F1543" s="2">
        <v>59389</v>
      </c>
    </row>
    <row r="1544" spans="1:6" x14ac:dyDescent="0.2">
      <c r="A1544">
        <v>2017</v>
      </c>
      <c r="B1544" t="s">
        <v>52</v>
      </c>
      <c r="C1544" t="s">
        <v>9</v>
      </c>
      <c r="D1544" s="1">
        <v>9745</v>
      </c>
      <c r="E1544" s="1">
        <v>395916</v>
      </c>
      <c r="F1544" s="2">
        <v>57889</v>
      </c>
    </row>
    <row r="1545" spans="1:6" x14ac:dyDescent="0.2">
      <c r="A1545">
        <v>2017</v>
      </c>
      <c r="B1545" t="s">
        <v>52</v>
      </c>
      <c r="C1545" t="s">
        <v>10</v>
      </c>
      <c r="D1545" s="1">
        <v>2750</v>
      </c>
      <c r="E1545" s="1">
        <v>66056</v>
      </c>
      <c r="F1545" s="2">
        <v>61543</v>
      </c>
    </row>
    <row r="1546" spans="1:6" x14ac:dyDescent="0.2">
      <c r="A1546">
        <v>2017</v>
      </c>
      <c r="B1546" t="s">
        <v>52</v>
      </c>
      <c r="C1546" t="s">
        <v>11</v>
      </c>
      <c r="D1546" s="1">
        <v>17979</v>
      </c>
      <c r="E1546" s="1">
        <v>574692</v>
      </c>
      <c r="F1546" s="2">
        <v>70174</v>
      </c>
    </row>
    <row r="1547" spans="1:6" x14ac:dyDescent="0.2">
      <c r="A1547">
        <v>2017</v>
      </c>
      <c r="B1547" t="s">
        <v>52</v>
      </c>
      <c r="C1547" t="s">
        <v>12</v>
      </c>
      <c r="D1547" s="1">
        <v>8554</v>
      </c>
      <c r="E1547" s="1">
        <v>531312</v>
      </c>
      <c r="F1547" s="2">
        <v>61118</v>
      </c>
    </row>
    <row r="1548" spans="1:6" x14ac:dyDescent="0.2">
      <c r="A1548">
        <v>2017</v>
      </c>
      <c r="B1548" t="s">
        <v>52</v>
      </c>
      <c r="C1548" t="s">
        <v>13</v>
      </c>
      <c r="D1548" s="1">
        <v>4125</v>
      </c>
      <c r="E1548" s="1">
        <v>215910</v>
      </c>
      <c r="F1548" s="2">
        <v>58617</v>
      </c>
    </row>
    <row r="1549" spans="1:6" x14ac:dyDescent="0.2">
      <c r="A1549">
        <v>2017</v>
      </c>
      <c r="B1549" t="s">
        <v>52</v>
      </c>
      <c r="C1549" t="s">
        <v>14</v>
      </c>
      <c r="D1549" s="1">
        <v>3164</v>
      </c>
      <c r="E1549" s="1">
        <v>161517</v>
      </c>
      <c r="F1549" s="2">
        <v>57532</v>
      </c>
    </row>
    <row r="1550" spans="1:6" x14ac:dyDescent="0.2">
      <c r="A1550">
        <v>2017</v>
      </c>
      <c r="B1550" t="s">
        <v>52</v>
      </c>
      <c r="C1550" t="s">
        <v>15</v>
      </c>
      <c r="D1550" s="1">
        <v>4368</v>
      </c>
      <c r="E1550" s="1">
        <v>250180</v>
      </c>
      <c r="F1550" s="2">
        <v>58143</v>
      </c>
    </row>
    <row r="1551" spans="1:6" x14ac:dyDescent="0.2">
      <c r="A1551">
        <v>2017</v>
      </c>
      <c r="B1551" t="s">
        <v>52</v>
      </c>
      <c r="C1551" t="s">
        <v>16</v>
      </c>
      <c r="D1551" s="1">
        <v>4464</v>
      </c>
      <c r="E1551" s="1">
        <v>134680</v>
      </c>
      <c r="F1551" s="2">
        <v>72604</v>
      </c>
    </row>
    <row r="1552" spans="1:6" x14ac:dyDescent="0.2">
      <c r="A1552">
        <v>2017</v>
      </c>
      <c r="B1552" t="s">
        <v>52</v>
      </c>
      <c r="C1552" t="s">
        <v>17</v>
      </c>
      <c r="D1552" s="1">
        <v>1877</v>
      </c>
      <c r="E1552" s="1">
        <v>50911</v>
      </c>
      <c r="F1552" s="2">
        <v>55458</v>
      </c>
    </row>
    <row r="1553" spans="1:6" x14ac:dyDescent="0.2">
      <c r="A1553">
        <v>2017</v>
      </c>
      <c r="B1553" t="s">
        <v>52</v>
      </c>
      <c r="C1553" t="s">
        <v>18</v>
      </c>
      <c r="D1553" s="1">
        <v>3901</v>
      </c>
      <c r="E1553" s="1">
        <v>106864</v>
      </c>
      <c r="F1553" s="2">
        <v>77289</v>
      </c>
    </row>
    <row r="1554" spans="1:6" x14ac:dyDescent="0.2">
      <c r="A1554">
        <v>2017</v>
      </c>
      <c r="B1554" t="s">
        <v>52</v>
      </c>
      <c r="C1554" t="s">
        <v>19</v>
      </c>
      <c r="D1554" s="1">
        <v>6850</v>
      </c>
      <c r="E1554" s="1">
        <v>244647</v>
      </c>
      <c r="F1554" s="2">
        <v>88132</v>
      </c>
    </row>
    <row r="1555" spans="1:6" x14ac:dyDescent="0.2">
      <c r="A1555">
        <v>2017</v>
      </c>
      <c r="B1555" t="s">
        <v>52</v>
      </c>
      <c r="C1555" t="s">
        <v>20</v>
      </c>
      <c r="D1555" s="1">
        <v>15721</v>
      </c>
      <c r="E1555" s="1">
        <v>615106</v>
      </c>
      <c r="F1555" s="2">
        <v>66395</v>
      </c>
    </row>
    <row r="1556" spans="1:6" x14ac:dyDescent="0.2">
      <c r="A1556">
        <v>2017</v>
      </c>
      <c r="B1556" t="s">
        <v>52</v>
      </c>
      <c r="C1556" t="s">
        <v>21</v>
      </c>
      <c r="D1556" s="1">
        <v>8369</v>
      </c>
      <c r="E1556" s="1">
        <v>319035</v>
      </c>
      <c r="F1556" s="2">
        <v>65734</v>
      </c>
    </row>
    <row r="1557" spans="1:6" x14ac:dyDescent="0.2">
      <c r="A1557">
        <v>2017</v>
      </c>
      <c r="B1557" t="s">
        <v>52</v>
      </c>
      <c r="C1557" t="s">
        <v>22</v>
      </c>
      <c r="D1557" s="1">
        <v>2441</v>
      </c>
      <c r="E1557" s="1">
        <v>144047</v>
      </c>
      <c r="F1557" s="2">
        <v>48199</v>
      </c>
    </row>
    <row r="1558" spans="1:6" x14ac:dyDescent="0.2">
      <c r="A1558">
        <v>2017</v>
      </c>
      <c r="B1558" t="s">
        <v>52</v>
      </c>
      <c r="C1558" t="s">
        <v>23</v>
      </c>
      <c r="D1558" s="1">
        <v>6636</v>
      </c>
      <c r="E1558" s="1">
        <v>265863</v>
      </c>
      <c r="F1558" s="2">
        <v>57139</v>
      </c>
    </row>
    <row r="1559" spans="1:6" x14ac:dyDescent="0.2">
      <c r="A1559">
        <v>2017</v>
      </c>
      <c r="B1559" t="s">
        <v>52</v>
      </c>
      <c r="C1559" t="s">
        <v>24</v>
      </c>
      <c r="D1559" s="1">
        <v>1572</v>
      </c>
      <c r="E1559" s="1">
        <v>19893</v>
      </c>
      <c r="F1559" s="2">
        <v>48758</v>
      </c>
    </row>
    <row r="1560" spans="1:6" x14ac:dyDescent="0.2">
      <c r="A1560">
        <v>2017</v>
      </c>
      <c r="B1560" t="s">
        <v>52</v>
      </c>
      <c r="C1560" t="s">
        <v>25</v>
      </c>
      <c r="D1560" s="1">
        <v>1977</v>
      </c>
      <c r="E1560" s="1">
        <v>98082</v>
      </c>
      <c r="F1560" s="2">
        <v>49568</v>
      </c>
    </row>
    <row r="1561" spans="1:6" x14ac:dyDescent="0.2">
      <c r="A1561">
        <v>2017</v>
      </c>
      <c r="B1561" t="s">
        <v>52</v>
      </c>
      <c r="C1561" t="s">
        <v>26</v>
      </c>
      <c r="D1561" s="1">
        <v>2043</v>
      </c>
      <c r="E1561" s="1">
        <v>47800</v>
      </c>
      <c r="F1561" s="2">
        <v>56486</v>
      </c>
    </row>
    <row r="1562" spans="1:6" x14ac:dyDescent="0.2">
      <c r="A1562">
        <v>2017</v>
      </c>
      <c r="B1562" t="s">
        <v>52</v>
      </c>
      <c r="C1562" t="s">
        <v>27</v>
      </c>
      <c r="D1562" s="1">
        <v>2011</v>
      </c>
      <c r="E1562" s="1">
        <v>68971</v>
      </c>
      <c r="F1562" s="2">
        <v>70482</v>
      </c>
    </row>
    <row r="1563" spans="1:6" x14ac:dyDescent="0.2">
      <c r="A1563">
        <v>2017</v>
      </c>
      <c r="B1563" t="s">
        <v>52</v>
      </c>
      <c r="C1563" t="s">
        <v>28</v>
      </c>
      <c r="D1563" s="1">
        <v>8962</v>
      </c>
      <c r="E1563" s="1">
        <v>242476</v>
      </c>
      <c r="F1563" s="2">
        <v>78813</v>
      </c>
    </row>
    <row r="1564" spans="1:6" x14ac:dyDescent="0.2">
      <c r="A1564">
        <v>2017</v>
      </c>
      <c r="B1564" t="s">
        <v>52</v>
      </c>
      <c r="C1564" t="s">
        <v>29</v>
      </c>
      <c r="D1564" s="1">
        <v>1724</v>
      </c>
      <c r="E1564" s="1">
        <v>26398</v>
      </c>
      <c r="F1564" s="2">
        <v>53328</v>
      </c>
    </row>
    <row r="1565" spans="1:6" x14ac:dyDescent="0.2">
      <c r="A1565">
        <v>2017</v>
      </c>
      <c r="B1565" t="s">
        <v>52</v>
      </c>
      <c r="C1565" t="s">
        <v>30</v>
      </c>
      <c r="D1565" s="1">
        <v>17319</v>
      </c>
      <c r="E1565" s="1">
        <v>444182</v>
      </c>
      <c r="F1565" s="2">
        <v>65899</v>
      </c>
    </row>
    <row r="1566" spans="1:6" x14ac:dyDescent="0.2">
      <c r="A1566">
        <v>2017</v>
      </c>
      <c r="B1566" t="s">
        <v>52</v>
      </c>
      <c r="C1566" t="s">
        <v>31</v>
      </c>
      <c r="D1566" s="1">
        <v>10287</v>
      </c>
      <c r="E1566" s="1">
        <v>467306</v>
      </c>
      <c r="F1566" s="2">
        <v>58368</v>
      </c>
    </row>
    <row r="1567" spans="1:6" x14ac:dyDescent="0.2">
      <c r="A1567">
        <v>2017</v>
      </c>
      <c r="B1567" t="s">
        <v>52</v>
      </c>
      <c r="C1567" t="s">
        <v>32</v>
      </c>
      <c r="D1567">
        <v>810</v>
      </c>
      <c r="E1567" s="1">
        <v>24680</v>
      </c>
      <c r="F1567" s="2">
        <v>52594</v>
      </c>
    </row>
    <row r="1568" spans="1:6" x14ac:dyDescent="0.2">
      <c r="A1568">
        <v>2017</v>
      </c>
      <c r="B1568" t="s">
        <v>52</v>
      </c>
      <c r="C1568" t="s">
        <v>33</v>
      </c>
      <c r="D1568" s="1">
        <v>15430</v>
      </c>
      <c r="E1568" s="1">
        <v>685942</v>
      </c>
      <c r="F1568" s="2">
        <v>60002</v>
      </c>
    </row>
    <row r="1569" spans="1:6" x14ac:dyDescent="0.2">
      <c r="A1569">
        <v>2017</v>
      </c>
      <c r="B1569" t="s">
        <v>52</v>
      </c>
      <c r="C1569" t="s">
        <v>34</v>
      </c>
      <c r="D1569" s="1">
        <v>4230</v>
      </c>
      <c r="E1569" s="1">
        <v>128122</v>
      </c>
      <c r="F1569" s="2">
        <v>55496</v>
      </c>
    </row>
    <row r="1570" spans="1:6" x14ac:dyDescent="0.2">
      <c r="A1570">
        <v>2017</v>
      </c>
      <c r="B1570" t="s">
        <v>52</v>
      </c>
      <c r="C1570" t="s">
        <v>35</v>
      </c>
      <c r="D1570" s="1">
        <v>6175</v>
      </c>
      <c r="E1570" s="1">
        <v>189318</v>
      </c>
      <c r="F1570" s="2">
        <v>68161</v>
      </c>
    </row>
    <row r="1571" spans="1:6" x14ac:dyDescent="0.2">
      <c r="A1571">
        <v>2017</v>
      </c>
      <c r="B1571" t="s">
        <v>52</v>
      </c>
      <c r="C1571" t="s">
        <v>36</v>
      </c>
      <c r="D1571" s="1">
        <v>14414</v>
      </c>
      <c r="E1571" s="1">
        <v>561774</v>
      </c>
      <c r="F1571" s="2">
        <v>61111</v>
      </c>
    </row>
    <row r="1572" spans="1:6" x14ac:dyDescent="0.2">
      <c r="A1572">
        <v>2017</v>
      </c>
      <c r="B1572" t="s">
        <v>52</v>
      </c>
      <c r="C1572" t="s">
        <v>37</v>
      </c>
      <c r="D1572" s="1">
        <v>1567</v>
      </c>
      <c r="E1572" s="1">
        <v>40341</v>
      </c>
      <c r="F1572" s="2">
        <v>57616</v>
      </c>
    </row>
    <row r="1573" spans="1:6" x14ac:dyDescent="0.2">
      <c r="A1573">
        <v>2017</v>
      </c>
      <c r="B1573" t="s">
        <v>52</v>
      </c>
      <c r="C1573" t="s">
        <v>38</v>
      </c>
      <c r="D1573" s="1">
        <v>5906</v>
      </c>
      <c r="E1573" s="1">
        <v>240456</v>
      </c>
      <c r="F1573" s="2">
        <v>58927</v>
      </c>
    </row>
    <row r="1574" spans="1:6" x14ac:dyDescent="0.2">
      <c r="A1574">
        <v>2017</v>
      </c>
      <c r="B1574" t="s">
        <v>52</v>
      </c>
      <c r="C1574" t="s">
        <v>39</v>
      </c>
      <c r="D1574" s="1">
        <v>1091</v>
      </c>
      <c r="E1574" s="1">
        <v>43081</v>
      </c>
      <c r="F1574" s="2">
        <v>47877</v>
      </c>
    </row>
    <row r="1575" spans="1:6" x14ac:dyDescent="0.2">
      <c r="A1575">
        <v>2017</v>
      </c>
      <c r="B1575" t="s">
        <v>52</v>
      </c>
      <c r="C1575" t="s">
        <v>40</v>
      </c>
      <c r="D1575" s="1">
        <v>6835</v>
      </c>
      <c r="E1575" s="1">
        <v>348417</v>
      </c>
      <c r="F1575" s="2">
        <v>59526</v>
      </c>
    </row>
    <row r="1576" spans="1:6" x14ac:dyDescent="0.2">
      <c r="A1576">
        <v>2017</v>
      </c>
      <c r="B1576" t="s">
        <v>52</v>
      </c>
      <c r="C1576" t="s">
        <v>41</v>
      </c>
      <c r="D1576" s="1">
        <v>24275</v>
      </c>
      <c r="E1576" s="1">
        <v>851513</v>
      </c>
      <c r="F1576" s="2">
        <v>75813</v>
      </c>
    </row>
    <row r="1577" spans="1:6" x14ac:dyDescent="0.2">
      <c r="A1577">
        <v>2017</v>
      </c>
      <c r="B1577" t="s">
        <v>52</v>
      </c>
      <c r="C1577" t="s">
        <v>42</v>
      </c>
      <c r="D1577" s="1">
        <v>4248</v>
      </c>
      <c r="E1577" s="1">
        <v>128365</v>
      </c>
      <c r="F1577" s="2">
        <v>56723</v>
      </c>
    </row>
    <row r="1578" spans="1:6" x14ac:dyDescent="0.2">
      <c r="A1578">
        <v>2017</v>
      </c>
      <c r="B1578" t="s">
        <v>52</v>
      </c>
      <c r="C1578" t="s">
        <v>43</v>
      </c>
      <c r="D1578" s="1">
        <v>1105</v>
      </c>
      <c r="E1578" s="1">
        <v>29550</v>
      </c>
      <c r="F1578" s="2">
        <v>58004</v>
      </c>
    </row>
    <row r="1579" spans="1:6" x14ac:dyDescent="0.2">
      <c r="A1579">
        <v>2017</v>
      </c>
      <c r="B1579" t="s">
        <v>52</v>
      </c>
      <c r="C1579" t="s">
        <v>44</v>
      </c>
      <c r="D1579" s="1">
        <v>6475</v>
      </c>
      <c r="E1579" s="1">
        <v>232927</v>
      </c>
      <c r="F1579" s="2">
        <v>57894</v>
      </c>
    </row>
    <row r="1580" spans="1:6" x14ac:dyDescent="0.2">
      <c r="A1580">
        <v>2017</v>
      </c>
      <c r="B1580" t="s">
        <v>52</v>
      </c>
      <c r="C1580" t="s">
        <v>45</v>
      </c>
      <c r="D1580" s="1">
        <v>7671</v>
      </c>
      <c r="E1580" s="1">
        <v>280368</v>
      </c>
      <c r="F1580" s="2">
        <v>76290</v>
      </c>
    </row>
    <row r="1581" spans="1:6" x14ac:dyDescent="0.2">
      <c r="A1581">
        <v>2017</v>
      </c>
      <c r="B1581" t="s">
        <v>52</v>
      </c>
      <c r="C1581" t="s">
        <v>46</v>
      </c>
      <c r="D1581" s="1">
        <v>1272</v>
      </c>
      <c r="E1581" s="1">
        <v>46575</v>
      </c>
      <c r="F1581" s="2">
        <v>58624</v>
      </c>
    </row>
    <row r="1582" spans="1:6" x14ac:dyDescent="0.2">
      <c r="A1582">
        <v>2017</v>
      </c>
      <c r="B1582" t="s">
        <v>52</v>
      </c>
      <c r="C1582" t="s">
        <v>47</v>
      </c>
      <c r="D1582" s="1">
        <v>9356</v>
      </c>
      <c r="E1582" s="1">
        <v>466595</v>
      </c>
      <c r="F1582" s="2">
        <v>57001</v>
      </c>
    </row>
    <row r="1583" spans="1:6" x14ac:dyDescent="0.2">
      <c r="A1583">
        <v>2017</v>
      </c>
      <c r="B1583" t="s">
        <v>52</v>
      </c>
      <c r="C1583" t="s">
        <v>48</v>
      </c>
      <c r="D1583">
        <v>598</v>
      </c>
      <c r="E1583" s="1">
        <v>9378</v>
      </c>
      <c r="F1583" s="2">
        <v>65834</v>
      </c>
    </row>
    <row r="1584" spans="1:6" x14ac:dyDescent="0.2">
      <c r="A1584">
        <v>2017</v>
      </c>
      <c r="B1584" t="s">
        <v>54</v>
      </c>
      <c r="C1584" t="s">
        <v>1</v>
      </c>
      <c r="D1584" s="1">
        <v>32410</v>
      </c>
      <c r="E1584" s="1">
        <v>375653</v>
      </c>
      <c r="F1584" s="2">
        <v>40518</v>
      </c>
    </row>
    <row r="1585" spans="1:6" x14ac:dyDescent="0.2">
      <c r="A1585">
        <v>2017</v>
      </c>
      <c r="B1585" t="s">
        <v>54</v>
      </c>
      <c r="C1585" t="s">
        <v>2</v>
      </c>
      <c r="D1585" s="1">
        <v>29489</v>
      </c>
      <c r="E1585" s="1">
        <v>518475</v>
      </c>
      <c r="F1585" s="2">
        <v>45126</v>
      </c>
    </row>
    <row r="1586" spans="1:6" x14ac:dyDescent="0.2">
      <c r="A1586">
        <v>2017</v>
      </c>
      <c r="B1586" t="s">
        <v>54</v>
      </c>
      <c r="C1586" t="s">
        <v>3</v>
      </c>
      <c r="D1586" s="1">
        <v>21486</v>
      </c>
      <c r="E1586" s="1">
        <v>247661</v>
      </c>
      <c r="F1586" s="2">
        <v>40275</v>
      </c>
    </row>
    <row r="1587" spans="1:6" x14ac:dyDescent="0.2">
      <c r="A1587">
        <v>2017</v>
      </c>
      <c r="B1587" t="s">
        <v>54</v>
      </c>
      <c r="C1587" t="s">
        <v>4</v>
      </c>
      <c r="D1587" s="1">
        <v>185826</v>
      </c>
      <c r="E1587" s="1">
        <v>3010983</v>
      </c>
      <c r="F1587" s="2">
        <v>51095</v>
      </c>
    </row>
    <row r="1588" spans="1:6" x14ac:dyDescent="0.2">
      <c r="A1588">
        <v>2017</v>
      </c>
      <c r="B1588" t="s">
        <v>54</v>
      </c>
      <c r="C1588" t="s">
        <v>5</v>
      </c>
      <c r="D1588" s="1">
        <v>35715</v>
      </c>
      <c r="E1588" s="1">
        <v>458174</v>
      </c>
      <c r="F1588" s="2">
        <v>48601</v>
      </c>
    </row>
    <row r="1589" spans="1:6" x14ac:dyDescent="0.2">
      <c r="A1589">
        <v>2017</v>
      </c>
      <c r="B1589" t="s">
        <v>54</v>
      </c>
      <c r="C1589" t="s">
        <v>6</v>
      </c>
      <c r="D1589" s="1">
        <v>25027</v>
      </c>
      <c r="E1589" s="1">
        <v>297198</v>
      </c>
      <c r="F1589" s="2">
        <v>50064</v>
      </c>
    </row>
    <row r="1590" spans="1:6" x14ac:dyDescent="0.2">
      <c r="A1590">
        <v>2017</v>
      </c>
      <c r="B1590" t="s">
        <v>54</v>
      </c>
      <c r="C1590" t="s">
        <v>7</v>
      </c>
      <c r="D1590" s="1">
        <v>6681</v>
      </c>
      <c r="E1590" s="1">
        <v>79724</v>
      </c>
      <c r="F1590" s="2">
        <v>39700</v>
      </c>
    </row>
    <row r="1591" spans="1:6" x14ac:dyDescent="0.2">
      <c r="A1591">
        <v>2017</v>
      </c>
      <c r="B1591" t="s">
        <v>54</v>
      </c>
      <c r="C1591" t="s">
        <v>8</v>
      </c>
      <c r="D1591" s="1">
        <v>139501</v>
      </c>
      <c r="E1591" s="1">
        <v>1739867</v>
      </c>
      <c r="F1591" s="2">
        <v>43229</v>
      </c>
    </row>
    <row r="1592" spans="1:6" x14ac:dyDescent="0.2">
      <c r="A1592">
        <v>2017</v>
      </c>
      <c r="B1592" t="s">
        <v>54</v>
      </c>
      <c r="C1592" t="s">
        <v>9</v>
      </c>
      <c r="D1592" s="1">
        <v>60382</v>
      </c>
      <c r="E1592" s="1">
        <v>930943</v>
      </c>
      <c r="F1592" s="2">
        <v>48763</v>
      </c>
    </row>
    <row r="1593" spans="1:6" x14ac:dyDescent="0.2">
      <c r="A1593">
        <v>2017</v>
      </c>
      <c r="B1593" t="s">
        <v>54</v>
      </c>
      <c r="C1593" t="s">
        <v>10</v>
      </c>
      <c r="D1593" s="1">
        <v>11706</v>
      </c>
      <c r="E1593" s="1">
        <v>136606</v>
      </c>
      <c r="F1593" s="2">
        <v>38856</v>
      </c>
    </row>
    <row r="1594" spans="1:6" x14ac:dyDescent="0.2">
      <c r="A1594">
        <v>2017</v>
      </c>
      <c r="B1594" t="s">
        <v>54</v>
      </c>
      <c r="C1594" t="s">
        <v>11</v>
      </c>
      <c r="D1594" s="1">
        <v>77273</v>
      </c>
      <c r="E1594" s="1">
        <v>1192805</v>
      </c>
      <c r="F1594" s="2">
        <v>50025</v>
      </c>
    </row>
    <row r="1595" spans="1:6" x14ac:dyDescent="0.2">
      <c r="A1595">
        <v>2017</v>
      </c>
      <c r="B1595" t="s">
        <v>54</v>
      </c>
      <c r="C1595" t="s">
        <v>12</v>
      </c>
      <c r="D1595" s="1">
        <v>40630</v>
      </c>
      <c r="E1595" s="1">
        <v>588381</v>
      </c>
      <c r="F1595" s="2">
        <v>40479</v>
      </c>
    </row>
    <row r="1596" spans="1:6" x14ac:dyDescent="0.2">
      <c r="A1596">
        <v>2017</v>
      </c>
      <c r="B1596" t="s">
        <v>54</v>
      </c>
      <c r="C1596" t="s">
        <v>13</v>
      </c>
      <c r="D1596" s="1">
        <v>23446</v>
      </c>
      <c r="E1596" s="1">
        <v>311763</v>
      </c>
      <c r="F1596" s="2">
        <v>39025</v>
      </c>
    </row>
    <row r="1597" spans="1:6" x14ac:dyDescent="0.2">
      <c r="A1597">
        <v>2017</v>
      </c>
      <c r="B1597" t="s">
        <v>54</v>
      </c>
      <c r="C1597" t="s">
        <v>14</v>
      </c>
      <c r="D1597" s="1">
        <v>20676</v>
      </c>
      <c r="E1597" s="1">
        <v>263529</v>
      </c>
      <c r="F1597" s="2">
        <v>40705</v>
      </c>
    </row>
    <row r="1598" spans="1:6" x14ac:dyDescent="0.2">
      <c r="A1598">
        <v>2017</v>
      </c>
      <c r="B1598" t="s">
        <v>54</v>
      </c>
      <c r="C1598" t="s">
        <v>15</v>
      </c>
      <c r="D1598" s="1">
        <v>27941</v>
      </c>
      <c r="E1598" s="1">
        <v>398217</v>
      </c>
      <c r="F1598" s="2">
        <v>41261</v>
      </c>
    </row>
    <row r="1599" spans="1:6" x14ac:dyDescent="0.2">
      <c r="A1599">
        <v>2017</v>
      </c>
      <c r="B1599" t="s">
        <v>54</v>
      </c>
      <c r="C1599" t="s">
        <v>16</v>
      </c>
      <c r="D1599" s="1">
        <v>30444</v>
      </c>
      <c r="E1599" s="1">
        <v>378830</v>
      </c>
      <c r="F1599" s="2">
        <v>40938</v>
      </c>
    </row>
    <row r="1600" spans="1:6" x14ac:dyDescent="0.2">
      <c r="A1600">
        <v>2017</v>
      </c>
      <c r="B1600" t="s">
        <v>54</v>
      </c>
      <c r="C1600" t="s">
        <v>17</v>
      </c>
      <c r="D1600" s="1">
        <v>11060</v>
      </c>
      <c r="E1600" s="1">
        <v>119329</v>
      </c>
      <c r="F1600" s="2">
        <v>36287</v>
      </c>
    </row>
    <row r="1601" spans="1:6" x14ac:dyDescent="0.2">
      <c r="A1601">
        <v>2017</v>
      </c>
      <c r="B1601" t="s">
        <v>54</v>
      </c>
      <c r="C1601" t="s">
        <v>18</v>
      </c>
      <c r="D1601" s="1">
        <v>33064</v>
      </c>
      <c r="E1601" s="1">
        <v>462131</v>
      </c>
      <c r="F1601" s="2">
        <v>45367</v>
      </c>
    </row>
    <row r="1602" spans="1:6" x14ac:dyDescent="0.2">
      <c r="A1602">
        <v>2017</v>
      </c>
      <c r="B1602" t="s">
        <v>54</v>
      </c>
      <c r="C1602" t="s">
        <v>19</v>
      </c>
      <c r="D1602" s="1">
        <v>42906</v>
      </c>
      <c r="E1602" s="1">
        <v>577319</v>
      </c>
      <c r="F1602" s="2">
        <v>51500</v>
      </c>
    </row>
    <row r="1603" spans="1:6" x14ac:dyDescent="0.2">
      <c r="A1603">
        <v>2017</v>
      </c>
      <c r="B1603" t="s">
        <v>54</v>
      </c>
      <c r="C1603" t="s">
        <v>20</v>
      </c>
      <c r="D1603" s="1">
        <v>52149</v>
      </c>
      <c r="E1603" s="1">
        <v>784393</v>
      </c>
      <c r="F1603" s="2">
        <v>45628</v>
      </c>
    </row>
    <row r="1604" spans="1:6" x14ac:dyDescent="0.2">
      <c r="A1604">
        <v>2017</v>
      </c>
      <c r="B1604" t="s">
        <v>54</v>
      </c>
      <c r="C1604" t="s">
        <v>21</v>
      </c>
      <c r="D1604" s="1">
        <v>36334</v>
      </c>
      <c r="E1604" s="1">
        <v>531926</v>
      </c>
      <c r="F1604" s="2">
        <v>48273</v>
      </c>
    </row>
    <row r="1605" spans="1:6" x14ac:dyDescent="0.2">
      <c r="A1605">
        <v>2017</v>
      </c>
      <c r="B1605" t="s">
        <v>54</v>
      </c>
      <c r="C1605" t="s">
        <v>22</v>
      </c>
      <c r="D1605" s="1">
        <v>19589</v>
      </c>
      <c r="E1605" s="1">
        <v>229775</v>
      </c>
      <c r="F1605" s="2">
        <v>35324</v>
      </c>
    </row>
    <row r="1606" spans="1:6" x14ac:dyDescent="0.2">
      <c r="A1606">
        <v>2017</v>
      </c>
      <c r="B1606" t="s">
        <v>54</v>
      </c>
      <c r="C1606" t="s">
        <v>23</v>
      </c>
      <c r="D1606" s="1">
        <v>40324</v>
      </c>
      <c r="E1606" s="1">
        <v>538185</v>
      </c>
      <c r="F1606" s="2">
        <v>41095</v>
      </c>
    </row>
    <row r="1607" spans="1:6" x14ac:dyDescent="0.2">
      <c r="A1607">
        <v>2017</v>
      </c>
      <c r="B1607" t="s">
        <v>54</v>
      </c>
      <c r="C1607" t="s">
        <v>24</v>
      </c>
      <c r="D1607" s="1">
        <v>9270</v>
      </c>
      <c r="E1607" s="1">
        <v>91194</v>
      </c>
      <c r="F1607" s="2">
        <v>38067</v>
      </c>
    </row>
    <row r="1608" spans="1:6" x14ac:dyDescent="0.2">
      <c r="A1608">
        <v>2017</v>
      </c>
      <c r="B1608" t="s">
        <v>54</v>
      </c>
      <c r="C1608" t="s">
        <v>25</v>
      </c>
      <c r="D1608" s="1">
        <v>15024</v>
      </c>
      <c r="E1608" s="1">
        <v>190930</v>
      </c>
      <c r="F1608" s="2">
        <v>38493</v>
      </c>
    </row>
    <row r="1609" spans="1:6" x14ac:dyDescent="0.2">
      <c r="A1609">
        <v>2017</v>
      </c>
      <c r="B1609" t="s">
        <v>54</v>
      </c>
      <c r="C1609" t="s">
        <v>26</v>
      </c>
      <c r="D1609" s="1">
        <v>15910</v>
      </c>
      <c r="E1609" s="1">
        <v>247973</v>
      </c>
      <c r="F1609" s="2">
        <v>42847</v>
      </c>
    </row>
    <row r="1610" spans="1:6" x14ac:dyDescent="0.2">
      <c r="A1610">
        <v>2017</v>
      </c>
      <c r="B1610" t="s">
        <v>54</v>
      </c>
      <c r="C1610" t="s">
        <v>27</v>
      </c>
      <c r="D1610" s="1">
        <v>12612</v>
      </c>
      <c r="E1610" s="1">
        <v>139876</v>
      </c>
      <c r="F1610" s="2">
        <v>46101</v>
      </c>
    </row>
    <row r="1611" spans="1:6" x14ac:dyDescent="0.2">
      <c r="A1611">
        <v>2017</v>
      </c>
      <c r="B1611" t="s">
        <v>54</v>
      </c>
      <c r="C1611" t="s">
        <v>28</v>
      </c>
      <c r="D1611" s="1">
        <v>53977</v>
      </c>
      <c r="E1611" s="1">
        <v>872180</v>
      </c>
      <c r="F1611" s="2">
        <v>52631</v>
      </c>
    </row>
    <row r="1612" spans="1:6" x14ac:dyDescent="0.2">
      <c r="A1612">
        <v>2017</v>
      </c>
      <c r="B1612" t="s">
        <v>54</v>
      </c>
      <c r="C1612" t="s">
        <v>29</v>
      </c>
      <c r="D1612" s="1">
        <v>10538</v>
      </c>
      <c r="E1612" s="1">
        <v>134696</v>
      </c>
      <c r="F1612" s="2">
        <v>36519</v>
      </c>
    </row>
    <row r="1613" spans="1:6" x14ac:dyDescent="0.2">
      <c r="A1613">
        <v>2017</v>
      </c>
      <c r="B1613" t="s">
        <v>54</v>
      </c>
      <c r="C1613" t="s">
        <v>30</v>
      </c>
      <c r="D1613" s="1">
        <v>126549</v>
      </c>
      <c r="E1613" s="1">
        <v>1562385</v>
      </c>
      <c r="F1613" s="2">
        <v>50389</v>
      </c>
    </row>
    <row r="1614" spans="1:6" x14ac:dyDescent="0.2">
      <c r="A1614">
        <v>2017</v>
      </c>
      <c r="B1614" t="s">
        <v>54</v>
      </c>
      <c r="C1614" t="s">
        <v>31</v>
      </c>
      <c r="D1614" s="1">
        <v>61042</v>
      </c>
      <c r="E1614" s="1">
        <v>824989</v>
      </c>
      <c r="F1614" s="2">
        <v>41845</v>
      </c>
    </row>
    <row r="1615" spans="1:6" x14ac:dyDescent="0.2">
      <c r="A1615">
        <v>2017</v>
      </c>
      <c r="B1615" t="s">
        <v>54</v>
      </c>
      <c r="C1615" t="s">
        <v>32</v>
      </c>
      <c r="D1615" s="1">
        <v>7819</v>
      </c>
      <c r="E1615" s="1">
        <v>92052</v>
      </c>
      <c r="F1615" s="2">
        <v>47910</v>
      </c>
    </row>
    <row r="1616" spans="1:6" x14ac:dyDescent="0.2">
      <c r="A1616">
        <v>2017</v>
      </c>
      <c r="B1616" t="s">
        <v>54</v>
      </c>
      <c r="C1616" t="s">
        <v>33</v>
      </c>
      <c r="D1616" s="1">
        <v>68763</v>
      </c>
      <c r="E1616" s="1">
        <v>1018161</v>
      </c>
      <c r="F1616" s="2">
        <v>42564</v>
      </c>
    </row>
    <row r="1617" spans="1:6" x14ac:dyDescent="0.2">
      <c r="A1617">
        <v>2017</v>
      </c>
      <c r="B1617" t="s">
        <v>54</v>
      </c>
      <c r="C1617" t="s">
        <v>34</v>
      </c>
      <c r="D1617" s="1">
        <v>23838</v>
      </c>
      <c r="E1617" s="1">
        <v>301165</v>
      </c>
      <c r="F1617" s="2">
        <v>41040</v>
      </c>
    </row>
    <row r="1618" spans="1:6" x14ac:dyDescent="0.2">
      <c r="A1618">
        <v>2017</v>
      </c>
      <c r="B1618" t="s">
        <v>54</v>
      </c>
      <c r="C1618" t="s">
        <v>35</v>
      </c>
      <c r="D1618" s="1">
        <v>26684</v>
      </c>
      <c r="E1618" s="1">
        <v>347515</v>
      </c>
      <c r="F1618" s="2">
        <v>42870</v>
      </c>
    </row>
    <row r="1619" spans="1:6" x14ac:dyDescent="0.2">
      <c r="A1619">
        <v>2017</v>
      </c>
      <c r="B1619" t="s">
        <v>54</v>
      </c>
      <c r="C1619" t="s">
        <v>36</v>
      </c>
      <c r="D1619" s="1">
        <v>75374</v>
      </c>
      <c r="E1619" s="1">
        <v>1115565</v>
      </c>
      <c r="F1619" s="2">
        <v>43972</v>
      </c>
    </row>
    <row r="1620" spans="1:6" x14ac:dyDescent="0.2">
      <c r="A1620">
        <v>2017</v>
      </c>
      <c r="B1620" t="s">
        <v>54</v>
      </c>
      <c r="C1620" t="s">
        <v>37</v>
      </c>
      <c r="D1620" s="1">
        <v>7674</v>
      </c>
      <c r="E1620" s="1">
        <v>76263</v>
      </c>
      <c r="F1620" s="2">
        <v>42503</v>
      </c>
    </row>
    <row r="1621" spans="1:6" x14ac:dyDescent="0.2">
      <c r="A1621">
        <v>2017</v>
      </c>
      <c r="B1621" t="s">
        <v>54</v>
      </c>
      <c r="C1621" t="s">
        <v>38</v>
      </c>
      <c r="D1621" s="1">
        <v>29784</v>
      </c>
      <c r="E1621" s="1">
        <v>395329</v>
      </c>
      <c r="F1621" s="2">
        <v>38973</v>
      </c>
    </row>
    <row r="1622" spans="1:6" x14ac:dyDescent="0.2">
      <c r="A1622">
        <v>2017</v>
      </c>
      <c r="B1622" t="s">
        <v>54</v>
      </c>
      <c r="C1622" t="s">
        <v>39</v>
      </c>
      <c r="D1622" s="1">
        <v>8036</v>
      </c>
      <c r="E1622" s="1">
        <v>86427</v>
      </c>
      <c r="F1622" s="2">
        <v>38278</v>
      </c>
    </row>
    <row r="1623" spans="1:6" x14ac:dyDescent="0.2">
      <c r="A1623">
        <v>2017</v>
      </c>
      <c r="B1623" t="s">
        <v>54</v>
      </c>
      <c r="C1623" t="s">
        <v>40</v>
      </c>
      <c r="D1623" s="1">
        <v>39250</v>
      </c>
      <c r="E1623" s="1">
        <v>618046</v>
      </c>
      <c r="F1623" s="2">
        <v>44773</v>
      </c>
    </row>
    <row r="1624" spans="1:6" x14ac:dyDescent="0.2">
      <c r="A1624">
        <v>2017</v>
      </c>
      <c r="B1624" t="s">
        <v>54</v>
      </c>
      <c r="C1624" t="s">
        <v>41</v>
      </c>
      <c r="D1624" s="1">
        <v>145842</v>
      </c>
      <c r="E1624" s="1">
        <v>2432880</v>
      </c>
      <c r="F1624" s="2">
        <v>50316</v>
      </c>
    </row>
    <row r="1625" spans="1:6" x14ac:dyDescent="0.2">
      <c r="A1625">
        <v>2017</v>
      </c>
      <c r="B1625" t="s">
        <v>54</v>
      </c>
      <c r="C1625" t="s">
        <v>42</v>
      </c>
      <c r="D1625" s="1">
        <v>19048</v>
      </c>
      <c r="E1625" s="1">
        <v>276552</v>
      </c>
      <c r="F1625" s="2">
        <v>42378</v>
      </c>
    </row>
    <row r="1626" spans="1:6" x14ac:dyDescent="0.2">
      <c r="A1626">
        <v>2017</v>
      </c>
      <c r="B1626" t="s">
        <v>54</v>
      </c>
      <c r="C1626" t="s">
        <v>43</v>
      </c>
      <c r="D1626" s="1">
        <v>5138</v>
      </c>
      <c r="E1626" s="1">
        <v>55012</v>
      </c>
      <c r="F1626" s="2">
        <v>38650</v>
      </c>
    </row>
    <row r="1627" spans="1:6" x14ac:dyDescent="0.2">
      <c r="A1627">
        <v>2017</v>
      </c>
      <c r="B1627" t="s">
        <v>54</v>
      </c>
      <c r="C1627" t="s">
        <v>44</v>
      </c>
      <c r="D1627" s="1">
        <v>42996</v>
      </c>
      <c r="E1627" s="1">
        <v>652711</v>
      </c>
      <c r="F1627" s="2">
        <v>42291</v>
      </c>
    </row>
    <row r="1628" spans="1:6" x14ac:dyDescent="0.2">
      <c r="A1628">
        <v>2017</v>
      </c>
      <c r="B1628" t="s">
        <v>54</v>
      </c>
      <c r="C1628" t="s">
        <v>45</v>
      </c>
      <c r="D1628" s="1">
        <v>39715</v>
      </c>
      <c r="E1628" s="1">
        <v>610599</v>
      </c>
      <c r="F1628" s="2">
        <v>58924</v>
      </c>
    </row>
    <row r="1629" spans="1:6" x14ac:dyDescent="0.2">
      <c r="A1629">
        <v>2017</v>
      </c>
      <c r="B1629" t="s">
        <v>54</v>
      </c>
      <c r="C1629" t="s">
        <v>46</v>
      </c>
      <c r="D1629" s="1">
        <v>10925</v>
      </c>
      <c r="E1629" s="1">
        <v>129300</v>
      </c>
      <c r="F1629" s="2">
        <v>37489</v>
      </c>
    </row>
    <row r="1630" spans="1:6" x14ac:dyDescent="0.2">
      <c r="A1630">
        <v>2017</v>
      </c>
      <c r="B1630" t="s">
        <v>54</v>
      </c>
      <c r="C1630" t="s">
        <v>47</v>
      </c>
      <c r="D1630" s="1">
        <v>35433</v>
      </c>
      <c r="E1630" s="1">
        <v>539603</v>
      </c>
      <c r="F1630" s="2">
        <v>39831</v>
      </c>
    </row>
    <row r="1631" spans="1:6" x14ac:dyDescent="0.2">
      <c r="A1631">
        <v>2017</v>
      </c>
      <c r="B1631" t="s">
        <v>54</v>
      </c>
      <c r="C1631" t="s">
        <v>48</v>
      </c>
      <c r="D1631" s="1">
        <v>4822</v>
      </c>
      <c r="E1631" s="1">
        <v>49799</v>
      </c>
      <c r="F1631" s="2">
        <v>40999</v>
      </c>
    </row>
    <row r="1632" spans="1:6" x14ac:dyDescent="0.2">
      <c r="A1632">
        <v>2017</v>
      </c>
      <c r="B1632" t="s">
        <v>53</v>
      </c>
      <c r="C1632" t="s">
        <v>1</v>
      </c>
      <c r="D1632" s="1">
        <v>1969</v>
      </c>
      <c r="E1632" s="1">
        <v>20807</v>
      </c>
      <c r="F1632" s="2">
        <v>58932</v>
      </c>
    </row>
    <row r="1633" spans="1:6" x14ac:dyDescent="0.2">
      <c r="A1633">
        <v>2017</v>
      </c>
      <c r="B1633" t="s">
        <v>53</v>
      </c>
      <c r="C1633" t="s">
        <v>2</v>
      </c>
      <c r="D1633" s="1">
        <v>2461</v>
      </c>
      <c r="E1633" s="1">
        <v>44962</v>
      </c>
      <c r="F1633" s="2">
        <v>71171</v>
      </c>
    </row>
    <row r="1634" spans="1:6" x14ac:dyDescent="0.2">
      <c r="A1634">
        <v>2017</v>
      </c>
      <c r="B1634" t="s">
        <v>53</v>
      </c>
      <c r="C1634" t="s">
        <v>3</v>
      </c>
      <c r="D1634" s="1">
        <v>1123</v>
      </c>
      <c r="E1634" s="1">
        <v>12766</v>
      </c>
      <c r="F1634" s="2">
        <v>56682</v>
      </c>
    </row>
    <row r="1635" spans="1:6" x14ac:dyDescent="0.2">
      <c r="A1635">
        <v>2017</v>
      </c>
      <c r="B1635" t="s">
        <v>53</v>
      </c>
      <c r="C1635" t="s">
        <v>4</v>
      </c>
      <c r="D1635" s="1">
        <v>22519</v>
      </c>
      <c r="E1635" s="1">
        <v>513029</v>
      </c>
      <c r="F1635" s="2">
        <v>172309</v>
      </c>
    </row>
    <row r="1636" spans="1:6" x14ac:dyDescent="0.2">
      <c r="A1636">
        <v>2017</v>
      </c>
      <c r="B1636" t="s">
        <v>53</v>
      </c>
      <c r="C1636" t="s">
        <v>5</v>
      </c>
      <c r="D1636" s="1">
        <v>3891</v>
      </c>
      <c r="E1636" s="1">
        <v>71641</v>
      </c>
      <c r="F1636" s="2">
        <v>100781</v>
      </c>
    </row>
    <row r="1637" spans="1:6" x14ac:dyDescent="0.2">
      <c r="A1637">
        <v>2017</v>
      </c>
      <c r="B1637" t="s">
        <v>53</v>
      </c>
      <c r="C1637" t="s">
        <v>6</v>
      </c>
      <c r="D1637" s="1">
        <v>2146</v>
      </c>
      <c r="E1637" s="1">
        <v>31542</v>
      </c>
      <c r="F1637" s="2">
        <v>103094</v>
      </c>
    </row>
    <row r="1638" spans="1:6" x14ac:dyDescent="0.2">
      <c r="A1638">
        <v>2017</v>
      </c>
      <c r="B1638" t="s">
        <v>53</v>
      </c>
      <c r="C1638" t="s">
        <v>7</v>
      </c>
      <c r="D1638">
        <v>409</v>
      </c>
      <c r="E1638" s="1">
        <v>4560</v>
      </c>
      <c r="F1638" s="2">
        <v>64686</v>
      </c>
    </row>
    <row r="1639" spans="1:6" x14ac:dyDescent="0.2">
      <c r="A1639">
        <v>2017</v>
      </c>
      <c r="B1639" t="s">
        <v>53</v>
      </c>
      <c r="C1639" t="s">
        <v>8</v>
      </c>
      <c r="D1639" s="1">
        <v>10983</v>
      </c>
      <c r="E1639" s="1">
        <v>138039</v>
      </c>
      <c r="F1639" s="2">
        <v>80305</v>
      </c>
    </row>
    <row r="1640" spans="1:6" x14ac:dyDescent="0.2">
      <c r="A1640">
        <v>2017</v>
      </c>
      <c r="B1640" t="s">
        <v>53</v>
      </c>
      <c r="C1640" t="s">
        <v>9</v>
      </c>
      <c r="D1640" s="1">
        <v>4911</v>
      </c>
      <c r="E1640" s="1">
        <v>116074</v>
      </c>
      <c r="F1640" s="2">
        <v>96306</v>
      </c>
    </row>
    <row r="1641" spans="1:6" x14ac:dyDescent="0.2">
      <c r="A1641">
        <v>2017</v>
      </c>
      <c r="B1641" t="s">
        <v>53</v>
      </c>
      <c r="C1641" t="s">
        <v>10</v>
      </c>
      <c r="D1641" s="1">
        <v>1175</v>
      </c>
      <c r="E1641" s="1">
        <v>8923</v>
      </c>
      <c r="F1641" s="2">
        <v>51032</v>
      </c>
    </row>
    <row r="1642" spans="1:6" x14ac:dyDescent="0.2">
      <c r="A1642">
        <v>2017</v>
      </c>
      <c r="B1642" t="s">
        <v>53</v>
      </c>
      <c r="C1642" t="s">
        <v>11</v>
      </c>
      <c r="D1642" s="1">
        <v>6534</v>
      </c>
      <c r="E1642" s="1">
        <v>96181</v>
      </c>
      <c r="F1642" s="2">
        <v>85328</v>
      </c>
    </row>
    <row r="1643" spans="1:6" x14ac:dyDescent="0.2">
      <c r="A1643">
        <v>2017</v>
      </c>
      <c r="B1643" t="s">
        <v>53</v>
      </c>
      <c r="C1643" t="s">
        <v>12</v>
      </c>
      <c r="D1643" s="1">
        <v>2019</v>
      </c>
      <c r="E1643" s="1">
        <v>31465</v>
      </c>
      <c r="F1643" s="2">
        <v>59391</v>
      </c>
    </row>
    <row r="1644" spans="1:6" x14ac:dyDescent="0.2">
      <c r="A1644">
        <v>2017</v>
      </c>
      <c r="B1644" t="s">
        <v>53</v>
      </c>
      <c r="C1644" t="s">
        <v>13</v>
      </c>
      <c r="D1644" s="1">
        <v>1698</v>
      </c>
      <c r="E1644" s="1">
        <v>21891</v>
      </c>
      <c r="F1644" s="2">
        <v>55957</v>
      </c>
    </row>
    <row r="1645" spans="1:6" x14ac:dyDescent="0.2">
      <c r="A1645">
        <v>2017</v>
      </c>
      <c r="B1645" t="s">
        <v>53</v>
      </c>
      <c r="C1645" t="s">
        <v>14</v>
      </c>
      <c r="D1645" s="1">
        <v>1260</v>
      </c>
      <c r="E1645" s="1">
        <v>19279</v>
      </c>
      <c r="F1645" s="2">
        <v>61084</v>
      </c>
    </row>
    <row r="1646" spans="1:6" x14ac:dyDescent="0.2">
      <c r="A1646">
        <v>2017</v>
      </c>
      <c r="B1646" t="s">
        <v>53</v>
      </c>
      <c r="C1646" t="s">
        <v>15</v>
      </c>
      <c r="D1646" s="1">
        <v>1697</v>
      </c>
      <c r="E1646" s="1">
        <v>22698</v>
      </c>
      <c r="F1646" s="2">
        <v>54857</v>
      </c>
    </row>
    <row r="1647" spans="1:6" x14ac:dyDescent="0.2">
      <c r="A1647">
        <v>2017</v>
      </c>
      <c r="B1647" t="s">
        <v>53</v>
      </c>
      <c r="C1647" t="s">
        <v>16</v>
      </c>
      <c r="D1647" s="1">
        <v>1650</v>
      </c>
      <c r="E1647" s="1">
        <v>22941</v>
      </c>
      <c r="F1647" s="2">
        <v>55038</v>
      </c>
    </row>
    <row r="1648" spans="1:6" x14ac:dyDescent="0.2">
      <c r="A1648">
        <v>2017</v>
      </c>
      <c r="B1648" t="s">
        <v>53</v>
      </c>
      <c r="C1648" t="s">
        <v>17</v>
      </c>
      <c r="D1648">
        <v>843</v>
      </c>
      <c r="E1648" s="1">
        <v>7340</v>
      </c>
      <c r="F1648" s="2">
        <v>52561</v>
      </c>
    </row>
    <row r="1649" spans="1:6" x14ac:dyDescent="0.2">
      <c r="A1649">
        <v>2017</v>
      </c>
      <c r="B1649" t="s">
        <v>53</v>
      </c>
      <c r="C1649" t="s">
        <v>18</v>
      </c>
      <c r="D1649" s="1">
        <v>2719</v>
      </c>
      <c r="E1649" s="1">
        <v>37583</v>
      </c>
      <c r="F1649" s="2">
        <v>88009</v>
      </c>
    </row>
    <row r="1650" spans="1:6" x14ac:dyDescent="0.2">
      <c r="A1650">
        <v>2017</v>
      </c>
      <c r="B1650" t="s">
        <v>53</v>
      </c>
      <c r="C1650" t="s">
        <v>19</v>
      </c>
      <c r="D1650" s="1">
        <v>5143</v>
      </c>
      <c r="E1650" s="1">
        <v>91861</v>
      </c>
      <c r="F1650" s="2">
        <v>114166</v>
      </c>
    </row>
    <row r="1651" spans="1:6" x14ac:dyDescent="0.2">
      <c r="A1651">
        <v>2017</v>
      </c>
      <c r="B1651" t="s">
        <v>53</v>
      </c>
      <c r="C1651" t="s">
        <v>20</v>
      </c>
      <c r="D1651" s="1">
        <v>5934</v>
      </c>
      <c r="E1651" s="1">
        <v>56524</v>
      </c>
      <c r="F1651" s="2">
        <v>70884</v>
      </c>
    </row>
    <row r="1652" spans="1:6" x14ac:dyDescent="0.2">
      <c r="A1652">
        <v>2017</v>
      </c>
      <c r="B1652" t="s">
        <v>53</v>
      </c>
      <c r="C1652" t="s">
        <v>21</v>
      </c>
      <c r="D1652" s="1">
        <v>3663</v>
      </c>
      <c r="E1652" s="1">
        <v>50310</v>
      </c>
      <c r="F1652" s="2">
        <v>75459</v>
      </c>
    </row>
    <row r="1653" spans="1:6" x14ac:dyDescent="0.2">
      <c r="A1653">
        <v>2017</v>
      </c>
      <c r="B1653" t="s">
        <v>53</v>
      </c>
      <c r="C1653" t="s">
        <v>22</v>
      </c>
      <c r="D1653">
        <v>962</v>
      </c>
      <c r="E1653" s="1">
        <v>11593</v>
      </c>
      <c r="F1653" s="2">
        <v>48002</v>
      </c>
    </row>
    <row r="1654" spans="1:6" x14ac:dyDescent="0.2">
      <c r="A1654">
        <v>2017</v>
      </c>
      <c r="B1654" t="s">
        <v>53</v>
      </c>
      <c r="C1654" t="s">
        <v>23</v>
      </c>
      <c r="D1654" s="1">
        <v>3051</v>
      </c>
      <c r="E1654" s="1">
        <v>48249</v>
      </c>
      <c r="F1654" s="2">
        <v>73665</v>
      </c>
    </row>
    <row r="1655" spans="1:6" x14ac:dyDescent="0.2">
      <c r="A1655">
        <v>2017</v>
      </c>
      <c r="B1655" t="s">
        <v>53</v>
      </c>
      <c r="C1655" t="s">
        <v>24</v>
      </c>
      <c r="D1655">
        <v>759</v>
      </c>
      <c r="E1655" s="1">
        <v>6394</v>
      </c>
      <c r="F1655" s="2">
        <v>51903</v>
      </c>
    </row>
    <row r="1656" spans="1:6" x14ac:dyDescent="0.2">
      <c r="A1656">
        <v>2017</v>
      </c>
      <c r="B1656" t="s">
        <v>53</v>
      </c>
      <c r="C1656" t="s">
        <v>25</v>
      </c>
      <c r="D1656">
        <v>964</v>
      </c>
      <c r="E1656" s="1">
        <v>18204</v>
      </c>
      <c r="F1656" s="2">
        <v>61365</v>
      </c>
    </row>
    <row r="1657" spans="1:6" x14ac:dyDescent="0.2">
      <c r="A1657">
        <v>2017</v>
      </c>
      <c r="B1657" t="s">
        <v>53</v>
      </c>
      <c r="C1657" t="s">
        <v>26</v>
      </c>
      <c r="D1657" s="1">
        <v>1440</v>
      </c>
      <c r="E1657" s="1">
        <v>14735</v>
      </c>
      <c r="F1657" s="2">
        <v>65866</v>
      </c>
    </row>
    <row r="1658" spans="1:6" x14ac:dyDescent="0.2">
      <c r="A1658">
        <v>2017</v>
      </c>
      <c r="B1658" t="s">
        <v>53</v>
      </c>
      <c r="C1658" t="s">
        <v>27</v>
      </c>
      <c r="D1658">
        <v>843</v>
      </c>
      <c r="E1658" s="1">
        <v>12554</v>
      </c>
      <c r="F1658" s="2">
        <v>88119</v>
      </c>
    </row>
    <row r="1659" spans="1:6" x14ac:dyDescent="0.2">
      <c r="A1659">
        <v>2017</v>
      </c>
      <c r="B1659" t="s">
        <v>53</v>
      </c>
      <c r="C1659" t="s">
        <v>28</v>
      </c>
      <c r="D1659" s="1">
        <v>3595</v>
      </c>
      <c r="E1659" s="1">
        <v>70379</v>
      </c>
      <c r="F1659" s="2">
        <v>108638</v>
      </c>
    </row>
    <row r="1660" spans="1:6" x14ac:dyDescent="0.2">
      <c r="A1660">
        <v>2017</v>
      </c>
      <c r="B1660" t="s">
        <v>53</v>
      </c>
      <c r="C1660" t="s">
        <v>29</v>
      </c>
      <c r="D1660">
        <v>929</v>
      </c>
      <c r="E1660" s="1">
        <v>12398</v>
      </c>
      <c r="F1660" s="2">
        <v>51009</v>
      </c>
    </row>
    <row r="1661" spans="1:6" x14ac:dyDescent="0.2">
      <c r="A1661">
        <v>2017</v>
      </c>
      <c r="B1661" t="s">
        <v>53</v>
      </c>
      <c r="C1661" t="s">
        <v>30</v>
      </c>
      <c r="D1661" s="1">
        <v>12397</v>
      </c>
      <c r="E1661" s="1">
        <v>269233</v>
      </c>
      <c r="F1661" s="2">
        <v>119508</v>
      </c>
    </row>
    <row r="1662" spans="1:6" x14ac:dyDescent="0.2">
      <c r="A1662">
        <v>2017</v>
      </c>
      <c r="B1662" t="s">
        <v>53</v>
      </c>
      <c r="C1662" t="s">
        <v>31</v>
      </c>
      <c r="D1662" s="1">
        <v>5042</v>
      </c>
      <c r="E1662" s="1">
        <v>78826</v>
      </c>
      <c r="F1662" s="2">
        <v>80496</v>
      </c>
    </row>
    <row r="1663" spans="1:6" x14ac:dyDescent="0.2">
      <c r="A1663">
        <v>2017</v>
      </c>
      <c r="B1663" t="s">
        <v>53</v>
      </c>
      <c r="C1663" t="s">
        <v>32</v>
      </c>
      <c r="D1663">
        <v>396</v>
      </c>
      <c r="E1663" s="1">
        <v>6502</v>
      </c>
      <c r="F1663" s="2">
        <v>65114</v>
      </c>
    </row>
    <row r="1664" spans="1:6" x14ac:dyDescent="0.2">
      <c r="A1664">
        <v>2017</v>
      </c>
      <c r="B1664" t="s">
        <v>53</v>
      </c>
      <c r="C1664" t="s">
        <v>33</v>
      </c>
      <c r="D1664" s="1">
        <v>4456</v>
      </c>
      <c r="E1664" s="1">
        <v>71562</v>
      </c>
      <c r="F1664" s="2">
        <v>67912</v>
      </c>
    </row>
    <row r="1665" spans="1:6" x14ac:dyDescent="0.2">
      <c r="A1665">
        <v>2017</v>
      </c>
      <c r="B1665" t="s">
        <v>53</v>
      </c>
      <c r="C1665" t="s">
        <v>34</v>
      </c>
      <c r="D1665" s="1">
        <v>1491</v>
      </c>
      <c r="E1665" s="1">
        <v>20417</v>
      </c>
      <c r="F1665" s="2">
        <v>57922</v>
      </c>
    </row>
    <row r="1666" spans="1:6" x14ac:dyDescent="0.2">
      <c r="A1666">
        <v>2017</v>
      </c>
      <c r="B1666" t="s">
        <v>53</v>
      </c>
      <c r="C1666" t="s">
        <v>35</v>
      </c>
      <c r="D1666" s="1">
        <v>3521</v>
      </c>
      <c r="E1666" s="1">
        <v>34177</v>
      </c>
      <c r="F1666" s="2">
        <v>80210</v>
      </c>
    </row>
    <row r="1667" spans="1:6" x14ac:dyDescent="0.2">
      <c r="A1667">
        <v>2017</v>
      </c>
      <c r="B1667" t="s">
        <v>53</v>
      </c>
      <c r="C1667" t="s">
        <v>36</v>
      </c>
      <c r="D1667" s="1">
        <v>4664</v>
      </c>
      <c r="E1667" s="1">
        <v>83352</v>
      </c>
      <c r="F1667" s="2">
        <v>78987</v>
      </c>
    </row>
    <row r="1668" spans="1:6" x14ac:dyDescent="0.2">
      <c r="A1668">
        <v>2017</v>
      </c>
      <c r="B1668" t="s">
        <v>53</v>
      </c>
      <c r="C1668" t="s">
        <v>37</v>
      </c>
      <c r="D1668">
        <v>745</v>
      </c>
      <c r="E1668" s="1">
        <v>6125</v>
      </c>
      <c r="F1668" s="2">
        <v>70660</v>
      </c>
    </row>
    <row r="1669" spans="1:6" x14ac:dyDescent="0.2">
      <c r="A1669">
        <v>2017</v>
      </c>
      <c r="B1669" t="s">
        <v>53</v>
      </c>
      <c r="C1669" t="s">
        <v>38</v>
      </c>
      <c r="D1669" s="1">
        <v>2430</v>
      </c>
      <c r="E1669" s="1">
        <v>27428</v>
      </c>
      <c r="F1669" s="2">
        <v>61428</v>
      </c>
    </row>
    <row r="1670" spans="1:6" x14ac:dyDescent="0.2">
      <c r="A1670">
        <v>2017</v>
      </c>
      <c r="B1670" t="s">
        <v>53</v>
      </c>
      <c r="C1670" t="s">
        <v>39</v>
      </c>
      <c r="D1670">
        <v>561</v>
      </c>
      <c r="E1670" s="1">
        <v>5720</v>
      </c>
      <c r="F1670" s="2">
        <v>47231</v>
      </c>
    </row>
    <row r="1671" spans="1:6" x14ac:dyDescent="0.2">
      <c r="A1671">
        <v>2017</v>
      </c>
      <c r="B1671" t="s">
        <v>53</v>
      </c>
      <c r="C1671" t="s">
        <v>40</v>
      </c>
      <c r="D1671" s="1">
        <v>3260</v>
      </c>
      <c r="E1671" s="1">
        <v>45482</v>
      </c>
      <c r="F1671" s="2">
        <v>68381</v>
      </c>
    </row>
    <row r="1672" spans="1:6" x14ac:dyDescent="0.2">
      <c r="A1672">
        <v>2017</v>
      </c>
      <c r="B1672" t="s">
        <v>53</v>
      </c>
      <c r="C1672" t="s">
        <v>41</v>
      </c>
      <c r="D1672" s="1">
        <v>9521</v>
      </c>
      <c r="E1672" s="1">
        <v>201873</v>
      </c>
      <c r="F1672" s="2">
        <v>84394</v>
      </c>
    </row>
    <row r="1673" spans="1:6" x14ac:dyDescent="0.2">
      <c r="A1673">
        <v>2017</v>
      </c>
      <c r="B1673" t="s">
        <v>53</v>
      </c>
      <c r="C1673" t="s">
        <v>42</v>
      </c>
      <c r="D1673" s="1">
        <v>2347</v>
      </c>
      <c r="E1673" s="1">
        <v>37185</v>
      </c>
      <c r="F1673" s="2">
        <v>71167</v>
      </c>
    </row>
    <row r="1674" spans="1:6" x14ac:dyDescent="0.2">
      <c r="A1674">
        <v>2017</v>
      </c>
      <c r="B1674" t="s">
        <v>53</v>
      </c>
      <c r="C1674" t="s">
        <v>43</v>
      </c>
      <c r="D1674">
        <v>503</v>
      </c>
      <c r="E1674" s="1">
        <v>4478</v>
      </c>
      <c r="F1674" s="2">
        <v>58372</v>
      </c>
    </row>
    <row r="1675" spans="1:6" x14ac:dyDescent="0.2">
      <c r="A1675">
        <v>2017</v>
      </c>
      <c r="B1675" t="s">
        <v>53</v>
      </c>
      <c r="C1675" t="s">
        <v>44</v>
      </c>
      <c r="D1675" s="1">
        <v>4222</v>
      </c>
      <c r="E1675" s="1">
        <v>67623</v>
      </c>
      <c r="F1675" s="2">
        <v>98219</v>
      </c>
    </row>
    <row r="1676" spans="1:6" x14ac:dyDescent="0.2">
      <c r="A1676">
        <v>2017</v>
      </c>
      <c r="B1676" t="s">
        <v>53</v>
      </c>
      <c r="C1676" t="s">
        <v>45</v>
      </c>
      <c r="D1676" s="1">
        <v>4271</v>
      </c>
      <c r="E1676" s="1">
        <v>125798</v>
      </c>
      <c r="F1676" s="2">
        <v>172513</v>
      </c>
    </row>
    <row r="1677" spans="1:6" x14ac:dyDescent="0.2">
      <c r="A1677">
        <v>2017</v>
      </c>
      <c r="B1677" t="s">
        <v>53</v>
      </c>
      <c r="C1677" t="s">
        <v>46</v>
      </c>
      <c r="D1677">
        <v>764</v>
      </c>
      <c r="E1677" s="1">
        <v>8615</v>
      </c>
      <c r="F1677" s="2">
        <v>50474</v>
      </c>
    </row>
    <row r="1678" spans="1:6" x14ac:dyDescent="0.2">
      <c r="A1678">
        <v>2017</v>
      </c>
      <c r="B1678" t="s">
        <v>53</v>
      </c>
      <c r="C1678" t="s">
        <v>47</v>
      </c>
      <c r="D1678" s="1">
        <v>2126</v>
      </c>
      <c r="E1678" s="1">
        <v>47658</v>
      </c>
      <c r="F1678" s="2">
        <v>71912</v>
      </c>
    </row>
    <row r="1679" spans="1:6" x14ac:dyDescent="0.2">
      <c r="A1679">
        <v>2017</v>
      </c>
      <c r="B1679" t="s">
        <v>53</v>
      </c>
      <c r="C1679" t="s">
        <v>48</v>
      </c>
      <c r="D1679">
        <v>389</v>
      </c>
      <c r="E1679" s="1">
        <v>3680</v>
      </c>
      <c r="F1679" s="2">
        <v>46375</v>
      </c>
    </row>
    <row r="1680" spans="1:6" x14ac:dyDescent="0.2">
      <c r="A1680">
        <v>2017</v>
      </c>
      <c r="B1680" t="s">
        <v>56</v>
      </c>
      <c r="C1680" t="s">
        <v>1</v>
      </c>
      <c r="D1680" s="1">
        <v>13089</v>
      </c>
      <c r="E1680" s="1">
        <v>94756</v>
      </c>
      <c r="F1680" s="2">
        <v>66324</v>
      </c>
    </row>
    <row r="1681" spans="1:6" x14ac:dyDescent="0.2">
      <c r="A1681">
        <v>2017</v>
      </c>
      <c r="B1681" t="s">
        <v>56</v>
      </c>
      <c r="C1681" t="s">
        <v>2</v>
      </c>
      <c r="D1681" s="1">
        <v>15754</v>
      </c>
      <c r="E1681" s="1">
        <v>206540</v>
      </c>
      <c r="F1681" s="2">
        <v>68059</v>
      </c>
    </row>
    <row r="1682" spans="1:6" x14ac:dyDescent="0.2">
      <c r="A1682">
        <v>2017</v>
      </c>
      <c r="B1682" t="s">
        <v>56</v>
      </c>
      <c r="C1682" t="s">
        <v>3</v>
      </c>
      <c r="D1682" s="1">
        <v>8251</v>
      </c>
      <c r="E1682" s="1">
        <v>49596</v>
      </c>
      <c r="F1682" s="2">
        <v>55939</v>
      </c>
    </row>
    <row r="1683" spans="1:6" x14ac:dyDescent="0.2">
      <c r="A1683">
        <v>2017</v>
      </c>
      <c r="B1683" t="s">
        <v>56</v>
      </c>
      <c r="C1683" t="s">
        <v>4</v>
      </c>
      <c r="D1683" s="1">
        <v>98024</v>
      </c>
      <c r="E1683" s="1">
        <v>827494</v>
      </c>
      <c r="F1683" s="2">
        <v>104466</v>
      </c>
    </row>
    <row r="1684" spans="1:6" x14ac:dyDescent="0.2">
      <c r="A1684">
        <v>2017</v>
      </c>
      <c r="B1684" t="s">
        <v>56</v>
      </c>
      <c r="C1684" t="s">
        <v>5</v>
      </c>
      <c r="D1684" s="1">
        <v>22552</v>
      </c>
      <c r="E1684" s="1">
        <v>161870</v>
      </c>
      <c r="F1684" s="2">
        <v>81536</v>
      </c>
    </row>
    <row r="1685" spans="1:6" x14ac:dyDescent="0.2">
      <c r="A1685">
        <v>2017</v>
      </c>
      <c r="B1685" t="s">
        <v>56</v>
      </c>
      <c r="C1685" t="s">
        <v>6</v>
      </c>
      <c r="D1685" s="1">
        <v>10779</v>
      </c>
      <c r="E1685" s="1">
        <v>126051</v>
      </c>
      <c r="F1685" s="2">
        <v>152598</v>
      </c>
    </row>
    <row r="1686" spans="1:6" x14ac:dyDescent="0.2">
      <c r="A1686">
        <v>2017</v>
      </c>
      <c r="B1686" t="s">
        <v>56</v>
      </c>
      <c r="C1686" t="s">
        <v>7</v>
      </c>
      <c r="D1686" s="1">
        <v>2800</v>
      </c>
      <c r="E1686" s="1">
        <v>47894</v>
      </c>
      <c r="F1686" s="2">
        <v>92267</v>
      </c>
    </row>
    <row r="1687" spans="1:6" x14ac:dyDescent="0.2">
      <c r="A1687">
        <v>2017</v>
      </c>
      <c r="B1687" t="s">
        <v>56</v>
      </c>
      <c r="C1687" t="s">
        <v>8</v>
      </c>
      <c r="D1687" s="1">
        <v>71616</v>
      </c>
      <c r="E1687" s="1">
        <v>556510</v>
      </c>
      <c r="F1687" s="2">
        <v>72708</v>
      </c>
    </row>
    <row r="1688" spans="1:6" x14ac:dyDescent="0.2">
      <c r="A1688">
        <v>2017</v>
      </c>
      <c r="B1688" t="s">
        <v>56</v>
      </c>
      <c r="C1688" t="s">
        <v>9</v>
      </c>
      <c r="D1688" s="1">
        <v>25978</v>
      </c>
      <c r="E1688" s="1">
        <v>233995</v>
      </c>
      <c r="F1688" s="2">
        <v>81197</v>
      </c>
    </row>
    <row r="1689" spans="1:6" x14ac:dyDescent="0.2">
      <c r="A1689">
        <v>2017</v>
      </c>
      <c r="B1689" t="s">
        <v>56</v>
      </c>
      <c r="C1689" t="s">
        <v>10</v>
      </c>
      <c r="D1689" s="1">
        <v>5522</v>
      </c>
      <c r="E1689" s="1">
        <v>31064</v>
      </c>
      <c r="F1689" s="2">
        <v>53820</v>
      </c>
    </row>
    <row r="1690" spans="1:6" x14ac:dyDescent="0.2">
      <c r="A1690">
        <v>2017</v>
      </c>
      <c r="B1690" t="s">
        <v>56</v>
      </c>
      <c r="C1690" t="s">
        <v>11</v>
      </c>
      <c r="D1690" s="1">
        <v>32114</v>
      </c>
      <c r="E1690" s="1">
        <v>370517</v>
      </c>
      <c r="F1690" s="2">
        <v>104689</v>
      </c>
    </row>
    <row r="1691" spans="1:6" x14ac:dyDescent="0.2">
      <c r="A1691">
        <v>2017</v>
      </c>
      <c r="B1691" t="s">
        <v>56</v>
      </c>
      <c r="C1691" t="s">
        <v>12</v>
      </c>
      <c r="D1691" s="1">
        <v>16124</v>
      </c>
      <c r="E1691" s="1">
        <v>131758</v>
      </c>
      <c r="F1691" s="2">
        <v>62518</v>
      </c>
    </row>
    <row r="1692" spans="1:6" x14ac:dyDescent="0.2">
      <c r="A1692">
        <v>2017</v>
      </c>
      <c r="B1692" t="s">
        <v>56</v>
      </c>
      <c r="C1692" t="s">
        <v>13</v>
      </c>
      <c r="D1692" s="1">
        <v>9983</v>
      </c>
      <c r="E1692" s="1">
        <v>108983</v>
      </c>
      <c r="F1692" s="2">
        <v>71597</v>
      </c>
    </row>
    <row r="1693" spans="1:6" x14ac:dyDescent="0.2">
      <c r="A1693">
        <v>2017</v>
      </c>
      <c r="B1693" t="s">
        <v>56</v>
      </c>
      <c r="C1693" t="s">
        <v>14</v>
      </c>
      <c r="D1693" s="1">
        <v>8858</v>
      </c>
      <c r="E1693" s="1">
        <v>74321</v>
      </c>
      <c r="F1693" s="2">
        <v>65845</v>
      </c>
    </row>
    <row r="1694" spans="1:6" x14ac:dyDescent="0.2">
      <c r="A1694">
        <v>2017</v>
      </c>
      <c r="B1694" t="s">
        <v>56</v>
      </c>
      <c r="C1694" t="s">
        <v>15</v>
      </c>
      <c r="D1694" s="1">
        <v>10845</v>
      </c>
      <c r="E1694" s="1">
        <v>93126</v>
      </c>
      <c r="F1694" s="2">
        <v>64967</v>
      </c>
    </row>
    <row r="1695" spans="1:6" x14ac:dyDescent="0.2">
      <c r="A1695">
        <v>2017</v>
      </c>
      <c r="B1695" t="s">
        <v>56</v>
      </c>
      <c r="C1695" t="s">
        <v>16</v>
      </c>
      <c r="D1695" s="1">
        <v>13618</v>
      </c>
      <c r="E1695" s="1">
        <v>85771</v>
      </c>
      <c r="F1695" s="2">
        <v>59758</v>
      </c>
    </row>
    <row r="1696" spans="1:6" x14ac:dyDescent="0.2">
      <c r="A1696">
        <v>2017</v>
      </c>
      <c r="B1696" t="s">
        <v>56</v>
      </c>
      <c r="C1696" t="s">
        <v>17</v>
      </c>
      <c r="D1696" s="1">
        <v>3827</v>
      </c>
      <c r="E1696" s="1">
        <v>29417</v>
      </c>
      <c r="F1696" s="2">
        <v>65934</v>
      </c>
    </row>
    <row r="1697" spans="1:6" x14ac:dyDescent="0.2">
      <c r="A1697">
        <v>2017</v>
      </c>
      <c r="B1697" t="s">
        <v>56</v>
      </c>
      <c r="C1697" t="s">
        <v>18</v>
      </c>
      <c r="D1697" s="1">
        <v>15099</v>
      </c>
      <c r="E1697" s="1">
        <v>140287</v>
      </c>
      <c r="F1697" s="2">
        <v>90791</v>
      </c>
    </row>
    <row r="1698" spans="1:6" x14ac:dyDescent="0.2">
      <c r="A1698">
        <v>2017</v>
      </c>
      <c r="B1698" t="s">
        <v>56</v>
      </c>
      <c r="C1698" t="s">
        <v>19</v>
      </c>
      <c r="D1698" s="1">
        <v>17270</v>
      </c>
      <c r="E1698" s="1">
        <v>216567</v>
      </c>
      <c r="F1698" s="2">
        <v>136040</v>
      </c>
    </row>
    <row r="1699" spans="1:6" x14ac:dyDescent="0.2">
      <c r="A1699">
        <v>2017</v>
      </c>
      <c r="B1699" t="s">
        <v>56</v>
      </c>
      <c r="C1699" t="s">
        <v>20</v>
      </c>
      <c r="D1699" s="1">
        <v>18942</v>
      </c>
      <c r="E1699" s="1">
        <v>202358</v>
      </c>
      <c r="F1699" s="2">
        <v>69275</v>
      </c>
    </row>
    <row r="1700" spans="1:6" x14ac:dyDescent="0.2">
      <c r="A1700">
        <v>2017</v>
      </c>
      <c r="B1700" t="s">
        <v>56</v>
      </c>
      <c r="C1700" t="s">
        <v>21</v>
      </c>
      <c r="D1700" s="1">
        <v>15467</v>
      </c>
      <c r="E1700" s="1">
        <v>175945</v>
      </c>
      <c r="F1700" s="2">
        <v>91036</v>
      </c>
    </row>
    <row r="1701" spans="1:6" x14ac:dyDescent="0.2">
      <c r="A1701">
        <v>2017</v>
      </c>
      <c r="B1701" t="s">
        <v>56</v>
      </c>
      <c r="C1701" t="s">
        <v>22</v>
      </c>
      <c r="D1701" s="1">
        <v>7854</v>
      </c>
      <c r="E1701" s="1">
        <v>42981</v>
      </c>
      <c r="F1701" s="2">
        <v>51222</v>
      </c>
    </row>
    <row r="1702" spans="1:6" x14ac:dyDescent="0.2">
      <c r="A1702">
        <v>2017</v>
      </c>
      <c r="B1702" t="s">
        <v>56</v>
      </c>
      <c r="C1702" t="s">
        <v>23</v>
      </c>
      <c r="D1702" s="1">
        <v>17661</v>
      </c>
      <c r="E1702" s="1">
        <v>163353</v>
      </c>
      <c r="F1702" s="2">
        <v>68974</v>
      </c>
    </row>
    <row r="1703" spans="1:6" x14ac:dyDescent="0.2">
      <c r="A1703">
        <v>2017</v>
      </c>
      <c r="B1703" t="s">
        <v>56</v>
      </c>
      <c r="C1703" t="s">
        <v>24</v>
      </c>
      <c r="D1703" s="1">
        <v>4178</v>
      </c>
      <c r="E1703" s="1">
        <v>20935</v>
      </c>
      <c r="F1703" s="2">
        <v>56708</v>
      </c>
    </row>
    <row r="1704" spans="1:6" x14ac:dyDescent="0.2">
      <c r="A1704">
        <v>2017</v>
      </c>
      <c r="B1704" t="s">
        <v>56</v>
      </c>
      <c r="C1704" t="s">
        <v>25</v>
      </c>
      <c r="D1704" s="1">
        <v>6481</v>
      </c>
      <c r="E1704" s="1">
        <v>66237</v>
      </c>
      <c r="F1704" s="2">
        <v>63484</v>
      </c>
    </row>
    <row r="1705" spans="1:6" x14ac:dyDescent="0.2">
      <c r="A1705">
        <v>2017</v>
      </c>
      <c r="B1705" t="s">
        <v>56</v>
      </c>
      <c r="C1705" t="s">
        <v>26</v>
      </c>
      <c r="D1705" s="1">
        <v>8856</v>
      </c>
      <c r="E1705" s="1">
        <v>61375</v>
      </c>
      <c r="F1705" s="2">
        <v>63979</v>
      </c>
    </row>
    <row r="1706" spans="1:6" x14ac:dyDescent="0.2">
      <c r="A1706">
        <v>2017</v>
      </c>
      <c r="B1706" t="s">
        <v>56</v>
      </c>
      <c r="C1706" t="s">
        <v>27</v>
      </c>
      <c r="D1706" s="1">
        <v>3835</v>
      </c>
      <c r="E1706" s="1">
        <v>33894</v>
      </c>
      <c r="F1706" s="2">
        <v>91139</v>
      </c>
    </row>
    <row r="1707" spans="1:6" x14ac:dyDescent="0.2">
      <c r="A1707">
        <v>2017</v>
      </c>
      <c r="B1707" t="s">
        <v>56</v>
      </c>
      <c r="C1707" t="s">
        <v>28</v>
      </c>
      <c r="D1707" s="1">
        <v>19625</v>
      </c>
      <c r="E1707" s="1">
        <v>241026</v>
      </c>
      <c r="F1707" s="2">
        <v>111862</v>
      </c>
    </row>
    <row r="1708" spans="1:6" x14ac:dyDescent="0.2">
      <c r="A1708">
        <v>2017</v>
      </c>
      <c r="B1708" t="s">
        <v>56</v>
      </c>
      <c r="C1708" t="s">
        <v>29</v>
      </c>
      <c r="D1708" s="1">
        <v>5092</v>
      </c>
      <c r="E1708" s="1">
        <v>32604</v>
      </c>
      <c r="F1708" s="2">
        <v>53932</v>
      </c>
    </row>
    <row r="1709" spans="1:6" x14ac:dyDescent="0.2">
      <c r="A1709">
        <v>2017</v>
      </c>
      <c r="B1709" t="s">
        <v>56</v>
      </c>
      <c r="C1709" t="s">
        <v>30</v>
      </c>
      <c r="D1709" s="1">
        <v>65326</v>
      </c>
      <c r="E1709" s="1">
        <v>708995</v>
      </c>
      <c r="F1709" s="2">
        <v>189559</v>
      </c>
    </row>
    <row r="1710" spans="1:6" x14ac:dyDescent="0.2">
      <c r="A1710">
        <v>2017</v>
      </c>
      <c r="B1710" t="s">
        <v>56</v>
      </c>
      <c r="C1710" t="s">
        <v>31</v>
      </c>
      <c r="D1710" s="1">
        <v>27332</v>
      </c>
      <c r="E1710" s="1">
        <v>226679</v>
      </c>
      <c r="F1710" s="2">
        <v>82975</v>
      </c>
    </row>
    <row r="1711" spans="1:6" x14ac:dyDescent="0.2">
      <c r="A1711">
        <v>2017</v>
      </c>
      <c r="B1711" t="s">
        <v>56</v>
      </c>
      <c r="C1711" t="s">
        <v>32</v>
      </c>
      <c r="D1711" s="1">
        <v>2979</v>
      </c>
      <c r="E1711" s="1">
        <v>23135</v>
      </c>
      <c r="F1711" s="2">
        <v>60044</v>
      </c>
    </row>
    <row r="1712" spans="1:6" x14ac:dyDescent="0.2">
      <c r="A1712">
        <v>2017</v>
      </c>
      <c r="B1712" t="s">
        <v>56</v>
      </c>
      <c r="C1712" t="s">
        <v>33</v>
      </c>
      <c r="D1712" s="1">
        <v>28537</v>
      </c>
      <c r="E1712" s="1">
        <v>288615</v>
      </c>
      <c r="F1712" s="2">
        <v>69967</v>
      </c>
    </row>
    <row r="1713" spans="1:6" x14ac:dyDescent="0.2">
      <c r="A1713">
        <v>2017</v>
      </c>
      <c r="B1713" t="s">
        <v>56</v>
      </c>
      <c r="C1713" t="s">
        <v>34</v>
      </c>
      <c r="D1713" s="1">
        <v>11379</v>
      </c>
      <c r="E1713" s="1">
        <v>76757</v>
      </c>
      <c r="F1713" s="2">
        <v>56323</v>
      </c>
    </row>
    <row r="1714" spans="1:6" x14ac:dyDescent="0.2">
      <c r="A1714">
        <v>2017</v>
      </c>
      <c r="B1714" t="s">
        <v>56</v>
      </c>
      <c r="C1714" t="s">
        <v>35</v>
      </c>
      <c r="D1714" s="1">
        <v>12686</v>
      </c>
      <c r="E1714" s="1">
        <v>83715</v>
      </c>
      <c r="F1714" s="2">
        <v>67638</v>
      </c>
    </row>
    <row r="1715" spans="1:6" x14ac:dyDescent="0.2">
      <c r="A1715">
        <v>2017</v>
      </c>
      <c r="B1715" t="s">
        <v>56</v>
      </c>
      <c r="C1715" t="s">
        <v>36</v>
      </c>
      <c r="D1715" s="1">
        <v>28479</v>
      </c>
      <c r="E1715" s="1">
        <v>321121</v>
      </c>
      <c r="F1715" s="2">
        <v>85405</v>
      </c>
    </row>
    <row r="1716" spans="1:6" x14ac:dyDescent="0.2">
      <c r="A1716">
        <v>2017</v>
      </c>
      <c r="B1716" t="s">
        <v>56</v>
      </c>
      <c r="C1716" t="s">
        <v>37</v>
      </c>
      <c r="D1716" s="1">
        <v>2802</v>
      </c>
      <c r="E1716" s="1">
        <v>32758</v>
      </c>
      <c r="F1716" s="2">
        <v>89570</v>
      </c>
    </row>
    <row r="1717" spans="1:6" x14ac:dyDescent="0.2">
      <c r="A1717">
        <v>2017</v>
      </c>
      <c r="B1717" t="s">
        <v>56</v>
      </c>
      <c r="C1717" t="s">
        <v>38</v>
      </c>
      <c r="D1717" s="1">
        <v>12653</v>
      </c>
      <c r="E1717" s="1">
        <v>98790</v>
      </c>
      <c r="F1717" s="2">
        <v>59859</v>
      </c>
    </row>
    <row r="1718" spans="1:6" x14ac:dyDescent="0.2">
      <c r="A1718">
        <v>2017</v>
      </c>
      <c r="B1718" t="s">
        <v>56</v>
      </c>
      <c r="C1718" t="s">
        <v>39</v>
      </c>
      <c r="D1718" s="1">
        <v>3221</v>
      </c>
      <c r="E1718" s="1">
        <v>28761</v>
      </c>
      <c r="F1718" s="2">
        <v>57506</v>
      </c>
    </row>
    <row r="1719" spans="1:6" x14ac:dyDescent="0.2">
      <c r="A1719">
        <v>2017</v>
      </c>
      <c r="B1719" t="s">
        <v>56</v>
      </c>
      <c r="C1719" t="s">
        <v>40</v>
      </c>
      <c r="D1719" s="1">
        <v>15531</v>
      </c>
      <c r="E1719" s="1">
        <v>148433</v>
      </c>
      <c r="F1719" s="2">
        <v>71601</v>
      </c>
    </row>
    <row r="1720" spans="1:6" x14ac:dyDescent="0.2">
      <c r="A1720">
        <v>2017</v>
      </c>
      <c r="B1720" t="s">
        <v>56</v>
      </c>
      <c r="C1720" t="s">
        <v>41</v>
      </c>
      <c r="D1720" s="1">
        <v>71279</v>
      </c>
      <c r="E1720" s="1">
        <v>740328</v>
      </c>
      <c r="F1720" s="2">
        <v>80242</v>
      </c>
    </row>
    <row r="1721" spans="1:6" x14ac:dyDescent="0.2">
      <c r="A1721">
        <v>2017</v>
      </c>
      <c r="B1721" t="s">
        <v>56</v>
      </c>
      <c r="C1721" t="s">
        <v>42</v>
      </c>
      <c r="D1721" s="1">
        <v>11066</v>
      </c>
      <c r="E1721" s="1">
        <v>84072</v>
      </c>
      <c r="F1721" s="2">
        <v>64760</v>
      </c>
    </row>
    <row r="1722" spans="1:6" x14ac:dyDescent="0.2">
      <c r="A1722">
        <v>2017</v>
      </c>
      <c r="B1722" t="s">
        <v>56</v>
      </c>
      <c r="C1722" t="s">
        <v>43</v>
      </c>
      <c r="D1722" s="1">
        <v>1700</v>
      </c>
      <c r="E1722" s="1">
        <v>11731</v>
      </c>
      <c r="F1722" s="2">
        <v>70768</v>
      </c>
    </row>
    <row r="1723" spans="1:6" x14ac:dyDescent="0.2">
      <c r="A1723">
        <v>2017</v>
      </c>
      <c r="B1723" t="s">
        <v>56</v>
      </c>
      <c r="C1723" t="s">
        <v>44</v>
      </c>
      <c r="D1723" s="1">
        <v>21609</v>
      </c>
      <c r="E1723" s="1">
        <v>192079</v>
      </c>
      <c r="F1723" s="2">
        <v>82201</v>
      </c>
    </row>
    <row r="1724" spans="1:6" x14ac:dyDescent="0.2">
      <c r="A1724">
        <v>2017</v>
      </c>
      <c r="B1724" t="s">
        <v>56</v>
      </c>
      <c r="C1724" t="s">
        <v>45</v>
      </c>
      <c r="D1724" s="1">
        <v>17184</v>
      </c>
      <c r="E1724" s="1">
        <v>144458</v>
      </c>
      <c r="F1724" s="2">
        <v>76957</v>
      </c>
    </row>
    <row r="1725" spans="1:6" x14ac:dyDescent="0.2">
      <c r="A1725">
        <v>2017</v>
      </c>
      <c r="B1725" t="s">
        <v>56</v>
      </c>
      <c r="C1725" t="s">
        <v>46</v>
      </c>
      <c r="D1725" s="1">
        <v>3992</v>
      </c>
      <c r="E1725" s="1">
        <v>24123</v>
      </c>
      <c r="F1725" s="2">
        <v>50354</v>
      </c>
    </row>
    <row r="1726" spans="1:6" x14ac:dyDescent="0.2">
      <c r="A1726">
        <v>2017</v>
      </c>
      <c r="B1726" t="s">
        <v>56</v>
      </c>
      <c r="C1726" t="s">
        <v>47</v>
      </c>
      <c r="D1726" s="1">
        <v>13244</v>
      </c>
      <c r="E1726" s="1">
        <v>148873</v>
      </c>
      <c r="F1726" s="2">
        <v>68759</v>
      </c>
    </row>
    <row r="1727" spans="1:6" x14ac:dyDescent="0.2">
      <c r="A1727">
        <v>2017</v>
      </c>
      <c r="B1727" t="s">
        <v>56</v>
      </c>
      <c r="C1727" t="s">
        <v>48</v>
      </c>
      <c r="D1727" s="1">
        <v>2248</v>
      </c>
      <c r="E1727" s="1">
        <v>10938</v>
      </c>
      <c r="F1727" s="2">
        <v>54692</v>
      </c>
    </row>
    <row r="1728" spans="1:6" x14ac:dyDescent="0.2">
      <c r="A1728">
        <v>2017</v>
      </c>
      <c r="B1728" t="s">
        <v>57</v>
      </c>
      <c r="C1728" t="s">
        <v>1</v>
      </c>
      <c r="D1728" s="1">
        <v>21426</v>
      </c>
      <c r="E1728" s="1">
        <v>239356</v>
      </c>
      <c r="F1728" s="2">
        <v>53774</v>
      </c>
    </row>
    <row r="1729" spans="1:6" x14ac:dyDescent="0.2">
      <c r="A1729">
        <v>2017</v>
      </c>
      <c r="B1729" t="s">
        <v>57</v>
      </c>
      <c r="C1729" t="s">
        <v>2</v>
      </c>
      <c r="D1729" s="1">
        <v>31059</v>
      </c>
      <c r="E1729" s="1">
        <v>417456</v>
      </c>
      <c r="F1729" s="2">
        <v>55334</v>
      </c>
    </row>
    <row r="1730" spans="1:6" x14ac:dyDescent="0.2">
      <c r="A1730">
        <v>2017</v>
      </c>
      <c r="B1730" t="s">
        <v>57</v>
      </c>
      <c r="C1730" t="s">
        <v>3</v>
      </c>
      <c r="D1730" s="1">
        <v>13845</v>
      </c>
      <c r="E1730" s="1">
        <v>144215</v>
      </c>
      <c r="F1730" s="2">
        <v>59263</v>
      </c>
    </row>
    <row r="1731" spans="1:6" x14ac:dyDescent="0.2">
      <c r="A1731">
        <v>2017</v>
      </c>
      <c r="B1731" t="s">
        <v>57</v>
      </c>
      <c r="C1731" t="s">
        <v>4</v>
      </c>
      <c r="D1731" s="1">
        <v>188712</v>
      </c>
      <c r="E1731" s="1">
        <v>2551444</v>
      </c>
      <c r="F1731" s="2">
        <v>86955</v>
      </c>
    </row>
    <row r="1732" spans="1:6" x14ac:dyDescent="0.2">
      <c r="A1732">
        <v>2017</v>
      </c>
      <c r="B1732" t="s">
        <v>57</v>
      </c>
      <c r="C1732" t="s">
        <v>5</v>
      </c>
      <c r="D1732" s="1">
        <v>50576</v>
      </c>
      <c r="E1732" s="1">
        <v>412889</v>
      </c>
      <c r="F1732" s="2">
        <v>78698</v>
      </c>
    </row>
    <row r="1733" spans="1:6" x14ac:dyDescent="0.2">
      <c r="A1733">
        <v>2017</v>
      </c>
      <c r="B1733" t="s">
        <v>57</v>
      </c>
      <c r="C1733" t="s">
        <v>6</v>
      </c>
      <c r="D1733" s="1">
        <v>22807</v>
      </c>
      <c r="E1733" s="1">
        <v>218450</v>
      </c>
      <c r="F1733" s="2">
        <v>87307</v>
      </c>
    </row>
    <row r="1734" spans="1:6" x14ac:dyDescent="0.2">
      <c r="A1734">
        <v>2017</v>
      </c>
      <c r="B1734" t="s">
        <v>57</v>
      </c>
      <c r="C1734" t="s">
        <v>7</v>
      </c>
      <c r="D1734" s="1">
        <v>8644</v>
      </c>
      <c r="E1734" s="1">
        <v>61956</v>
      </c>
      <c r="F1734" s="2">
        <v>80600</v>
      </c>
    </row>
    <row r="1735" spans="1:6" x14ac:dyDescent="0.2">
      <c r="A1735">
        <v>2017</v>
      </c>
      <c r="B1735" t="s">
        <v>57</v>
      </c>
      <c r="C1735" t="s">
        <v>8</v>
      </c>
      <c r="D1735" s="1">
        <v>156978</v>
      </c>
      <c r="E1735" s="1">
        <v>1322562</v>
      </c>
      <c r="F1735" s="2">
        <v>58653</v>
      </c>
    </row>
    <row r="1736" spans="1:6" x14ac:dyDescent="0.2">
      <c r="A1736">
        <v>2017</v>
      </c>
      <c r="B1736" t="s">
        <v>57</v>
      </c>
      <c r="C1736" t="s">
        <v>9</v>
      </c>
      <c r="D1736" s="1">
        <v>54102</v>
      </c>
      <c r="E1736" s="1">
        <v>668820</v>
      </c>
      <c r="F1736" s="2">
        <v>64724</v>
      </c>
    </row>
    <row r="1737" spans="1:6" x14ac:dyDescent="0.2">
      <c r="A1737">
        <v>2017</v>
      </c>
      <c r="B1737" t="s">
        <v>57</v>
      </c>
      <c r="C1737" t="s">
        <v>10</v>
      </c>
      <c r="D1737" s="1">
        <v>11075</v>
      </c>
      <c r="E1737" s="1">
        <v>88110</v>
      </c>
      <c r="F1737" s="2">
        <v>48653</v>
      </c>
    </row>
    <row r="1738" spans="1:6" x14ac:dyDescent="0.2">
      <c r="A1738">
        <v>2017</v>
      </c>
      <c r="B1738" t="s">
        <v>57</v>
      </c>
      <c r="C1738" t="s">
        <v>11</v>
      </c>
      <c r="D1738" s="1">
        <v>73447</v>
      </c>
      <c r="E1738" s="1">
        <v>942202</v>
      </c>
      <c r="F1738" s="2">
        <v>73829</v>
      </c>
    </row>
    <row r="1739" spans="1:6" x14ac:dyDescent="0.2">
      <c r="A1739">
        <v>2017</v>
      </c>
      <c r="B1739" t="s">
        <v>57</v>
      </c>
      <c r="C1739" t="s">
        <v>12</v>
      </c>
      <c r="D1739" s="1">
        <v>29045</v>
      </c>
      <c r="E1739" s="1">
        <v>336985</v>
      </c>
      <c r="F1739" s="2">
        <v>50796</v>
      </c>
    </row>
    <row r="1740" spans="1:6" x14ac:dyDescent="0.2">
      <c r="A1740">
        <v>2017</v>
      </c>
      <c r="B1740" t="s">
        <v>57</v>
      </c>
      <c r="C1740" t="s">
        <v>13</v>
      </c>
      <c r="D1740" s="1">
        <v>15401</v>
      </c>
      <c r="E1740" s="1">
        <v>139096</v>
      </c>
      <c r="F1740" s="2">
        <v>52293</v>
      </c>
    </row>
    <row r="1741" spans="1:6" x14ac:dyDescent="0.2">
      <c r="A1741">
        <v>2017</v>
      </c>
      <c r="B1741" t="s">
        <v>57</v>
      </c>
      <c r="C1741" t="s">
        <v>14</v>
      </c>
      <c r="D1741" s="1">
        <v>16569</v>
      </c>
      <c r="E1741" s="1">
        <v>177353</v>
      </c>
      <c r="F1741" s="2">
        <v>59048</v>
      </c>
    </row>
    <row r="1742" spans="1:6" x14ac:dyDescent="0.2">
      <c r="A1742">
        <v>2017</v>
      </c>
      <c r="B1742" t="s">
        <v>57</v>
      </c>
      <c r="C1742" t="s">
        <v>15</v>
      </c>
      <c r="D1742" s="1">
        <v>20206</v>
      </c>
      <c r="E1742" s="1">
        <v>214141</v>
      </c>
      <c r="F1742" s="2">
        <v>48829</v>
      </c>
    </row>
    <row r="1743" spans="1:6" x14ac:dyDescent="0.2">
      <c r="A1743">
        <v>2017</v>
      </c>
      <c r="B1743" t="s">
        <v>57</v>
      </c>
      <c r="C1743" t="s">
        <v>16</v>
      </c>
      <c r="D1743" s="1">
        <v>24001</v>
      </c>
      <c r="E1743" s="1">
        <v>209874</v>
      </c>
      <c r="F1743" s="2">
        <v>55218</v>
      </c>
    </row>
    <row r="1744" spans="1:6" x14ac:dyDescent="0.2">
      <c r="A1744">
        <v>2017</v>
      </c>
      <c r="B1744" t="s">
        <v>57</v>
      </c>
      <c r="C1744" t="s">
        <v>17</v>
      </c>
      <c r="D1744" s="1">
        <v>9912</v>
      </c>
      <c r="E1744" s="1">
        <v>66736</v>
      </c>
      <c r="F1744" s="2">
        <v>55405</v>
      </c>
    </row>
    <row r="1745" spans="1:6" x14ac:dyDescent="0.2">
      <c r="A1745">
        <v>2017</v>
      </c>
      <c r="B1745" t="s">
        <v>57</v>
      </c>
      <c r="C1745" t="s">
        <v>18</v>
      </c>
      <c r="D1745" s="1">
        <v>42175</v>
      </c>
      <c r="E1745" s="1">
        <v>443764</v>
      </c>
      <c r="F1745" s="2">
        <v>77259</v>
      </c>
    </row>
    <row r="1746" spans="1:6" x14ac:dyDescent="0.2">
      <c r="A1746">
        <v>2017</v>
      </c>
      <c r="B1746" t="s">
        <v>57</v>
      </c>
      <c r="C1746" t="s">
        <v>19</v>
      </c>
      <c r="D1746" s="1">
        <v>47186</v>
      </c>
      <c r="E1746" s="1">
        <v>566190</v>
      </c>
      <c r="F1746" s="2">
        <v>102580</v>
      </c>
    </row>
    <row r="1747" spans="1:6" x14ac:dyDescent="0.2">
      <c r="A1747">
        <v>2017</v>
      </c>
      <c r="B1747" t="s">
        <v>57</v>
      </c>
      <c r="C1747" t="s">
        <v>20</v>
      </c>
      <c r="D1747" s="1">
        <v>42271</v>
      </c>
      <c r="E1747" s="1">
        <v>645279</v>
      </c>
      <c r="F1747" s="2">
        <v>68677</v>
      </c>
    </row>
    <row r="1748" spans="1:6" x14ac:dyDescent="0.2">
      <c r="A1748">
        <v>2017</v>
      </c>
      <c r="B1748" t="s">
        <v>57</v>
      </c>
      <c r="C1748" t="s">
        <v>21</v>
      </c>
      <c r="D1748" s="1">
        <v>29916</v>
      </c>
      <c r="E1748" s="1">
        <v>373603</v>
      </c>
      <c r="F1748" s="2">
        <v>80794</v>
      </c>
    </row>
    <row r="1749" spans="1:6" x14ac:dyDescent="0.2">
      <c r="A1749">
        <v>2017</v>
      </c>
      <c r="B1749" t="s">
        <v>57</v>
      </c>
      <c r="C1749" t="s">
        <v>22</v>
      </c>
      <c r="D1749" s="1">
        <v>11953</v>
      </c>
      <c r="E1749" s="1">
        <v>107737</v>
      </c>
      <c r="F1749" s="2">
        <v>41461</v>
      </c>
    </row>
    <row r="1750" spans="1:6" x14ac:dyDescent="0.2">
      <c r="A1750">
        <v>2017</v>
      </c>
      <c r="B1750" t="s">
        <v>57</v>
      </c>
      <c r="C1750" t="s">
        <v>23</v>
      </c>
      <c r="D1750" s="1">
        <v>33699</v>
      </c>
      <c r="E1750" s="1">
        <v>381525</v>
      </c>
      <c r="F1750" s="2">
        <v>63932</v>
      </c>
    </row>
    <row r="1751" spans="1:6" x14ac:dyDescent="0.2">
      <c r="A1751">
        <v>2017</v>
      </c>
      <c r="B1751" t="s">
        <v>57</v>
      </c>
      <c r="C1751" t="s">
        <v>24</v>
      </c>
      <c r="D1751" s="1">
        <v>8994</v>
      </c>
      <c r="E1751" s="1">
        <v>41010</v>
      </c>
      <c r="F1751" s="2">
        <v>50921</v>
      </c>
    </row>
    <row r="1752" spans="1:6" x14ac:dyDescent="0.2">
      <c r="A1752">
        <v>2017</v>
      </c>
      <c r="B1752" t="s">
        <v>57</v>
      </c>
      <c r="C1752" t="s">
        <v>25</v>
      </c>
      <c r="D1752" s="1">
        <v>11395</v>
      </c>
      <c r="E1752" s="1">
        <v>117542</v>
      </c>
      <c r="F1752" s="2">
        <v>59204</v>
      </c>
    </row>
    <row r="1753" spans="1:6" x14ac:dyDescent="0.2">
      <c r="A1753">
        <v>2017</v>
      </c>
      <c r="B1753" t="s">
        <v>57</v>
      </c>
      <c r="C1753" t="s">
        <v>26</v>
      </c>
      <c r="D1753" s="1">
        <v>19521</v>
      </c>
      <c r="E1753" s="1">
        <v>181485</v>
      </c>
      <c r="F1753" s="2">
        <v>58283</v>
      </c>
    </row>
    <row r="1754" spans="1:6" x14ac:dyDescent="0.2">
      <c r="A1754">
        <v>2017</v>
      </c>
      <c r="B1754" t="s">
        <v>57</v>
      </c>
      <c r="C1754" t="s">
        <v>27</v>
      </c>
      <c r="D1754" s="1">
        <v>11938</v>
      </c>
      <c r="E1754" s="1">
        <v>81761</v>
      </c>
      <c r="F1754" s="2">
        <v>75584</v>
      </c>
    </row>
    <row r="1755" spans="1:6" x14ac:dyDescent="0.2">
      <c r="A1755">
        <v>2017</v>
      </c>
      <c r="B1755" t="s">
        <v>57</v>
      </c>
      <c r="C1755" t="s">
        <v>28</v>
      </c>
      <c r="D1755" s="1">
        <v>50907</v>
      </c>
      <c r="E1755" s="1">
        <v>663584</v>
      </c>
      <c r="F1755" s="2">
        <v>88404</v>
      </c>
    </row>
    <row r="1756" spans="1:6" x14ac:dyDescent="0.2">
      <c r="A1756">
        <v>2017</v>
      </c>
      <c r="B1756" t="s">
        <v>57</v>
      </c>
      <c r="C1756" t="s">
        <v>29</v>
      </c>
      <c r="D1756" s="1">
        <v>10062</v>
      </c>
      <c r="E1756" s="1">
        <v>104434</v>
      </c>
      <c r="F1756" s="2">
        <v>60086</v>
      </c>
    </row>
    <row r="1757" spans="1:6" x14ac:dyDescent="0.2">
      <c r="A1757">
        <v>2017</v>
      </c>
      <c r="B1757" t="s">
        <v>57</v>
      </c>
      <c r="C1757" t="s">
        <v>30</v>
      </c>
      <c r="D1757" s="1">
        <v>111646</v>
      </c>
      <c r="E1757" s="1">
        <v>1314408</v>
      </c>
      <c r="F1757" s="2">
        <v>92549</v>
      </c>
    </row>
    <row r="1758" spans="1:6" x14ac:dyDescent="0.2">
      <c r="A1758">
        <v>2017</v>
      </c>
      <c r="B1758" t="s">
        <v>57</v>
      </c>
      <c r="C1758" t="s">
        <v>31</v>
      </c>
      <c r="D1758" s="1">
        <v>57179</v>
      </c>
      <c r="E1758" s="1">
        <v>616193</v>
      </c>
      <c r="F1758" s="2">
        <v>62617</v>
      </c>
    </row>
    <row r="1759" spans="1:6" x14ac:dyDescent="0.2">
      <c r="A1759">
        <v>2017</v>
      </c>
      <c r="B1759" t="s">
        <v>57</v>
      </c>
      <c r="C1759" t="s">
        <v>32</v>
      </c>
      <c r="D1759" s="1">
        <v>4917</v>
      </c>
      <c r="E1759" s="1">
        <v>34300</v>
      </c>
      <c r="F1759" s="2">
        <v>59438</v>
      </c>
    </row>
    <row r="1760" spans="1:6" x14ac:dyDescent="0.2">
      <c r="A1760">
        <v>2017</v>
      </c>
      <c r="B1760" t="s">
        <v>57</v>
      </c>
      <c r="C1760" t="s">
        <v>33</v>
      </c>
      <c r="D1760" s="1">
        <v>52650</v>
      </c>
      <c r="E1760" s="1">
        <v>724748</v>
      </c>
      <c r="F1760" s="2">
        <v>62445</v>
      </c>
    </row>
    <row r="1761" spans="1:6" x14ac:dyDescent="0.2">
      <c r="A1761">
        <v>2017</v>
      </c>
      <c r="B1761" t="s">
        <v>57</v>
      </c>
      <c r="C1761" t="s">
        <v>34</v>
      </c>
      <c r="D1761" s="1">
        <v>20434</v>
      </c>
      <c r="E1761" s="1">
        <v>185534</v>
      </c>
      <c r="F1761" s="2">
        <v>50640</v>
      </c>
    </row>
    <row r="1762" spans="1:6" x14ac:dyDescent="0.2">
      <c r="A1762">
        <v>2017</v>
      </c>
      <c r="B1762" t="s">
        <v>57</v>
      </c>
      <c r="C1762" t="s">
        <v>35</v>
      </c>
      <c r="D1762" s="1">
        <v>24942</v>
      </c>
      <c r="E1762" s="1">
        <v>242708</v>
      </c>
      <c r="F1762" s="2">
        <v>67873</v>
      </c>
    </row>
    <row r="1763" spans="1:6" x14ac:dyDescent="0.2">
      <c r="A1763">
        <v>2017</v>
      </c>
      <c r="B1763" t="s">
        <v>57</v>
      </c>
      <c r="C1763" t="s">
        <v>36</v>
      </c>
      <c r="D1763" s="1">
        <v>61779</v>
      </c>
      <c r="E1763" s="1">
        <v>799939</v>
      </c>
      <c r="F1763" s="2">
        <v>76029</v>
      </c>
    </row>
    <row r="1764" spans="1:6" x14ac:dyDescent="0.2">
      <c r="A1764">
        <v>2017</v>
      </c>
      <c r="B1764" t="s">
        <v>57</v>
      </c>
      <c r="C1764" t="s">
        <v>37</v>
      </c>
      <c r="D1764" s="1">
        <v>8350</v>
      </c>
      <c r="E1764" s="1">
        <v>67366</v>
      </c>
      <c r="F1764" s="2">
        <v>67763</v>
      </c>
    </row>
    <row r="1765" spans="1:6" x14ac:dyDescent="0.2">
      <c r="A1765">
        <v>2017</v>
      </c>
      <c r="B1765" t="s">
        <v>57</v>
      </c>
      <c r="C1765" t="s">
        <v>38</v>
      </c>
      <c r="D1765" s="1">
        <v>25902</v>
      </c>
      <c r="E1765" s="1">
        <v>280711</v>
      </c>
      <c r="F1765" s="2">
        <v>49505</v>
      </c>
    </row>
    <row r="1766" spans="1:6" x14ac:dyDescent="0.2">
      <c r="A1766">
        <v>2017</v>
      </c>
      <c r="B1766" t="s">
        <v>57</v>
      </c>
      <c r="C1766" t="s">
        <v>39</v>
      </c>
      <c r="D1766" s="1">
        <v>5030</v>
      </c>
      <c r="E1766" s="1">
        <v>31264</v>
      </c>
      <c r="F1766" s="2">
        <v>55293</v>
      </c>
    </row>
    <row r="1767" spans="1:6" x14ac:dyDescent="0.2">
      <c r="A1767">
        <v>2017</v>
      </c>
      <c r="B1767" t="s">
        <v>57</v>
      </c>
      <c r="C1767" t="s">
        <v>40</v>
      </c>
      <c r="D1767" s="1">
        <v>28315</v>
      </c>
      <c r="E1767" s="1">
        <v>407133</v>
      </c>
      <c r="F1767" s="2">
        <v>56172</v>
      </c>
    </row>
    <row r="1768" spans="1:6" x14ac:dyDescent="0.2">
      <c r="A1768">
        <v>2017</v>
      </c>
      <c r="B1768" t="s">
        <v>57</v>
      </c>
      <c r="C1768" t="s">
        <v>41</v>
      </c>
      <c r="D1768" s="1">
        <v>129242</v>
      </c>
      <c r="E1768" s="1">
        <v>1666865</v>
      </c>
      <c r="F1768" s="2">
        <v>71507</v>
      </c>
    </row>
    <row r="1769" spans="1:6" x14ac:dyDescent="0.2">
      <c r="A1769">
        <v>2017</v>
      </c>
      <c r="B1769" t="s">
        <v>57</v>
      </c>
      <c r="C1769" t="s">
        <v>42</v>
      </c>
      <c r="D1769" s="1">
        <v>21911</v>
      </c>
      <c r="E1769" s="1">
        <v>205052</v>
      </c>
      <c r="F1769" s="2">
        <v>56815</v>
      </c>
    </row>
    <row r="1770" spans="1:6" x14ac:dyDescent="0.2">
      <c r="A1770">
        <v>2017</v>
      </c>
      <c r="B1770" t="s">
        <v>57</v>
      </c>
      <c r="C1770" t="s">
        <v>43</v>
      </c>
      <c r="D1770" s="1">
        <v>5488</v>
      </c>
      <c r="E1770" s="1">
        <v>28484</v>
      </c>
      <c r="F1770" s="2">
        <v>63457</v>
      </c>
    </row>
    <row r="1771" spans="1:6" x14ac:dyDescent="0.2">
      <c r="A1771">
        <v>2017</v>
      </c>
      <c r="B1771" t="s">
        <v>57</v>
      </c>
      <c r="C1771" t="s">
        <v>44</v>
      </c>
      <c r="D1771" s="1">
        <v>57146</v>
      </c>
      <c r="E1771" s="1">
        <v>725936</v>
      </c>
      <c r="F1771" s="2">
        <v>84971</v>
      </c>
    </row>
    <row r="1772" spans="1:6" x14ac:dyDescent="0.2">
      <c r="A1772">
        <v>2017</v>
      </c>
      <c r="B1772" t="s">
        <v>57</v>
      </c>
      <c r="C1772" t="s">
        <v>45</v>
      </c>
      <c r="D1772" s="1">
        <v>39177</v>
      </c>
      <c r="E1772" s="1">
        <v>404782</v>
      </c>
      <c r="F1772" s="2">
        <v>76348</v>
      </c>
    </row>
    <row r="1773" spans="1:6" x14ac:dyDescent="0.2">
      <c r="A1773">
        <v>2017</v>
      </c>
      <c r="B1773" t="s">
        <v>57</v>
      </c>
      <c r="C1773" t="s">
        <v>46</v>
      </c>
      <c r="D1773" s="1">
        <v>8077</v>
      </c>
      <c r="E1773" s="1">
        <v>66420</v>
      </c>
      <c r="F1773" s="2">
        <v>48213</v>
      </c>
    </row>
    <row r="1774" spans="1:6" x14ac:dyDescent="0.2">
      <c r="A1774">
        <v>2017</v>
      </c>
      <c r="B1774" t="s">
        <v>57</v>
      </c>
      <c r="C1774" t="s">
        <v>47</v>
      </c>
      <c r="D1774" s="1">
        <v>23769</v>
      </c>
      <c r="E1774" s="1">
        <v>324012</v>
      </c>
      <c r="F1774" s="2">
        <v>57868</v>
      </c>
    </row>
    <row r="1775" spans="1:6" x14ac:dyDescent="0.2">
      <c r="A1775">
        <v>2017</v>
      </c>
      <c r="B1775" t="s">
        <v>57</v>
      </c>
      <c r="C1775" t="s">
        <v>48</v>
      </c>
      <c r="D1775" s="1">
        <v>4417</v>
      </c>
      <c r="E1775" s="1">
        <v>18050</v>
      </c>
      <c r="F1775" s="2">
        <v>50226</v>
      </c>
    </row>
    <row r="1776" spans="1:6" x14ac:dyDescent="0.2">
      <c r="A1776">
        <v>2017</v>
      </c>
      <c r="B1776" t="s">
        <v>58</v>
      </c>
      <c r="C1776" t="s">
        <v>1</v>
      </c>
      <c r="D1776" s="1">
        <v>12429</v>
      </c>
      <c r="E1776" s="1">
        <v>229821</v>
      </c>
      <c r="F1776" s="2">
        <v>45641</v>
      </c>
    </row>
    <row r="1777" spans="1:6" x14ac:dyDescent="0.2">
      <c r="A1777">
        <v>2017</v>
      </c>
      <c r="B1777" t="s">
        <v>58</v>
      </c>
      <c r="C1777" t="s">
        <v>2</v>
      </c>
      <c r="D1777" s="1">
        <v>16509</v>
      </c>
      <c r="E1777" s="1">
        <v>420129</v>
      </c>
      <c r="F1777" s="2">
        <v>50240</v>
      </c>
    </row>
    <row r="1778" spans="1:6" x14ac:dyDescent="0.2">
      <c r="A1778">
        <v>2017</v>
      </c>
      <c r="B1778" t="s">
        <v>58</v>
      </c>
      <c r="C1778" t="s">
        <v>3</v>
      </c>
      <c r="D1778" s="1">
        <v>15762</v>
      </c>
      <c r="E1778" s="1">
        <v>183433</v>
      </c>
      <c r="F1778" s="2">
        <v>41521</v>
      </c>
    </row>
    <row r="1779" spans="1:6" x14ac:dyDescent="0.2">
      <c r="A1779">
        <v>2017</v>
      </c>
      <c r="B1779" t="s">
        <v>58</v>
      </c>
      <c r="C1779" t="s">
        <v>4</v>
      </c>
      <c r="D1779" s="1">
        <v>593987</v>
      </c>
      <c r="E1779" s="1">
        <v>2560907</v>
      </c>
      <c r="F1779" s="2">
        <v>50766</v>
      </c>
    </row>
    <row r="1780" spans="1:6" x14ac:dyDescent="0.2">
      <c r="A1780">
        <v>2017</v>
      </c>
      <c r="B1780" t="s">
        <v>58</v>
      </c>
      <c r="C1780" t="s">
        <v>5</v>
      </c>
      <c r="D1780" s="1">
        <v>21356</v>
      </c>
      <c r="E1780" s="1">
        <v>328843</v>
      </c>
      <c r="F1780" s="2">
        <v>48754</v>
      </c>
    </row>
    <row r="1781" spans="1:6" x14ac:dyDescent="0.2">
      <c r="A1781">
        <v>2017</v>
      </c>
      <c r="B1781" t="s">
        <v>58</v>
      </c>
      <c r="C1781" t="s">
        <v>6</v>
      </c>
      <c r="D1781" s="1">
        <v>12701</v>
      </c>
      <c r="E1781" s="1">
        <v>325348</v>
      </c>
      <c r="F1781" s="2">
        <v>53993</v>
      </c>
    </row>
    <row r="1782" spans="1:6" x14ac:dyDescent="0.2">
      <c r="A1782">
        <v>2017</v>
      </c>
      <c r="B1782" t="s">
        <v>58</v>
      </c>
      <c r="C1782" t="s">
        <v>7</v>
      </c>
      <c r="D1782" s="1">
        <v>4626</v>
      </c>
      <c r="E1782" s="1">
        <v>73879</v>
      </c>
      <c r="F1782" s="2">
        <v>53083</v>
      </c>
    </row>
    <row r="1783" spans="1:6" x14ac:dyDescent="0.2">
      <c r="A1783">
        <v>2017</v>
      </c>
      <c r="B1783" t="s">
        <v>58</v>
      </c>
      <c r="C1783" t="s">
        <v>8</v>
      </c>
      <c r="D1783" s="1">
        <v>71929</v>
      </c>
      <c r="E1783" s="1">
        <v>1258710</v>
      </c>
      <c r="F1783" s="2">
        <v>49450</v>
      </c>
    </row>
    <row r="1784" spans="1:6" x14ac:dyDescent="0.2">
      <c r="A1784">
        <v>2017</v>
      </c>
      <c r="B1784" t="s">
        <v>58</v>
      </c>
      <c r="C1784" t="s">
        <v>9</v>
      </c>
      <c r="D1784" s="1">
        <v>28426</v>
      </c>
      <c r="E1784" s="1">
        <v>546707</v>
      </c>
      <c r="F1784" s="2">
        <v>50819</v>
      </c>
    </row>
    <row r="1785" spans="1:6" x14ac:dyDescent="0.2">
      <c r="A1785">
        <v>2017</v>
      </c>
      <c r="B1785" t="s">
        <v>58</v>
      </c>
      <c r="C1785" t="s">
        <v>10</v>
      </c>
      <c r="D1785" s="1">
        <v>7292</v>
      </c>
      <c r="E1785" s="1">
        <v>96246</v>
      </c>
      <c r="F1785" s="2">
        <v>40927</v>
      </c>
    </row>
    <row r="1786" spans="1:6" x14ac:dyDescent="0.2">
      <c r="A1786">
        <v>2017</v>
      </c>
      <c r="B1786" t="s">
        <v>58</v>
      </c>
      <c r="C1786" t="s">
        <v>11</v>
      </c>
      <c r="D1786" s="1">
        <v>34414</v>
      </c>
      <c r="E1786" s="1">
        <v>910288</v>
      </c>
      <c r="F1786" s="2">
        <v>49347</v>
      </c>
    </row>
    <row r="1787" spans="1:6" x14ac:dyDescent="0.2">
      <c r="A1787">
        <v>2017</v>
      </c>
      <c r="B1787" t="s">
        <v>58</v>
      </c>
      <c r="C1787" t="s">
        <v>12</v>
      </c>
      <c r="D1787" s="1">
        <v>15254</v>
      </c>
      <c r="E1787" s="1">
        <v>452646</v>
      </c>
      <c r="F1787" s="2">
        <v>46791</v>
      </c>
    </row>
    <row r="1788" spans="1:6" x14ac:dyDescent="0.2">
      <c r="A1788">
        <v>2017</v>
      </c>
      <c r="B1788" t="s">
        <v>58</v>
      </c>
      <c r="C1788" t="s">
        <v>13</v>
      </c>
      <c r="D1788" s="1">
        <v>11324</v>
      </c>
      <c r="E1788" s="1">
        <v>219362</v>
      </c>
      <c r="F1788" s="2">
        <v>42092</v>
      </c>
    </row>
    <row r="1789" spans="1:6" x14ac:dyDescent="0.2">
      <c r="A1789">
        <v>2017</v>
      </c>
      <c r="B1789" t="s">
        <v>58</v>
      </c>
      <c r="C1789" t="s">
        <v>14</v>
      </c>
      <c r="D1789" s="1">
        <v>10129</v>
      </c>
      <c r="E1789" s="1">
        <v>192638</v>
      </c>
      <c r="F1789" s="2">
        <v>41465</v>
      </c>
    </row>
    <row r="1790" spans="1:6" x14ac:dyDescent="0.2">
      <c r="A1790">
        <v>2017</v>
      </c>
      <c r="B1790" t="s">
        <v>58</v>
      </c>
      <c r="C1790" t="s">
        <v>15</v>
      </c>
      <c r="D1790" s="1">
        <v>17849</v>
      </c>
      <c r="E1790" s="1">
        <v>262151</v>
      </c>
      <c r="F1790" s="2">
        <v>47340</v>
      </c>
    </row>
    <row r="1791" spans="1:6" x14ac:dyDescent="0.2">
      <c r="A1791">
        <v>2017</v>
      </c>
      <c r="B1791" t="s">
        <v>58</v>
      </c>
      <c r="C1791" t="s">
        <v>16</v>
      </c>
      <c r="D1791" s="1">
        <v>15003</v>
      </c>
      <c r="E1791" s="1">
        <v>297694</v>
      </c>
      <c r="F1791" s="2">
        <v>42305</v>
      </c>
    </row>
    <row r="1792" spans="1:6" x14ac:dyDescent="0.2">
      <c r="A1792">
        <v>2017</v>
      </c>
      <c r="B1792" t="s">
        <v>58</v>
      </c>
      <c r="C1792" t="s">
        <v>17</v>
      </c>
      <c r="D1792" s="1">
        <v>6292</v>
      </c>
      <c r="E1792" s="1">
        <v>118412</v>
      </c>
      <c r="F1792" s="2">
        <v>45937</v>
      </c>
    </row>
    <row r="1793" spans="1:6" x14ac:dyDescent="0.2">
      <c r="A1793">
        <v>2017</v>
      </c>
      <c r="B1793" t="s">
        <v>58</v>
      </c>
      <c r="C1793" t="s">
        <v>18</v>
      </c>
      <c r="D1793" s="1">
        <v>20270</v>
      </c>
      <c r="E1793" s="1">
        <v>436185</v>
      </c>
      <c r="F1793" s="2">
        <v>53201</v>
      </c>
    </row>
    <row r="1794" spans="1:6" x14ac:dyDescent="0.2">
      <c r="A1794">
        <v>2017</v>
      </c>
      <c r="B1794" t="s">
        <v>58</v>
      </c>
      <c r="C1794" t="s">
        <v>19</v>
      </c>
      <c r="D1794" s="1">
        <v>61589</v>
      </c>
      <c r="E1794" s="1">
        <v>769824</v>
      </c>
      <c r="F1794" s="2">
        <v>57794</v>
      </c>
    </row>
    <row r="1795" spans="1:6" x14ac:dyDescent="0.2">
      <c r="A1795">
        <v>2017</v>
      </c>
      <c r="B1795" t="s">
        <v>58</v>
      </c>
      <c r="C1795" t="s">
        <v>20</v>
      </c>
      <c r="D1795" s="1">
        <v>24957</v>
      </c>
      <c r="E1795" s="1">
        <v>656020</v>
      </c>
      <c r="F1795" s="2">
        <v>48406</v>
      </c>
    </row>
    <row r="1796" spans="1:6" x14ac:dyDescent="0.2">
      <c r="A1796">
        <v>2017</v>
      </c>
      <c r="B1796" t="s">
        <v>58</v>
      </c>
      <c r="C1796" t="s">
        <v>21</v>
      </c>
      <c r="D1796" s="1">
        <v>17543</v>
      </c>
      <c r="E1796" s="1">
        <v>514711</v>
      </c>
      <c r="F1796" s="2">
        <v>49720</v>
      </c>
    </row>
    <row r="1797" spans="1:6" x14ac:dyDescent="0.2">
      <c r="A1797">
        <v>2017</v>
      </c>
      <c r="B1797" t="s">
        <v>58</v>
      </c>
      <c r="C1797" t="s">
        <v>22</v>
      </c>
      <c r="D1797" s="1">
        <v>7420</v>
      </c>
      <c r="E1797" s="1">
        <v>142412</v>
      </c>
      <c r="F1797" s="2">
        <v>40426</v>
      </c>
    </row>
    <row r="1798" spans="1:6" x14ac:dyDescent="0.2">
      <c r="A1798">
        <v>2017</v>
      </c>
      <c r="B1798" t="s">
        <v>58</v>
      </c>
      <c r="C1798" t="s">
        <v>23</v>
      </c>
      <c r="D1798" s="1">
        <v>48626</v>
      </c>
      <c r="E1798" s="1">
        <v>450671</v>
      </c>
      <c r="F1798" s="2">
        <v>44800</v>
      </c>
    </row>
    <row r="1799" spans="1:6" x14ac:dyDescent="0.2">
      <c r="A1799">
        <v>2017</v>
      </c>
      <c r="B1799" t="s">
        <v>58</v>
      </c>
      <c r="C1799" t="s">
        <v>24</v>
      </c>
      <c r="D1799" s="1">
        <v>4448</v>
      </c>
      <c r="E1799" s="1">
        <v>73262</v>
      </c>
      <c r="F1799" s="2">
        <v>46171</v>
      </c>
    </row>
    <row r="1800" spans="1:6" x14ac:dyDescent="0.2">
      <c r="A1800">
        <v>2017</v>
      </c>
      <c r="B1800" t="s">
        <v>58</v>
      </c>
      <c r="C1800" t="s">
        <v>25</v>
      </c>
      <c r="D1800" s="1">
        <v>13241</v>
      </c>
      <c r="E1800" s="1">
        <v>136970</v>
      </c>
      <c r="F1800" s="2">
        <v>44565</v>
      </c>
    </row>
    <row r="1801" spans="1:6" x14ac:dyDescent="0.2">
      <c r="A1801">
        <v>2017</v>
      </c>
      <c r="B1801" t="s">
        <v>58</v>
      </c>
      <c r="C1801" t="s">
        <v>26</v>
      </c>
      <c r="D1801" s="1">
        <v>8681</v>
      </c>
      <c r="E1801" s="1">
        <v>131756</v>
      </c>
      <c r="F1801" s="2">
        <v>53119</v>
      </c>
    </row>
    <row r="1802" spans="1:6" x14ac:dyDescent="0.2">
      <c r="A1802">
        <v>2017</v>
      </c>
      <c r="B1802" t="s">
        <v>58</v>
      </c>
      <c r="C1802" t="s">
        <v>27</v>
      </c>
      <c r="D1802" s="1">
        <v>4635</v>
      </c>
      <c r="E1802" s="1">
        <v>111212</v>
      </c>
      <c r="F1802" s="2">
        <v>54599</v>
      </c>
    </row>
    <row r="1803" spans="1:6" x14ac:dyDescent="0.2">
      <c r="A1803">
        <v>2017</v>
      </c>
      <c r="B1803" t="s">
        <v>58</v>
      </c>
      <c r="C1803" t="s">
        <v>28</v>
      </c>
      <c r="D1803" s="1">
        <v>33411</v>
      </c>
      <c r="E1803" s="1">
        <v>644049</v>
      </c>
      <c r="F1803" s="2">
        <v>52138</v>
      </c>
    </row>
    <row r="1804" spans="1:6" x14ac:dyDescent="0.2">
      <c r="A1804">
        <v>2017</v>
      </c>
      <c r="B1804" t="s">
        <v>58</v>
      </c>
      <c r="C1804" t="s">
        <v>29</v>
      </c>
      <c r="D1804" s="1">
        <v>9629</v>
      </c>
      <c r="E1804" s="1">
        <v>127804</v>
      </c>
      <c r="F1804" s="2">
        <v>40621</v>
      </c>
    </row>
    <row r="1805" spans="1:6" x14ac:dyDescent="0.2">
      <c r="A1805">
        <v>2017</v>
      </c>
      <c r="B1805" t="s">
        <v>58</v>
      </c>
      <c r="C1805" t="s">
        <v>30</v>
      </c>
      <c r="D1805" s="1">
        <v>67533</v>
      </c>
      <c r="E1805" s="1">
        <v>1847585</v>
      </c>
      <c r="F1805" s="2">
        <v>51932</v>
      </c>
    </row>
    <row r="1806" spans="1:6" x14ac:dyDescent="0.2">
      <c r="A1806">
        <v>2017</v>
      </c>
      <c r="B1806" t="s">
        <v>58</v>
      </c>
      <c r="C1806" t="s">
        <v>31</v>
      </c>
      <c r="D1806" s="1">
        <v>26885</v>
      </c>
      <c r="E1806" s="1">
        <v>578637</v>
      </c>
      <c r="F1806" s="2">
        <v>47135</v>
      </c>
    </row>
    <row r="1807" spans="1:6" x14ac:dyDescent="0.2">
      <c r="A1807">
        <v>2017</v>
      </c>
      <c r="B1807" t="s">
        <v>58</v>
      </c>
      <c r="C1807" t="s">
        <v>32</v>
      </c>
      <c r="D1807" s="1">
        <v>2484</v>
      </c>
      <c r="E1807" s="1">
        <v>61847</v>
      </c>
      <c r="F1807" s="2">
        <v>49915</v>
      </c>
    </row>
    <row r="1808" spans="1:6" x14ac:dyDescent="0.2">
      <c r="A1808">
        <v>2017</v>
      </c>
      <c r="B1808" t="s">
        <v>58</v>
      </c>
      <c r="C1808" t="s">
        <v>33</v>
      </c>
      <c r="D1808" s="1">
        <v>34090</v>
      </c>
      <c r="E1808" s="1">
        <v>897244</v>
      </c>
      <c r="F1808" s="2">
        <v>45314</v>
      </c>
    </row>
    <row r="1809" spans="1:6" x14ac:dyDescent="0.2">
      <c r="A1809">
        <v>2017</v>
      </c>
      <c r="B1809" t="s">
        <v>58</v>
      </c>
      <c r="C1809" t="s">
        <v>34</v>
      </c>
      <c r="D1809" s="1">
        <v>13367</v>
      </c>
      <c r="E1809" s="1">
        <v>208934</v>
      </c>
      <c r="F1809" s="2">
        <v>44167</v>
      </c>
    </row>
    <row r="1810" spans="1:6" x14ac:dyDescent="0.2">
      <c r="A1810">
        <v>2017</v>
      </c>
      <c r="B1810" t="s">
        <v>58</v>
      </c>
      <c r="C1810" t="s">
        <v>35</v>
      </c>
      <c r="D1810" s="1">
        <v>15363</v>
      </c>
      <c r="E1810" s="1">
        <v>266489</v>
      </c>
      <c r="F1810" s="2">
        <v>50908</v>
      </c>
    </row>
    <row r="1811" spans="1:6" x14ac:dyDescent="0.2">
      <c r="A1811">
        <v>2017</v>
      </c>
      <c r="B1811" t="s">
        <v>58</v>
      </c>
      <c r="C1811" t="s">
        <v>36</v>
      </c>
      <c r="D1811" s="1">
        <v>58709</v>
      </c>
      <c r="E1811" s="1">
        <v>1179271</v>
      </c>
      <c r="F1811" s="2">
        <v>50500</v>
      </c>
    </row>
    <row r="1812" spans="1:6" x14ac:dyDescent="0.2">
      <c r="A1812">
        <v>2017</v>
      </c>
      <c r="B1812" t="s">
        <v>58</v>
      </c>
      <c r="C1812" t="s">
        <v>37</v>
      </c>
      <c r="D1812" s="1">
        <v>4485</v>
      </c>
      <c r="E1812" s="1">
        <v>99581</v>
      </c>
      <c r="F1812" s="2">
        <v>47941</v>
      </c>
    </row>
    <row r="1813" spans="1:6" x14ac:dyDescent="0.2">
      <c r="A1813">
        <v>2017</v>
      </c>
      <c r="B1813" t="s">
        <v>58</v>
      </c>
      <c r="C1813" t="s">
        <v>38</v>
      </c>
      <c r="D1813" s="1">
        <v>11574</v>
      </c>
      <c r="E1813" s="1">
        <v>226255</v>
      </c>
      <c r="F1813" s="2">
        <v>45624</v>
      </c>
    </row>
    <row r="1814" spans="1:6" x14ac:dyDescent="0.2">
      <c r="A1814">
        <v>2017</v>
      </c>
      <c r="B1814" t="s">
        <v>58</v>
      </c>
      <c r="C1814" t="s">
        <v>39</v>
      </c>
      <c r="D1814" s="1">
        <v>2732</v>
      </c>
      <c r="E1814" s="1">
        <v>66629</v>
      </c>
      <c r="F1814" s="2">
        <v>49512</v>
      </c>
    </row>
    <row r="1815" spans="1:6" x14ac:dyDescent="0.2">
      <c r="A1815">
        <v>2017</v>
      </c>
      <c r="B1815" t="s">
        <v>58</v>
      </c>
      <c r="C1815" t="s">
        <v>40</v>
      </c>
      <c r="D1815" s="1">
        <v>15761</v>
      </c>
      <c r="E1815" s="1">
        <v>416511</v>
      </c>
      <c r="F1815" s="2">
        <v>50938</v>
      </c>
    </row>
    <row r="1816" spans="1:6" x14ac:dyDescent="0.2">
      <c r="A1816">
        <v>2017</v>
      </c>
      <c r="B1816" t="s">
        <v>58</v>
      </c>
      <c r="C1816" t="s">
        <v>41</v>
      </c>
      <c r="D1816" s="1">
        <v>87635</v>
      </c>
      <c r="E1816" s="1">
        <v>1607487</v>
      </c>
      <c r="F1816" s="2">
        <v>47096</v>
      </c>
    </row>
    <row r="1817" spans="1:6" x14ac:dyDescent="0.2">
      <c r="A1817">
        <v>2017</v>
      </c>
      <c r="B1817" t="s">
        <v>58</v>
      </c>
      <c r="C1817" t="s">
        <v>42</v>
      </c>
      <c r="D1817" s="1">
        <v>11679</v>
      </c>
      <c r="E1817" s="1">
        <v>181402</v>
      </c>
      <c r="F1817" s="2">
        <v>42492</v>
      </c>
    </row>
    <row r="1818" spans="1:6" x14ac:dyDescent="0.2">
      <c r="A1818">
        <v>2017</v>
      </c>
      <c r="B1818" t="s">
        <v>58</v>
      </c>
      <c r="C1818" t="s">
        <v>43</v>
      </c>
      <c r="D1818" s="1">
        <v>2460</v>
      </c>
      <c r="E1818" s="1">
        <v>62109</v>
      </c>
      <c r="F1818" s="2">
        <v>45259</v>
      </c>
    </row>
    <row r="1819" spans="1:6" x14ac:dyDescent="0.2">
      <c r="A1819">
        <v>2017</v>
      </c>
      <c r="B1819" t="s">
        <v>58</v>
      </c>
      <c r="C1819" t="s">
        <v>44</v>
      </c>
      <c r="D1819" s="1">
        <v>42910</v>
      </c>
      <c r="E1819" s="1">
        <v>496944</v>
      </c>
      <c r="F1819" s="2">
        <v>48573</v>
      </c>
    </row>
    <row r="1820" spans="1:6" x14ac:dyDescent="0.2">
      <c r="A1820">
        <v>2017</v>
      </c>
      <c r="B1820" t="s">
        <v>58</v>
      </c>
      <c r="C1820" t="s">
        <v>45</v>
      </c>
      <c r="D1820" s="1">
        <v>56689</v>
      </c>
      <c r="E1820" s="1">
        <v>451563</v>
      </c>
      <c r="F1820" s="2">
        <v>49782</v>
      </c>
    </row>
    <row r="1821" spans="1:6" x14ac:dyDescent="0.2">
      <c r="A1821">
        <v>2017</v>
      </c>
      <c r="B1821" t="s">
        <v>58</v>
      </c>
      <c r="C1821" t="s">
        <v>46</v>
      </c>
      <c r="D1821" s="1">
        <v>5679</v>
      </c>
      <c r="E1821" s="1">
        <v>123772</v>
      </c>
      <c r="F1821" s="2">
        <v>44732</v>
      </c>
    </row>
    <row r="1822" spans="1:6" x14ac:dyDescent="0.2">
      <c r="A1822">
        <v>2017</v>
      </c>
      <c r="B1822" t="s">
        <v>58</v>
      </c>
      <c r="C1822" t="s">
        <v>47</v>
      </c>
      <c r="D1822" s="1">
        <v>25989</v>
      </c>
      <c r="E1822" s="1">
        <v>428367</v>
      </c>
      <c r="F1822" s="2">
        <v>47663</v>
      </c>
    </row>
    <row r="1823" spans="1:6" x14ac:dyDescent="0.2">
      <c r="A1823">
        <v>2017</v>
      </c>
      <c r="B1823" t="s">
        <v>58</v>
      </c>
      <c r="C1823" t="s">
        <v>48</v>
      </c>
      <c r="D1823" s="1">
        <v>3268</v>
      </c>
      <c r="E1823" s="1">
        <v>26479</v>
      </c>
      <c r="F1823" s="2">
        <v>41913</v>
      </c>
    </row>
    <row r="1824" spans="1:6" x14ac:dyDescent="0.2">
      <c r="A1824">
        <v>2017</v>
      </c>
      <c r="B1824" t="s">
        <v>59</v>
      </c>
      <c r="C1824" t="s">
        <v>1</v>
      </c>
      <c r="D1824" s="1">
        <v>10741</v>
      </c>
      <c r="E1824" s="1">
        <v>202336</v>
      </c>
      <c r="F1824" s="2">
        <v>16222</v>
      </c>
    </row>
    <row r="1825" spans="1:6" x14ac:dyDescent="0.2">
      <c r="A1825">
        <v>2017</v>
      </c>
      <c r="B1825" t="s">
        <v>59</v>
      </c>
      <c r="C1825" t="s">
        <v>2</v>
      </c>
      <c r="D1825" s="1">
        <v>12771</v>
      </c>
      <c r="E1825" s="1">
        <v>317076</v>
      </c>
      <c r="F1825" s="2">
        <v>23505</v>
      </c>
    </row>
    <row r="1826" spans="1:6" x14ac:dyDescent="0.2">
      <c r="A1826">
        <v>2017</v>
      </c>
      <c r="B1826" t="s">
        <v>59</v>
      </c>
      <c r="C1826" t="s">
        <v>3</v>
      </c>
      <c r="D1826" s="1">
        <v>7024</v>
      </c>
      <c r="E1826" s="1">
        <v>116690</v>
      </c>
      <c r="F1826" s="2">
        <v>16181</v>
      </c>
    </row>
    <row r="1827" spans="1:6" x14ac:dyDescent="0.2">
      <c r="A1827">
        <v>2017</v>
      </c>
      <c r="B1827" t="s">
        <v>59</v>
      </c>
      <c r="C1827" t="s">
        <v>4</v>
      </c>
      <c r="D1827" s="1">
        <v>103495</v>
      </c>
      <c r="E1827" s="1">
        <v>1935980</v>
      </c>
      <c r="F1827" s="2">
        <v>29214</v>
      </c>
    </row>
    <row r="1828" spans="1:6" x14ac:dyDescent="0.2">
      <c r="A1828">
        <v>2017</v>
      </c>
      <c r="B1828" t="s">
        <v>59</v>
      </c>
      <c r="C1828" t="s">
        <v>5</v>
      </c>
      <c r="D1828" s="1">
        <v>16627</v>
      </c>
      <c r="E1828" s="1">
        <v>333190</v>
      </c>
      <c r="F1828" s="2">
        <v>24462</v>
      </c>
    </row>
    <row r="1829" spans="1:6" x14ac:dyDescent="0.2">
      <c r="A1829">
        <v>2017</v>
      </c>
      <c r="B1829" t="s">
        <v>59</v>
      </c>
      <c r="C1829" t="s">
        <v>6</v>
      </c>
      <c r="D1829" s="1">
        <v>10338</v>
      </c>
      <c r="E1829" s="1">
        <v>156514</v>
      </c>
      <c r="F1829" s="2">
        <v>23066</v>
      </c>
    </row>
    <row r="1830" spans="1:6" x14ac:dyDescent="0.2">
      <c r="A1830">
        <v>2017</v>
      </c>
      <c r="B1830" t="s">
        <v>59</v>
      </c>
      <c r="C1830" t="s">
        <v>7</v>
      </c>
      <c r="D1830" s="1">
        <v>2565</v>
      </c>
      <c r="E1830" s="1">
        <v>50272</v>
      </c>
      <c r="F1830" s="2">
        <v>19997</v>
      </c>
    </row>
    <row r="1831" spans="1:6" x14ac:dyDescent="0.2">
      <c r="A1831">
        <v>2017</v>
      </c>
      <c r="B1831" t="s">
        <v>59</v>
      </c>
      <c r="C1831" t="s">
        <v>8</v>
      </c>
      <c r="D1831" s="1">
        <v>55396</v>
      </c>
      <c r="E1831" s="1">
        <v>1198478</v>
      </c>
      <c r="F1831" s="2">
        <v>24953</v>
      </c>
    </row>
    <row r="1832" spans="1:6" x14ac:dyDescent="0.2">
      <c r="A1832">
        <v>2017</v>
      </c>
      <c r="B1832" t="s">
        <v>59</v>
      </c>
      <c r="C1832" t="s">
        <v>9</v>
      </c>
      <c r="D1832" s="1">
        <v>23538</v>
      </c>
      <c r="E1832" s="1">
        <v>476035</v>
      </c>
      <c r="F1832" s="2">
        <v>20142</v>
      </c>
    </row>
    <row r="1833" spans="1:6" x14ac:dyDescent="0.2">
      <c r="A1833">
        <v>2017</v>
      </c>
      <c r="B1833" t="s">
        <v>59</v>
      </c>
      <c r="C1833" t="s">
        <v>10</v>
      </c>
      <c r="D1833" s="1">
        <v>4906</v>
      </c>
      <c r="E1833" s="1">
        <v>74928</v>
      </c>
      <c r="F1833" s="2">
        <v>16382</v>
      </c>
    </row>
    <row r="1834" spans="1:6" x14ac:dyDescent="0.2">
      <c r="A1834">
        <v>2017</v>
      </c>
      <c r="B1834" t="s">
        <v>59</v>
      </c>
      <c r="C1834" t="s">
        <v>11</v>
      </c>
      <c r="D1834" s="1">
        <v>32076</v>
      </c>
      <c r="E1834" s="1">
        <v>610100</v>
      </c>
      <c r="F1834" s="2">
        <v>22930</v>
      </c>
    </row>
    <row r="1835" spans="1:6" x14ac:dyDescent="0.2">
      <c r="A1835">
        <v>2017</v>
      </c>
      <c r="B1835" t="s">
        <v>59</v>
      </c>
      <c r="C1835" t="s">
        <v>12</v>
      </c>
      <c r="D1835" s="1">
        <v>15273</v>
      </c>
      <c r="E1835" s="1">
        <v>308506</v>
      </c>
      <c r="F1835" s="2">
        <v>18223</v>
      </c>
    </row>
    <row r="1836" spans="1:6" x14ac:dyDescent="0.2">
      <c r="A1836">
        <v>2017</v>
      </c>
      <c r="B1836" t="s">
        <v>59</v>
      </c>
      <c r="C1836" t="s">
        <v>13</v>
      </c>
      <c r="D1836" s="1">
        <v>8532</v>
      </c>
      <c r="E1836" s="1">
        <v>143101</v>
      </c>
      <c r="F1836" s="2">
        <v>16280</v>
      </c>
    </row>
    <row r="1837" spans="1:6" x14ac:dyDescent="0.2">
      <c r="A1837">
        <v>2017</v>
      </c>
      <c r="B1837" t="s">
        <v>59</v>
      </c>
      <c r="C1837" t="s">
        <v>14</v>
      </c>
      <c r="D1837" s="1">
        <v>6839</v>
      </c>
      <c r="E1837" s="1">
        <v>128449</v>
      </c>
      <c r="F1837" s="2">
        <v>16257</v>
      </c>
    </row>
    <row r="1838" spans="1:6" x14ac:dyDescent="0.2">
      <c r="A1838">
        <v>2017</v>
      </c>
      <c r="B1838" t="s">
        <v>59</v>
      </c>
      <c r="C1838" t="s">
        <v>15</v>
      </c>
      <c r="D1838" s="1">
        <v>10063</v>
      </c>
      <c r="E1838" s="1">
        <v>196846</v>
      </c>
      <c r="F1838" s="2">
        <v>17160</v>
      </c>
    </row>
    <row r="1839" spans="1:6" x14ac:dyDescent="0.2">
      <c r="A1839">
        <v>2017</v>
      </c>
      <c r="B1839" t="s">
        <v>59</v>
      </c>
      <c r="C1839" t="s">
        <v>16</v>
      </c>
      <c r="D1839" s="1">
        <v>12015</v>
      </c>
      <c r="E1839" s="1">
        <v>233109</v>
      </c>
      <c r="F1839" s="2">
        <v>20623</v>
      </c>
    </row>
    <row r="1840" spans="1:6" x14ac:dyDescent="0.2">
      <c r="A1840">
        <v>2017</v>
      </c>
      <c r="B1840" t="s">
        <v>59</v>
      </c>
      <c r="C1840" t="s">
        <v>17</v>
      </c>
      <c r="D1840" s="1">
        <v>5119</v>
      </c>
      <c r="E1840" s="1">
        <v>67354</v>
      </c>
      <c r="F1840" s="2">
        <v>21119</v>
      </c>
    </row>
    <row r="1841" spans="1:6" x14ac:dyDescent="0.2">
      <c r="A1841">
        <v>2017</v>
      </c>
      <c r="B1841" t="s">
        <v>59</v>
      </c>
      <c r="C1841" t="s">
        <v>18</v>
      </c>
      <c r="D1841" s="1">
        <v>14733</v>
      </c>
      <c r="E1841" s="1">
        <v>280195</v>
      </c>
      <c r="F1841" s="2">
        <v>23436</v>
      </c>
    </row>
    <row r="1842" spans="1:6" x14ac:dyDescent="0.2">
      <c r="A1842">
        <v>2017</v>
      </c>
      <c r="B1842" t="s">
        <v>59</v>
      </c>
      <c r="C1842" t="s">
        <v>19</v>
      </c>
      <c r="D1842" s="1">
        <v>20695</v>
      </c>
      <c r="E1842" s="1">
        <v>369350</v>
      </c>
      <c r="F1842" s="2">
        <v>26779</v>
      </c>
    </row>
    <row r="1843" spans="1:6" x14ac:dyDescent="0.2">
      <c r="A1843">
        <v>2017</v>
      </c>
      <c r="B1843" t="s">
        <v>59</v>
      </c>
      <c r="C1843" t="s">
        <v>20</v>
      </c>
      <c r="D1843" s="1">
        <v>21783</v>
      </c>
      <c r="E1843" s="1">
        <v>431316</v>
      </c>
      <c r="F1843" s="2">
        <v>19834</v>
      </c>
    </row>
    <row r="1844" spans="1:6" x14ac:dyDescent="0.2">
      <c r="A1844">
        <v>2017</v>
      </c>
      <c r="B1844" t="s">
        <v>59</v>
      </c>
      <c r="C1844" t="s">
        <v>21</v>
      </c>
      <c r="D1844" s="1">
        <v>14729</v>
      </c>
      <c r="E1844" s="1">
        <v>270490</v>
      </c>
      <c r="F1844" s="2">
        <v>21386</v>
      </c>
    </row>
    <row r="1845" spans="1:6" x14ac:dyDescent="0.2">
      <c r="A1845">
        <v>2017</v>
      </c>
      <c r="B1845" t="s">
        <v>59</v>
      </c>
      <c r="C1845" t="s">
        <v>22</v>
      </c>
      <c r="D1845" s="1">
        <v>6381</v>
      </c>
      <c r="E1845" s="1">
        <v>134613</v>
      </c>
      <c r="F1845" s="2">
        <v>17011</v>
      </c>
    </row>
    <row r="1846" spans="1:6" x14ac:dyDescent="0.2">
      <c r="A1846">
        <v>2017</v>
      </c>
      <c r="B1846" t="s">
        <v>59</v>
      </c>
      <c r="C1846" t="s">
        <v>23</v>
      </c>
      <c r="D1846" s="1">
        <v>14797</v>
      </c>
      <c r="E1846" s="1">
        <v>303022</v>
      </c>
      <c r="F1846" s="2">
        <v>20276</v>
      </c>
    </row>
    <row r="1847" spans="1:6" x14ac:dyDescent="0.2">
      <c r="A1847">
        <v>2017</v>
      </c>
      <c r="B1847" t="s">
        <v>59</v>
      </c>
      <c r="C1847" t="s">
        <v>24</v>
      </c>
      <c r="D1847" s="1">
        <v>4978</v>
      </c>
      <c r="E1847" s="1">
        <v>64958</v>
      </c>
      <c r="F1847" s="2">
        <v>18625</v>
      </c>
    </row>
    <row r="1848" spans="1:6" x14ac:dyDescent="0.2">
      <c r="A1848">
        <v>2017</v>
      </c>
      <c r="B1848" t="s">
        <v>59</v>
      </c>
      <c r="C1848" t="s">
        <v>25</v>
      </c>
      <c r="D1848" s="1">
        <v>5508</v>
      </c>
      <c r="E1848" s="1">
        <v>91776</v>
      </c>
      <c r="F1848" s="2">
        <v>16253</v>
      </c>
    </row>
    <row r="1849" spans="1:6" x14ac:dyDescent="0.2">
      <c r="A1849">
        <v>2017</v>
      </c>
      <c r="B1849" t="s">
        <v>59</v>
      </c>
      <c r="C1849" t="s">
        <v>26</v>
      </c>
      <c r="D1849" s="1">
        <v>8246</v>
      </c>
      <c r="E1849" s="1">
        <v>348888</v>
      </c>
      <c r="F1849" s="2">
        <v>33048</v>
      </c>
    </row>
    <row r="1850" spans="1:6" x14ac:dyDescent="0.2">
      <c r="A1850">
        <v>2017</v>
      </c>
      <c r="B1850" t="s">
        <v>59</v>
      </c>
      <c r="C1850" t="s">
        <v>27</v>
      </c>
      <c r="D1850" s="1">
        <v>4512</v>
      </c>
      <c r="E1850" s="1">
        <v>70729</v>
      </c>
      <c r="F1850" s="2">
        <v>21058</v>
      </c>
    </row>
    <row r="1851" spans="1:6" x14ac:dyDescent="0.2">
      <c r="A1851">
        <v>2017</v>
      </c>
      <c r="B1851" t="s">
        <v>59</v>
      </c>
      <c r="C1851" t="s">
        <v>28</v>
      </c>
      <c r="D1851" s="1">
        <v>23501</v>
      </c>
      <c r="E1851" s="1">
        <v>372798</v>
      </c>
      <c r="F1851" s="2">
        <v>24851</v>
      </c>
    </row>
    <row r="1852" spans="1:6" x14ac:dyDescent="0.2">
      <c r="A1852">
        <v>2017</v>
      </c>
      <c r="B1852" t="s">
        <v>59</v>
      </c>
      <c r="C1852" t="s">
        <v>29</v>
      </c>
      <c r="D1852" s="1">
        <v>4929</v>
      </c>
      <c r="E1852" s="1">
        <v>96321</v>
      </c>
      <c r="F1852" s="2">
        <v>17901</v>
      </c>
    </row>
    <row r="1853" spans="1:6" x14ac:dyDescent="0.2">
      <c r="A1853">
        <v>2017</v>
      </c>
      <c r="B1853" t="s">
        <v>59</v>
      </c>
      <c r="C1853" t="s">
        <v>30</v>
      </c>
      <c r="D1853" s="1">
        <v>66166</v>
      </c>
      <c r="E1853" s="1">
        <v>944545</v>
      </c>
      <c r="F1853" s="2">
        <v>32365</v>
      </c>
    </row>
    <row r="1854" spans="1:6" x14ac:dyDescent="0.2">
      <c r="A1854">
        <v>2017</v>
      </c>
      <c r="B1854" t="s">
        <v>59</v>
      </c>
      <c r="C1854" t="s">
        <v>31</v>
      </c>
      <c r="D1854" s="1">
        <v>25235</v>
      </c>
      <c r="E1854" s="1">
        <v>493758</v>
      </c>
      <c r="F1854" s="2">
        <v>19111</v>
      </c>
    </row>
    <row r="1855" spans="1:6" x14ac:dyDescent="0.2">
      <c r="A1855">
        <v>2017</v>
      </c>
      <c r="B1855" t="s">
        <v>59</v>
      </c>
      <c r="C1855" t="s">
        <v>32</v>
      </c>
      <c r="D1855" s="1">
        <v>2600</v>
      </c>
      <c r="E1855" s="1">
        <v>39316</v>
      </c>
      <c r="F1855" s="2">
        <v>17400</v>
      </c>
    </row>
    <row r="1856" spans="1:6" x14ac:dyDescent="0.2">
      <c r="A1856">
        <v>2017</v>
      </c>
      <c r="B1856" t="s">
        <v>59</v>
      </c>
      <c r="C1856" t="s">
        <v>33</v>
      </c>
      <c r="D1856" s="1">
        <v>28218</v>
      </c>
      <c r="E1856" s="1">
        <v>560257</v>
      </c>
      <c r="F1856" s="2">
        <v>18856</v>
      </c>
    </row>
    <row r="1857" spans="1:6" x14ac:dyDescent="0.2">
      <c r="A1857">
        <v>2017</v>
      </c>
      <c r="B1857" t="s">
        <v>59</v>
      </c>
      <c r="C1857" t="s">
        <v>34</v>
      </c>
      <c r="D1857" s="1">
        <v>8969</v>
      </c>
      <c r="E1857" s="1">
        <v>167540</v>
      </c>
      <c r="F1857" s="2">
        <v>17729</v>
      </c>
    </row>
    <row r="1858" spans="1:6" x14ac:dyDescent="0.2">
      <c r="A1858">
        <v>2017</v>
      </c>
      <c r="B1858" t="s">
        <v>59</v>
      </c>
      <c r="C1858" t="s">
        <v>35</v>
      </c>
      <c r="D1858" s="1">
        <v>13588</v>
      </c>
      <c r="E1858" s="1">
        <v>205823</v>
      </c>
      <c r="F1858" s="2">
        <v>21379</v>
      </c>
    </row>
    <row r="1859" spans="1:6" x14ac:dyDescent="0.2">
      <c r="A1859">
        <v>2017</v>
      </c>
      <c r="B1859" t="s">
        <v>59</v>
      </c>
      <c r="C1859" t="s">
        <v>36</v>
      </c>
      <c r="D1859" s="1">
        <v>33146</v>
      </c>
      <c r="E1859" s="1">
        <v>566779</v>
      </c>
      <c r="F1859" s="2">
        <v>20389</v>
      </c>
    </row>
    <row r="1860" spans="1:6" x14ac:dyDescent="0.2">
      <c r="A1860">
        <v>2017</v>
      </c>
      <c r="B1860" t="s">
        <v>59</v>
      </c>
      <c r="C1860" t="s">
        <v>37</v>
      </c>
      <c r="D1860" s="1">
        <v>3683</v>
      </c>
      <c r="E1860" s="1">
        <v>58183</v>
      </c>
      <c r="F1860" s="2">
        <v>22353</v>
      </c>
    </row>
    <row r="1861" spans="1:6" x14ac:dyDescent="0.2">
      <c r="A1861">
        <v>2017</v>
      </c>
      <c r="B1861" t="s">
        <v>59</v>
      </c>
      <c r="C1861" t="s">
        <v>38</v>
      </c>
      <c r="D1861" s="1">
        <v>12337</v>
      </c>
      <c r="E1861" s="1">
        <v>254069</v>
      </c>
      <c r="F1861" s="2">
        <v>17885</v>
      </c>
    </row>
    <row r="1862" spans="1:6" x14ac:dyDescent="0.2">
      <c r="A1862">
        <v>2017</v>
      </c>
      <c r="B1862" t="s">
        <v>59</v>
      </c>
      <c r="C1862" t="s">
        <v>39</v>
      </c>
      <c r="D1862" s="1">
        <v>3109</v>
      </c>
      <c r="E1862" s="1">
        <v>46967</v>
      </c>
      <c r="F1862" s="2">
        <v>16460</v>
      </c>
    </row>
    <row r="1863" spans="1:6" x14ac:dyDescent="0.2">
      <c r="A1863">
        <v>2017</v>
      </c>
      <c r="B1863" t="s">
        <v>59</v>
      </c>
      <c r="C1863" t="s">
        <v>40</v>
      </c>
      <c r="D1863" s="1">
        <v>15932</v>
      </c>
      <c r="E1863" s="1">
        <v>328856</v>
      </c>
      <c r="F1863" s="2">
        <v>22398</v>
      </c>
    </row>
    <row r="1864" spans="1:6" x14ac:dyDescent="0.2">
      <c r="A1864">
        <v>2017</v>
      </c>
      <c r="B1864" t="s">
        <v>59</v>
      </c>
      <c r="C1864" t="s">
        <v>41</v>
      </c>
      <c r="D1864" s="1">
        <v>60744</v>
      </c>
      <c r="E1864" s="1">
        <v>1317762</v>
      </c>
      <c r="F1864" s="2">
        <v>21234</v>
      </c>
    </row>
    <row r="1865" spans="1:6" x14ac:dyDescent="0.2">
      <c r="A1865">
        <v>2017</v>
      </c>
      <c r="B1865" t="s">
        <v>59</v>
      </c>
      <c r="C1865" t="s">
        <v>42</v>
      </c>
      <c r="D1865" s="1">
        <v>7068</v>
      </c>
      <c r="E1865" s="1">
        <v>142985</v>
      </c>
      <c r="F1865" s="2">
        <v>19510</v>
      </c>
    </row>
    <row r="1866" spans="1:6" x14ac:dyDescent="0.2">
      <c r="A1866">
        <v>2017</v>
      </c>
      <c r="B1866" t="s">
        <v>59</v>
      </c>
      <c r="C1866" t="s">
        <v>43</v>
      </c>
      <c r="D1866" s="1">
        <v>2266</v>
      </c>
      <c r="E1866" s="1">
        <v>37337</v>
      </c>
      <c r="F1866" s="2">
        <v>22375</v>
      </c>
    </row>
    <row r="1867" spans="1:6" x14ac:dyDescent="0.2">
      <c r="A1867">
        <v>2017</v>
      </c>
      <c r="B1867" t="s">
        <v>59</v>
      </c>
      <c r="C1867" t="s">
        <v>44</v>
      </c>
      <c r="D1867" s="1">
        <v>20269</v>
      </c>
      <c r="E1867" s="1">
        <v>402475</v>
      </c>
      <c r="F1867" s="2">
        <v>20078</v>
      </c>
    </row>
    <row r="1868" spans="1:6" x14ac:dyDescent="0.2">
      <c r="A1868">
        <v>2017</v>
      </c>
      <c r="B1868" t="s">
        <v>59</v>
      </c>
      <c r="C1868" t="s">
        <v>45</v>
      </c>
      <c r="D1868" s="1">
        <v>20065</v>
      </c>
      <c r="E1868" s="1">
        <v>325141</v>
      </c>
      <c r="F1868" s="2">
        <v>24250</v>
      </c>
    </row>
    <row r="1869" spans="1:6" x14ac:dyDescent="0.2">
      <c r="A1869">
        <v>2017</v>
      </c>
      <c r="B1869" t="s">
        <v>59</v>
      </c>
      <c r="C1869" t="s">
        <v>46</v>
      </c>
      <c r="D1869" s="1">
        <v>4646</v>
      </c>
      <c r="E1869" s="1">
        <v>74275</v>
      </c>
      <c r="F1869" s="2">
        <v>17335</v>
      </c>
    </row>
    <row r="1870" spans="1:6" x14ac:dyDescent="0.2">
      <c r="A1870">
        <v>2017</v>
      </c>
      <c r="B1870" t="s">
        <v>59</v>
      </c>
      <c r="C1870" t="s">
        <v>47</v>
      </c>
      <c r="D1870" s="1">
        <v>16599</v>
      </c>
      <c r="E1870" s="1">
        <v>279749</v>
      </c>
      <c r="F1870" s="2">
        <v>17248</v>
      </c>
    </row>
    <row r="1871" spans="1:6" x14ac:dyDescent="0.2">
      <c r="A1871">
        <v>2017</v>
      </c>
      <c r="B1871" t="s">
        <v>59</v>
      </c>
      <c r="C1871" t="s">
        <v>48</v>
      </c>
      <c r="D1871" s="1">
        <v>2355</v>
      </c>
      <c r="E1871" s="1">
        <v>36297</v>
      </c>
      <c r="F1871" s="2">
        <v>19867</v>
      </c>
    </row>
    <row r="1872" spans="1:6" x14ac:dyDescent="0.2">
      <c r="A1872">
        <v>2017</v>
      </c>
      <c r="B1872" t="s">
        <v>60</v>
      </c>
      <c r="C1872" t="s">
        <v>1</v>
      </c>
      <c r="D1872" s="1">
        <v>9603</v>
      </c>
      <c r="E1872" s="1">
        <v>45296</v>
      </c>
      <c r="F1872" s="2">
        <v>36539</v>
      </c>
    </row>
    <row r="1873" spans="1:6" x14ac:dyDescent="0.2">
      <c r="A1873">
        <v>2017</v>
      </c>
      <c r="B1873" t="s">
        <v>60</v>
      </c>
      <c r="C1873" t="s">
        <v>2</v>
      </c>
      <c r="D1873" s="1">
        <v>10297</v>
      </c>
      <c r="E1873" s="1">
        <v>71320</v>
      </c>
      <c r="F1873" s="2">
        <v>37061</v>
      </c>
    </row>
    <row r="1874" spans="1:6" x14ac:dyDescent="0.2">
      <c r="A1874">
        <v>2017</v>
      </c>
      <c r="B1874" t="s">
        <v>60</v>
      </c>
      <c r="C1874" t="s">
        <v>3</v>
      </c>
      <c r="D1874" s="1">
        <v>5315</v>
      </c>
      <c r="E1874" s="1">
        <v>24804</v>
      </c>
      <c r="F1874" s="2">
        <v>33179</v>
      </c>
    </row>
    <row r="1875" spans="1:6" x14ac:dyDescent="0.2">
      <c r="A1875">
        <v>2017</v>
      </c>
      <c r="B1875" t="s">
        <v>60</v>
      </c>
      <c r="C1875" t="s">
        <v>4</v>
      </c>
      <c r="D1875" s="1">
        <v>88470</v>
      </c>
      <c r="E1875" s="1">
        <v>527915</v>
      </c>
      <c r="F1875" s="2">
        <v>40412</v>
      </c>
    </row>
    <row r="1876" spans="1:6" x14ac:dyDescent="0.2">
      <c r="A1876">
        <v>2017</v>
      </c>
      <c r="B1876" t="s">
        <v>60</v>
      </c>
      <c r="C1876" t="s">
        <v>5</v>
      </c>
      <c r="D1876" s="1">
        <v>15777</v>
      </c>
      <c r="E1876" s="1">
        <v>80034</v>
      </c>
      <c r="F1876" s="2">
        <v>39558</v>
      </c>
    </row>
    <row r="1877" spans="1:6" x14ac:dyDescent="0.2">
      <c r="A1877">
        <v>2017</v>
      </c>
      <c r="B1877" t="s">
        <v>60</v>
      </c>
      <c r="C1877" t="s">
        <v>6</v>
      </c>
      <c r="D1877" s="1">
        <v>16529</v>
      </c>
      <c r="E1877" s="1">
        <v>64279</v>
      </c>
      <c r="F1877" s="2">
        <v>33397</v>
      </c>
    </row>
    <row r="1878" spans="1:6" x14ac:dyDescent="0.2">
      <c r="A1878">
        <v>2017</v>
      </c>
      <c r="B1878" t="s">
        <v>60</v>
      </c>
      <c r="C1878" t="s">
        <v>7</v>
      </c>
      <c r="D1878" s="1">
        <v>2003</v>
      </c>
      <c r="E1878" s="1">
        <v>11881</v>
      </c>
      <c r="F1878" s="2">
        <v>33610</v>
      </c>
    </row>
    <row r="1879" spans="1:6" x14ac:dyDescent="0.2">
      <c r="A1879">
        <v>2017</v>
      </c>
      <c r="B1879" t="s">
        <v>60</v>
      </c>
      <c r="C1879" t="s">
        <v>8</v>
      </c>
      <c r="D1879" s="1">
        <v>54928</v>
      </c>
      <c r="E1879" s="1">
        <v>273903</v>
      </c>
      <c r="F1879" s="2">
        <v>35319</v>
      </c>
    </row>
    <row r="1880" spans="1:6" x14ac:dyDescent="0.2">
      <c r="A1880">
        <v>2017</v>
      </c>
      <c r="B1880" t="s">
        <v>60</v>
      </c>
      <c r="C1880" t="s">
        <v>9</v>
      </c>
      <c r="D1880" s="1">
        <v>18097</v>
      </c>
      <c r="E1880" s="1">
        <v>106445</v>
      </c>
      <c r="F1880" s="2">
        <v>35520</v>
      </c>
    </row>
    <row r="1881" spans="1:6" x14ac:dyDescent="0.2">
      <c r="A1881">
        <v>2017</v>
      </c>
      <c r="B1881" t="s">
        <v>60</v>
      </c>
      <c r="C1881" t="s">
        <v>10</v>
      </c>
      <c r="D1881" s="1">
        <v>3888</v>
      </c>
      <c r="E1881" s="1">
        <v>17915</v>
      </c>
      <c r="F1881" s="2">
        <v>30056</v>
      </c>
    </row>
    <row r="1882" spans="1:6" x14ac:dyDescent="0.2">
      <c r="A1882">
        <v>2017</v>
      </c>
      <c r="B1882" t="s">
        <v>60</v>
      </c>
      <c r="C1882" t="s">
        <v>11</v>
      </c>
      <c r="D1882" s="1">
        <v>39500</v>
      </c>
      <c r="E1882" s="1">
        <v>206494</v>
      </c>
      <c r="F1882" s="2">
        <v>41240</v>
      </c>
    </row>
    <row r="1883" spans="1:6" x14ac:dyDescent="0.2">
      <c r="A1883">
        <v>2017</v>
      </c>
      <c r="B1883" t="s">
        <v>60</v>
      </c>
      <c r="C1883" t="s">
        <v>12</v>
      </c>
      <c r="D1883" s="1">
        <v>13113</v>
      </c>
      <c r="E1883" s="1">
        <v>86944</v>
      </c>
      <c r="F1883" s="2">
        <v>31882</v>
      </c>
    </row>
    <row r="1884" spans="1:6" x14ac:dyDescent="0.2">
      <c r="A1884">
        <v>2017</v>
      </c>
      <c r="B1884" t="s">
        <v>60</v>
      </c>
      <c r="C1884" t="s">
        <v>13</v>
      </c>
      <c r="D1884" s="1">
        <v>8710</v>
      </c>
      <c r="E1884" s="1">
        <v>42498</v>
      </c>
      <c r="F1884" s="2">
        <v>33069</v>
      </c>
    </row>
    <row r="1885" spans="1:6" x14ac:dyDescent="0.2">
      <c r="A1885">
        <v>2017</v>
      </c>
      <c r="B1885" t="s">
        <v>60</v>
      </c>
      <c r="C1885" t="s">
        <v>14</v>
      </c>
      <c r="D1885" s="1">
        <v>6031</v>
      </c>
      <c r="E1885" s="1">
        <v>33578</v>
      </c>
      <c r="F1885" s="2">
        <v>33575</v>
      </c>
    </row>
    <row r="1886" spans="1:6" x14ac:dyDescent="0.2">
      <c r="A1886">
        <v>2017</v>
      </c>
      <c r="B1886" t="s">
        <v>60</v>
      </c>
      <c r="C1886" t="s">
        <v>15</v>
      </c>
      <c r="D1886" s="1">
        <v>10912</v>
      </c>
      <c r="E1886" s="1">
        <v>46382</v>
      </c>
      <c r="F1886" s="2">
        <v>32330</v>
      </c>
    </row>
    <row r="1887" spans="1:6" x14ac:dyDescent="0.2">
      <c r="A1887">
        <v>2017</v>
      </c>
      <c r="B1887" t="s">
        <v>60</v>
      </c>
      <c r="C1887" t="s">
        <v>16</v>
      </c>
      <c r="D1887" s="1">
        <v>9250</v>
      </c>
      <c r="E1887" s="1">
        <v>45963</v>
      </c>
      <c r="F1887" s="2">
        <v>36468</v>
      </c>
    </row>
    <row r="1888" spans="1:6" x14ac:dyDescent="0.2">
      <c r="A1888">
        <v>2017</v>
      </c>
      <c r="B1888" t="s">
        <v>60</v>
      </c>
      <c r="C1888" t="s">
        <v>17</v>
      </c>
      <c r="D1888" s="1">
        <v>4028</v>
      </c>
      <c r="E1888" s="1">
        <v>17774</v>
      </c>
      <c r="F1888" s="2">
        <v>32993</v>
      </c>
    </row>
    <row r="1889" spans="1:6" x14ac:dyDescent="0.2">
      <c r="A1889">
        <v>2017</v>
      </c>
      <c r="B1889" t="s">
        <v>60</v>
      </c>
      <c r="C1889" t="s">
        <v>18</v>
      </c>
      <c r="D1889" s="1">
        <v>19506</v>
      </c>
      <c r="E1889" s="1">
        <v>91492</v>
      </c>
      <c r="F1889" s="2">
        <v>41793</v>
      </c>
    </row>
    <row r="1890" spans="1:6" x14ac:dyDescent="0.2">
      <c r="A1890">
        <v>2017</v>
      </c>
      <c r="B1890" t="s">
        <v>60</v>
      </c>
      <c r="C1890" t="s">
        <v>19</v>
      </c>
      <c r="D1890" s="1">
        <v>21677</v>
      </c>
      <c r="E1890" s="1">
        <v>118160</v>
      </c>
      <c r="F1890" s="2">
        <v>37032</v>
      </c>
    </row>
    <row r="1891" spans="1:6" x14ac:dyDescent="0.2">
      <c r="A1891">
        <v>2017</v>
      </c>
      <c r="B1891" t="s">
        <v>60</v>
      </c>
      <c r="C1891" t="s">
        <v>20</v>
      </c>
      <c r="D1891" s="1">
        <v>29930</v>
      </c>
      <c r="E1891" s="1">
        <v>137568</v>
      </c>
      <c r="F1891" s="2">
        <v>32157</v>
      </c>
    </row>
    <row r="1892" spans="1:6" x14ac:dyDescent="0.2">
      <c r="A1892">
        <v>2017</v>
      </c>
      <c r="B1892" t="s">
        <v>60</v>
      </c>
      <c r="C1892" t="s">
        <v>21</v>
      </c>
      <c r="D1892" s="1">
        <v>16226</v>
      </c>
      <c r="E1892" s="1">
        <v>90138</v>
      </c>
      <c r="F1892" s="2">
        <v>33237</v>
      </c>
    </row>
    <row r="1893" spans="1:6" x14ac:dyDescent="0.2">
      <c r="A1893">
        <v>2017</v>
      </c>
      <c r="B1893" t="s">
        <v>60</v>
      </c>
      <c r="C1893" t="s">
        <v>22</v>
      </c>
      <c r="D1893" s="1">
        <v>4726</v>
      </c>
      <c r="E1893" s="1">
        <v>21154</v>
      </c>
      <c r="F1893" s="2">
        <v>33958</v>
      </c>
    </row>
    <row r="1894" spans="1:6" x14ac:dyDescent="0.2">
      <c r="A1894">
        <v>2017</v>
      </c>
      <c r="B1894" t="s">
        <v>60</v>
      </c>
      <c r="C1894" t="s">
        <v>23</v>
      </c>
      <c r="D1894" s="1">
        <v>13734</v>
      </c>
      <c r="E1894" s="1">
        <v>76037</v>
      </c>
      <c r="F1894" s="2">
        <v>32705</v>
      </c>
    </row>
    <row r="1895" spans="1:6" x14ac:dyDescent="0.2">
      <c r="A1895">
        <v>2017</v>
      </c>
      <c r="B1895" t="s">
        <v>60</v>
      </c>
      <c r="C1895" t="s">
        <v>24</v>
      </c>
      <c r="D1895" s="1">
        <v>4094</v>
      </c>
      <c r="E1895" s="1">
        <v>17909</v>
      </c>
      <c r="F1895" s="2">
        <v>29177</v>
      </c>
    </row>
    <row r="1896" spans="1:6" x14ac:dyDescent="0.2">
      <c r="A1896">
        <v>2017</v>
      </c>
      <c r="B1896" t="s">
        <v>60</v>
      </c>
      <c r="C1896" t="s">
        <v>25</v>
      </c>
      <c r="D1896" s="1">
        <v>4671</v>
      </c>
      <c r="E1896" s="1">
        <v>25082</v>
      </c>
      <c r="F1896" s="2">
        <v>31310</v>
      </c>
    </row>
    <row r="1897" spans="1:6" x14ac:dyDescent="0.2">
      <c r="A1897">
        <v>2017</v>
      </c>
      <c r="B1897" t="s">
        <v>60</v>
      </c>
      <c r="C1897" t="s">
        <v>26</v>
      </c>
      <c r="D1897" s="1">
        <v>4959</v>
      </c>
      <c r="E1897" s="1">
        <v>33667</v>
      </c>
      <c r="F1897" s="2">
        <v>36336</v>
      </c>
    </row>
    <row r="1898" spans="1:6" x14ac:dyDescent="0.2">
      <c r="A1898">
        <v>2017</v>
      </c>
      <c r="B1898" t="s">
        <v>60</v>
      </c>
      <c r="C1898" t="s">
        <v>27</v>
      </c>
      <c r="D1898" s="1">
        <v>3871</v>
      </c>
      <c r="E1898" s="1">
        <v>20493</v>
      </c>
      <c r="F1898" s="2">
        <v>36646</v>
      </c>
    </row>
    <row r="1899" spans="1:6" x14ac:dyDescent="0.2">
      <c r="A1899">
        <v>2017</v>
      </c>
      <c r="B1899" t="s">
        <v>60</v>
      </c>
      <c r="C1899" t="s">
        <v>28</v>
      </c>
      <c r="D1899" s="1">
        <v>25881</v>
      </c>
      <c r="E1899" s="1">
        <v>136480</v>
      </c>
      <c r="F1899" s="2">
        <v>35059</v>
      </c>
    </row>
    <row r="1900" spans="1:6" x14ac:dyDescent="0.2">
      <c r="A1900">
        <v>2017</v>
      </c>
      <c r="B1900" t="s">
        <v>60</v>
      </c>
      <c r="C1900" t="s">
        <v>29</v>
      </c>
      <c r="D1900" s="1">
        <v>3961</v>
      </c>
      <c r="E1900" s="1">
        <v>20593</v>
      </c>
      <c r="F1900" s="2">
        <v>32578</v>
      </c>
    </row>
    <row r="1901" spans="1:6" x14ac:dyDescent="0.2">
      <c r="A1901">
        <v>2017</v>
      </c>
      <c r="B1901" t="s">
        <v>60</v>
      </c>
      <c r="C1901" t="s">
        <v>30</v>
      </c>
      <c r="D1901" s="1">
        <v>74536</v>
      </c>
      <c r="E1901" s="1">
        <v>369805</v>
      </c>
      <c r="F1901" s="2">
        <v>40436</v>
      </c>
    </row>
    <row r="1902" spans="1:6" x14ac:dyDescent="0.2">
      <c r="A1902">
        <v>2017</v>
      </c>
      <c r="B1902" t="s">
        <v>60</v>
      </c>
      <c r="C1902" t="s">
        <v>31</v>
      </c>
      <c r="D1902" s="1">
        <v>23024</v>
      </c>
      <c r="E1902" s="1">
        <v>107404</v>
      </c>
      <c r="F1902" s="2">
        <v>33978</v>
      </c>
    </row>
    <row r="1903" spans="1:6" x14ac:dyDescent="0.2">
      <c r="A1903">
        <v>2017</v>
      </c>
      <c r="B1903" t="s">
        <v>60</v>
      </c>
      <c r="C1903" t="s">
        <v>32</v>
      </c>
      <c r="D1903" s="1">
        <v>2040</v>
      </c>
      <c r="E1903" s="1">
        <v>12231</v>
      </c>
      <c r="F1903" s="2">
        <v>34167</v>
      </c>
    </row>
    <row r="1904" spans="1:6" x14ac:dyDescent="0.2">
      <c r="A1904">
        <v>2017</v>
      </c>
      <c r="B1904" t="s">
        <v>60</v>
      </c>
      <c r="C1904" t="s">
        <v>33</v>
      </c>
      <c r="D1904" s="1">
        <v>23601</v>
      </c>
      <c r="E1904" s="1">
        <v>155257</v>
      </c>
      <c r="F1904" s="2">
        <v>33039</v>
      </c>
    </row>
    <row r="1905" spans="1:6" x14ac:dyDescent="0.2">
      <c r="A1905">
        <v>2017</v>
      </c>
      <c r="B1905" t="s">
        <v>60</v>
      </c>
      <c r="C1905" t="s">
        <v>34</v>
      </c>
      <c r="D1905" s="1">
        <v>6751</v>
      </c>
      <c r="E1905" s="1">
        <v>35772</v>
      </c>
      <c r="F1905" s="2">
        <v>34306</v>
      </c>
    </row>
    <row r="1906" spans="1:6" x14ac:dyDescent="0.2">
      <c r="A1906">
        <v>2017</v>
      </c>
      <c r="B1906" t="s">
        <v>60</v>
      </c>
      <c r="C1906" t="s">
        <v>35</v>
      </c>
      <c r="D1906" s="1">
        <v>22753</v>
      </c>
      <c r="E1906" s="1">
        <v>77028</v>
      </c>
      <c r="F1906" s="2">
        <v>31901</v>
      </c>
    </row>
    <row r="1907" spans="1:6" x14ac:dyDescent="0.2">
      <c r="A1907">
        <v>2017</v>
      </c>
      <c r="B1907" t="s">
        <v>60</v>
      </c>
      <c r="C1907" t="s">
        <v>36</v>
      </c>
      <c r="D1907" s="1">
        <v>32259</v>
      </c>
      <c r="E1907" s="1">
        <v>197527</v>
      </c>
      <c r="F1907" s="2">
        <v>32593</v>
      </c>
    </row>
    <row r="1908" spans="1:6" x14ac:dyDescent="0.2">
      <c r="A1908">
        <v>2017</v>
      </c>
      <c r="B1908" t="s">
        <v>60</v>
      </c>
      <c r="C1908" t="s">
        <v>37</v>
      </c>
      <c r="D1908" s="1">
        <v>3395</v>
      </c>
      <c r="E1908" s="1">
        <v>17959</v>
      </c>
      <c r="F1908" s="2">
        <v>32566</v>
      </c>
    </row>
    <row r="1909" spans="1:6" x14ac:dyDescent="0.2">
      <c r="A1909">
        <v>2017</v>
      </c>
      <c r="B1909" t="s">
        <v>60</v>
      </c>
      <c r="C1909" t="s">
        <v>38</v>
      </c>
      <c r="D1909" s="1">
        <v>11490</v>
      </c>
      <c r="E1909" s="1">
        <v>51779</v>
      </c>
      <c r="F1909" s="2">
        <v>32842</v>
      </c>
    </row>
    <row r="1910" spans="1:6" x14ac:dyDescent="0.2">
      <c r="A1910">
        <v>2017</v>
      </c>
      <c r="B1910" t="s">
        <v>60</v>
      </c>
      <c r="C1910" t="s">
        <v>39</v>
      </c>
      <c r="D1910" s="1">
        <v>2171</v>
      </c>
      <c r="E1910" s="1">
        <v>11078</v>
      </c>
      <c r="F1910" s="2">
        <v>31403</v>
      </c>
    </row>
    <row r="1911" spans="1:6" x14ac:dyDescent="0.2">
      <c r="A1911">
        <v>2017</v>
      </c>
      <c r="B1911" t="s">
        <v>60</v>
      </c>
      <c r="C1911" t="s">
        <v>40</v>
      </c>
      <c r="D1911" s="1">
        <v>14618</v>
      </c>
      <c r="E1911" s="1">
        <v>76045</v>
      </c>
      <c r="F1911" s="2">
        <v>34443</v>
      </c>
    </row>
    <row r="1912" spans="1:6" x14ac:dyDescent="0.2">
      <c r="A1912">
        <v>2017</v>
      </c>
      <c r="B1912" t="s">
        <v>60</v>
      </c>
      <c r="C1912" t="s">
        <v>41</v>
      </c>
      <c r="D1912" s="1">
        <v>56060</v>
      </c>
      <c r="E1912" s="1">
        <v>328026</v>
      </c>
      <c r="F1912" s="2">
        <v>37841</v>
      </c>
    </row>
    <row r="1913" spans="1:6" x14ac:dyDescent="0.2">
      <c r="A1913">
        <v>2017</v>
      </c>
      <c r="B1913" t="s">
        <v>60</v>
      </c>
      <c r="C1913" t="s">
        <v>42</v>
      </c>
      <c r="D1913" s="1">
        <v>6084</v>
      </c>
      <c r="E1913" s="1">
        <v>35143</v>
      </c>
      <c r="F1913" s="2">
        <v>34421</v>
      </c>
    </row>
    <row r="1914" spans="1:6" x14ac:dyDescent="0.2">
      <c r="A1914">
        <v>2017</v>
      </c>
      <c r="B1914" t="s">
        <v>60</v>
      </c>
      <c r="C1914" t="s">
        <v>43</v>
      </c>
      <c r="D1914" s="1">
        <v>1958</v>
      </c>
      <c r="E1914" s="1">
        <v>8658</v>
      </c>
      <c r="F1914" s="2">
        <v>34757</v>
      </c>
    </row>
    <row r="1915" spans="1:6" x14ac:dyDescent="0.2">
      <c r="A1915">
        <v>2017</v>
      </c>
      <c r="B1915" t="s">
        <v>60</v>
      </c>
      <c r="C1915" t="s">
        <v>44</v>
      </c>
      <c r="D1915" s="1">
        <v>32154</v>
      </c>
      <c r="E1915" s="1">
        <v>141985</v>
      </c>
      <c r="F1915" s="2">
        <v>42290</v>
      </c>
    </row>
    <row r="1916" spans="1:6" x14ac:dyDescent="0.2">
      <c r="A1916">
        <v>2017</v>
      </c>
      <c r="B1916" t="s">
        <v>60</v>
      </c>
      <c r="C1916" t="s">
        <v>45</v>
      </c>
      <c r="D1916" s="1">
        <v>19701</v>
      </c>
      <c r="E1916" s="1">
        <v>97492</v>
      </c>
      <c r="F1916" s="2">
        <v>38822</v>
      </c>
    </row>
    <row r="1917" spans="1:6" x14ac:dyDescent="0.2">
      <c r="A1917">
        <v>2017</v>
      </c>
      <c r="B1917" t="s">
        <v>60</v>
      </c>
      <c r="C1917" t="s">
        <v>46</v>
      </c>
      <c r="D1917" s="1">
        <v>5237</v>
      </c>
      <c r="E1917" s="1">
        <v>19979</v>
      </c>
      <c r="F1917" s="2">
        <v>29927</v>
      </c>
    </row>
    <row r="1918" spans="1:6" x14ac:dyDescent="0.2">
      <c r="A1918">
        <v>2017</v>
      </c>
      <c r="B1918" t="s">
        <v>60</v>
      </c>
      <c r="C1918" t="s">
        <v>47</v>
      </c>
      <c r="D1918" s="1">
        <v>14001</v>
      </c>
      <c r="E1918" s="1">
        <v>84153</v>
      </c>
      <c r="F1918" s="2">
        <v>29242</v>
      </c>
    </row>
    <row r="1919" spans="1:6" x14ac:dyDescent="0.2">
      <c r="A1919">
        <v>2017</v>
      </c>
      <c r="B1919" t="s">
        <v>60</v>
      </c>
      <c r="C1919" t="s">
        <v>48</v>
      </c>
      <c r="D1919" s="1">
        <v>1656</v>
      </c>
      <c r="E1919" s="1">
        <v>7231</v>
      </c>
      <c r="F1919" s="2">
        <v>35035</v>
      </c>
    </row>
  </sheetData>
  <customSheetViews>
    <customSheetView guid="{948164EF-B902-4A6C-8E3C-A935061C5153}" state="hidden">
      <selection activeCell="F150" sqref="F150"/>
      <pageMargins left="0.7" right="0.7" top="0.75" bottom="0.75" header="0.3" footer="0.3"/>
      <pageSetup orientation="portrait" r:id="rId1"/>
    </customSheetView>
    <customSheetView guid="{A1F01C08-243B-48FC-94A8-F102AEB1706D}">
      <selection activeCell="F150" sqref="F150"/>
      <pageMargins left="0.7" right="0.7" top="0.75" bottom="0.75" header="0.3" footer="0.3"/>
      <pageSetup orientation="portrait" r:id="rId2"/>
    </customSheetView>
  </customSheetView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7ECA0-5CD8-D24F-BB95-9C32558632D7}">
  <dimension ref="A1:V50"/>
  <sheetViews>
    <sheetView showGridLines="0" zoomScale="117" workbookViewId="0">
      <selection activeCell="B18" sqref="B18"/>
    </sheetView>
  </sheetViews>
  <sheetFormatPr baseColWidth="10" defaultRowHeight="15" x14ac:dyDescent="0.2"/>
  <cols>
    <col min="1" max="1" width="23.1640625" customWidth="1"/>
    <col min="4" max="4" width="21.5" customWidth="1"/>
    <col min="5" max="6" width="16.5" customWidth="1"/>
    <col min="8" max="8" width="21.6640625" customWidth="1"/>
    <col min="9" max="9" width="24.83203125" customWidth="1"/>
    <col min="11" max="11" width="13.83203125" customWidth="1"/>
    <col min="12" max="12" width="17.83203125" customWidth="1"/>
    <col min="13" max="13" width="13.6640625" bestFit="1" customWidth="1"/>
    <col min="17" max="17" width="21.33203125" customWidth="1"/>
    <col min="19" max="19" width="10.83203125" hidden="1" customWidth="1"/>
    <col min="20" max="20" width="20.83203125" style="11" customWidth="1"/>
    <col min="21" max="21" width="14.83203125" style="12" customWidth="1"/>
    <col min="22" max="22" width="11.1640625" style="21" bestFit="1" customWidth="1"/>
  </cols>
  <sheetData>
    <row r="1" spans="1:22" x14ac:dyDescent="0.2">
      <c r="A1" s="26" t="s">
        <v>64</v>
      </c>
      <c r="B1" s="26"/>
      <c r="D1" s="10" t="s">
        <v>68</v>
      </c>
      <c r="E1" s="10"/>
      <c r="F1" s="10"/>
      <c r="H1" s="18" t="s">
        <v>70</v>
      </c>
      <c r="I1" s="18"/>
      <c r="K1" s="15" t="s">
        <v>73</v>
      </c>
      <c r="L1" s="15"/>
      <c r="M1" s="19"/>
      <c r="P1" s="15" t="s">
        <v>73</v>
      </c>
      <c r="Q1" s="15"/>
      <c r="R1" s="16"/>
      <c r="S1" s="16"/>
      <c r="T1" s="17"/>
    </row>
    <row r="2" spans="1:22" x14ac:dyDescent="0.2">
      <c r="A2" s="7" t="s">
        <v>49</v>
      </c>
      <c r="B2" s="7" t="s">
        <v>65</v>
      </c>
      <c r="D2" s="8" t="s">
        <v>69</v>
      </c>
      <c r="E2" s="8" t="s">
        <v>63</v>
      </c>
      <c r="F2" s="8" t="s">
        <v>84</v>
      </c>
      <c r="H2" s="8" t="s">
        <v>69</v>
      </c>
      <c r="I2" s="8" t="s">
        <v>63</v>
      </c>
      <c r="K2" s="8" t="s">
        <v>50</v>
      </c>
      <c r="L2" s="8" t="s">
        <v>63</v>
      </c>
      <c r="M2" s="8" t="s">
        <v>74</v>
      </c>
      <c r="P2" s="8" t="s">
        <v>76</v>
      </c>
      <c r="Q2" s="8" t="s">
        <v>75</v>
      </c>
      <c r="R2" s="8" t="s">
        <v>77</v>
      </c>
      <c r="T2" s="14" t="s">
        <v>78</v>
      </c>
      <c r="U2" s="20" t="s">
        <v>79</v>
      </c>
      <c r="V2" s="22" t="s">
        <v>82</v>
      </c>
    </row>
    <row r="3" spans="1:22" x14ac:dyDescent="0.2">
      <c r="A3" t="str" cm="1">
        <f t="array" ref="A3:A12">_xlfn.UNIQUE(Table1[Industry])</f>
        <v>Natural Resources</v>
      </c>
      <c r="B3" t="str">
        <f>Dashboard!B8</f>
        <v>Finance</v>
      </c>
      <c r="D3" t="str" cm="1">
        <f t="array" ref="D3:D12">_xlfn._xlws.SORT(_xlfn.ANCHORARRAY(A3))</f>
        <v>Business Services</v>
      </c>
      <c r="E3" s="9" cm="1">
        <f t="array" ref="E3:E12">AVERAGEIFS(Table1[Avg Annual Wage],Table1[Industry],D3:D12,Table1[Year],$B$15)</f>
        <v>74713.0625</v>
      </c>
      <c r="F3" s="9">
        <f>IF(D3=$B$3,E3,0)</f>
        <v>0</v>
      </c>
      <c r="H3" t="str" cm="1">
        <f t="array" ref="H3:H12">_xlfn._xlws.SORT(_xlfn.ANCHORARRAY(A3))</f>
        <v>Business Services</v>
      </c>
      <c r="I3" s="12" cm="1">
        <f t="array" ref="I3:I12">SUMIFS(Table1[Employees],Table1[Industry],_xlfn.ANCHORARRAY(H3),Table1[Year],$B$15)</f>
        <v>20065896</v>
      </c>
      <c r="K3" cm="1">
        <f t="array" ref="K3:K6">_xlfn._xlws.SORT(_xlfn.UNIQUE(Table1[Year]))</f>
        <v>2017</v>
      </c>
      <c r="L3" s="13" cm="1">
        <f t="array" ref="L3:L6">AVERAGEIFS(Table1[Avg Annual Wage],Table1[Year],_xlfn.ANCHORARRAY(K3),Table1[Industry],'Data Prep '!B3)</f>
        <v>77330.083333333328</v>
      </c>
      <c r="M3" s="12" cm="1">
        <f t="array" ref="M3:M6">SUMIFS(Table1[Employees],Table1[Industry],'Data Prep '!B3,Table1[Year],_xlfn.ANCHORARRAY('Data Prep '!K3))</f>
        <v>8021586</v>
      </c>
      <c r="P3" t="str" cm="1">
        <f t="array" ref="P3:P50">_xlfn.UNIQUE(Table1[State])</f>
        <v>Alabama</v>
      </c>
      <c r="Q3" s="12" cm="1">
        <f t="array" ref="Q3:Q50">SUMIFS(Data!E:E,Data!C:C,_xlfn.ANCHORARRAY('Data Prep '!P3),Data!A:A,'Data Prep '!B15,Data!B:B,'Data Prep '!B3)</f>
        <v>94715</v>
      </c>
      <c r="R3" cm="1" vm="1">
        <f t="array" aca="1" ref="R3" ca="1">_FV(S3,"Population")</f>
        <v>5024279</v>
      </c>
      <c r="S3" t="e" vm="2">
        <v>#VALUE!</v>
      </c>
      <c r="T3" s="11" cm="1">
        <f t="array" aca="1" ref="T3:T50" ca="1">_xlfn.ANCHORARRAY(Q3)*1000/_xlfn.ANCHORARRAY(R3)</f>
        <v>18.851461075310507</v>
      </c>
      <c r="U3" s="12" cm="1">
        <f t="array" ref="U3:U50">AVERAGEIFS(Data!F:F,Data!A:A,'Data Prep '!B15,Data!B:B,'Data Prep '!B3,Data!C:C,_xlfn.ANCHORARRAY(P3))</f>
        <v>75982</v>
      </c>
      <c r="V3" s="21" cm="1">
        <f t="array" ref="V3:V50">IF(B18=U2,_xlfn.ANCHORARRAY(U3),-_xlfn.ANCHORARRAY(T3))</f>
        <v>75982</v>
      </c>
    </row>
    <row r="4" spans="1:22" x14ac:dyDescent="0.2">
      <c r="A4" t="str">
        <v>Construction</v>
      </c>
      <c r="D4" t="str">
        <v>Construction</v>
      </c>
      <c r="E4" s="9">
        <v>63896.895833333336</v>
      </c>
      <c r="F4" s="9">
        <f t="shared" ref="F4:F12" si="0">IF(D4=$B$3,E4,0)</f>
        <v>0</v>
      </c>
      <c r="H4" t="str">
        <v>Construction</v>
      </c>
      <c r="I4" s="12">
        <v>7136444</v>
      </c>
      <c r="K4">
        <v>2018</v>
      </c>
      <c r="L4" s="13">
        <v>80167.854166666672</v>
      </c>
      <c r="M4" s="12">
        <v>8120224</v>
      </c>
      <c r="P4" t="str">
        <v>Arizona</v>
      </c>
      <c r="Q4" s="12">
        <v>225922</v>
      </c>
      <c r="R4" cm="1" vm="3">
        <f t="array" aca="1" ref="R4" ca="1">_FV(S4,"Population")</f>
        <v>7151502</v>
      </c>
      <c r="S4" t="e" vm="4">
        <v>#VALUE!</v>
      </c>
      <c r="T4" s="11">
        <f ca="1"/>
        <v>44.966053835784201</v>
      </c>
      <c r="U4" s="12">
        <v>82956</v>
      </c>
      <c r="V4" s="21">
        <v>82956</v>
      </c>
    </row>
    <row r="5" spans="1:22" x14ac:dyDescent="0.2">
      <c r="A5" t="str">
        <v>Manufacturing</v>
      </c>
      <c r="D5" t="str">
        <v>Education &amp; Health</v>
      </c>
      <c r="E5" s="9">
        <v>53607.208333333336</v>
      </c>
      <c r="F5" s="9">
        <f t="shared" si="0"/>
        <v>0</v>
      </c>
      <c r="H5" t="str">
        <v>Education &amp; Health</v>
      </c>
      <c r="I5" s="12">
        <v>22035033</v>
      </c>
      <c r="K5">
        <v>2019</v>
      </c>
      <c r="L5" s="13">
        <v>82837.375</v>
      </c>
      <c r="M5" s="12">
        <v>8251469</v>
      </c>
      <c r="P5" t="str">
        <v>Arkansas</v>
      </c>
      <c r="Q5" s="12">
        <v>51950</v>
      </c>
      <c r="R5" cm="1" vm="5">
        <f t="array" aca="1" ref="R5" ca="1">_FV(S5,"Population")</f>
        <v>3011524</v>
      </c>
      <c r="S5" t="e" vm="6">
        <v>#VALUE!</v>
      </c>
      <c r="T5" s="11">
        <f ca="1"/>
        <v>10.33979203782274</v>
      </c>
      <c r="U5" s="12">
        <v>65321</v>
      </c>
      <c r="V5" s="21">
        <v>65321</v>
      </c>
    </row>
    <row r="6" spans="1:22" x14ac:dyDescent="0.2">
      <c r="A6" t="str">
        <v>Trade &amp; Transportation</v>
      </c>
      <c r="D6" t="str">
        <v>Finance</v>
      </c>
      <c r="E6" s="9">
        <v>90040.666666666672</v>
      </c>
      <c r="F6" s="9">
        <f t="shared" si="0"/>
        <v>90040.666666666672</v>
      </c>
      <c r="H6" t="str">
        <v>Finance</v>
      </c>
      <c r="I6" s="12">
        <v>8142043</v>
      </c>
      <c r="K6">
        <v>2020</v>
      </c>
      <c r="L6" s="13">
        <v>90040.666666666672</v>
      </c>
      <c r="M6" s="12">
        <v>8142043</v>
      </c>
      <c r="P6" t="str">
        <v>California</v>
      </c>
      <c r="Q6" s="12">
        <v>817007</v>
      </c>
      <c r="R6" cm="1" vm="7">
        <f t="array" aca="1" ref="R6" ca="1">_FV(S6,"Population")</f>
        <v>39538223</v>
      </c>
      <c r="S6" t="e" vm="8">
        <v>#VALUE!</v>
      </c>
      <c r="T6" s="11">
        <f ca="1"/>
        <v>162.6117896717121</v>
      </c>
      <c r="U6" s="12">
        <v>124107</v>
      </c>
      <c r="V6" s="21">
        <v>124107</v>
      </c>
    </row>
    <row r="7" spans="1:22" x14ac:dyDescent="0.2">
      <c r="A7" t="str">
        <v>Information</v>
      </c>
      <c r="D7" t="str">
        <v>Information</v>
      </c>
      <c r="E7" s="9">
        <v>93586.333333333328</v>
      </c>
      <c r="F7" s="9">
        <f t="shared" si="0"/>
        <v>0</v>
      </c>
      <c r="H7" t="str">
        <v>Information</v>
      </c>
      <c r="I7" s="12">
        <v>2677815</v>
      </c>
      <c r="P7" t="str">
        <v>Colorado</v>
      </c>
      <c r="Q7" s="12">
        <v>165271</v>
      </c>
      <c r="R7" cm="1" vm="9">
        <f t="array" aca="1" ref="R7" ca="1">_FV(S7,"Population")</f>
        <v>5773714</v>
      </c>
      <c r="S7" t="e" vm="10">
        <v>#VALUE!</v>
      </c>
      <c r="T7" s="11">
        <f ca="1"/>
        <v>32.89447102758426</v>
      </c>
      <c r="U7" s="12">
        <v>97276</v>
      </c>
      <c r="V7" s="21">
        <v>97276</v>
      </c>
    </row>
    <row r="8" spans="1:22" x14ac:dyDescent="0.2">
      <c r="A8" t="str">
        <v>Finance</v>
      </c>
      <c r="D8" t="str">
        <v>Leisure &amp; Hospitality</v>
      </c>
      <c r="E8" s="9">
        <v>23286.416666666668</v>
      </c>
      <c r="F8" s="9">
        <f t="shared" si="0"/>
        <v>0</v>
      </c>
      <c r="H8" t="str">
        <v>Leisure &amp; Hospitality</v>
      </c>
      <c r="I8" s="12">
        <v>12649500</v>
      </c>
      <c r="P8" t="str">
        <v>Connecticut</v>
      </c>
      <c r="Q8" s="12">
        <v>118168</v>
      </c>
      <c r="R8" cm="1" vm="11">
        <f t="array" aca="1" ref="R8" ca="1">_FV(S8,"Population")</f>
        <v>3605944</v>
      </c>
      <c r="S8" t="e" vm="12">
        <v>#VALUE!</v>
      </c>
      <c r="T8" s="11">
        <f ca="1"/>
        <v>23.51939452407002</v>
      </c>
      <c r="U8" s="12">
        <v>165086</v>
      </c>
      <c r="V8" s="21">
        <v>165086</v>
      </c>
    </row>
    <row r="9" spans="1:22" x14ac:dyDescent="0.2">
      <c r="A9" t="str">
        <v>Business Services</v>
      </c>
      <c r="D9" t="str">
        <v>Manufacturing</v>
      </c>
      <c r="E9" s="9">
        <v>68427.875</v>
      </c>
      <c r="F9" s="9">
        <f t="shared" si="0"/>
        <v>0</v>
      </c>
      <c r="H9" t="str">
        <v>Manufacturing</v>
      </c>
      <c r="I9" s="12">
        <v>12058694</v>
      </c>
      <c r="P9" t="str">
        <v>Delaware</v>
      </c>
      <c r="Q9" s="12">
        <v>47390</v>
      </c>
      <c r="R9" cm="1" vm="13">
        <f t="array" aca="1" ref="R9" ca="1">_FV(S9,"Population")</f>
        <v>989948</v>
      </c>
      <c r="S9" t="e" vm="14">
        <v>#VALUE!</v>
      </c>
      <c r="T9" s="11">
        <f ca="1"/>
        <v>9.4321991274767978</v>
      </c>
      <c r="U9" s="12">
        <v>103154</v>
      </c>
      <c r="V9" s="21">
        <v>103154</v>
      </c>
    </row>
    <row r="10" spans="1:22" x14ac:dyDescent="0.2">
      <c r="A10" t="str">
        <v>Education &amp; Health</v>
      </c>
      <c r="D10" t="str">
        <v>Natural Resources</v>
      </c>
      <c r="E10" s="9">
        <v>55605.9375</v>
      </c>
      <c r="F10" s="9">
        <f t="shared" si="0"/>
        <v>0</v>
      </c>
      <c r="H10" t="str">
        <v>Natural Resources</v>
      </c>
      <c r="I10" s="12">
        <v>1762873</v>
      </c>
      <c r="P10" t="str">
        <v>Florida</v>
      </c>
      <c r="Q10" s="12">
        <v>586706</v>
      </c>
      <c r="R10" cm="1" vm="15">
        <f t="array" aca="1" ref="R10" ca="1">_FV(S10,"Population")</f>
        <v>21538187</v>
      </c>
      <c r="S10" t="e" vm="16">
        <v>#VALUE!</v>
      </c>
      <c r="T10" s="11">
        <f ca="1"/>
        <v>116.77416799504964</v>
      </c>
      <c r="U10" s="12">
        <v>84307</v>
      </c>
      <c r="V10" s="21">
        <v>84307</v>
      </c>
    </row>
    <row r="11" spans="1:22" x14ac:dyDescent="0.2">
      <c r="A11" t="str">
        <v>Leisure &amp; Hospitality</v>
      </c>
      <c r="D11" t="str">
        <v>Other Services</v>
      </c>
      <c r="E11" s="9">
        <v>40790.1875</v>
      </c>
      <c r="F11" s="9">
        <f t="shared" si="0"/>
        <v>0</v>
      </c>
      <c r="H11" t="str">
        <v>Other Services</v>
      </c>
      <c r="I11" s="12">
        <v>3843699</v>
      </c>
      <c r="P11" t="str">
        <v>Georgia</v>
      </c>
      <c r="Q11" s="12">
        <v>242175</v>
      </c>
      <c r="R11" cm="1" vm="17">
        <f t="array" aca="1" ref="R11" ca="1">_FV(S11,"Population")</f>
        <v>10711908</v>
      </c>
      <c r="S11" t="e" vm="18">
        <v>#VALUE!</v>
      </c>
      <c r="T11" s="11">
        <f ca="1"/>
        <v>48.200945847155381</v>
      </c>
      <c r="U11" s="12">
        <v>93145</v>
      </c>
      <c r="V11" s="21">
        <v>93145</v>
      </c>
    </row>
    <row r="12" spans="1:22" x14ac:dyDescent="0.2">
      <c r="A12" t="str">
        <v>Other Services</v>
      </c>
      <c r="D12" t="str">
        <v>Trade &amp; Transportation</v>
      </c>
      <c r="E12" s="9">
        <v>49366.8125</v>
      </c>
      <c r="F12" s="9">
        <f t="shared" si="0"/>
        <v>0</v>
      </c>
      <c r="H12" t="str">
        <v>Trade &amp; Transportation</v>
      </c>
      <c r="I12" s="12">
        <v>26277342</v>
      </c>
      <c r="P12" t="str">
        <v>Idaho</v>
      </c>
      <c r="Q12" s="12">
        <v>34249</v>
      </c>
      <c r="R12" cm="1" vm="19">
        <f t="array" aca="1" ref="R12" ca="1">_FV(S12,"Population")</f>
        <v>1839106</v>
      </c>
      <c r="S12" t="e" vm="20">
        <v>#VALUE!</v>
      </c>
      <c r="T12" s="11">
        <f ca="1"/>
        <v>6.8166994707101258</v>
      </c>
      <c r="U12" s="12">
        <v>68833</v>
      </c>
      <c r="V12" s="21">
        <v>68833</v>
      </c>
    </row>
    <row r="13" spans="1:22" x14ac:dyDescent="0.2">
      <c r="P13" t="str">
        <v>Illinois</v>
      </c>
      <c r="Q13" s="12">
        <v>376539</v>
      </c>
      <c r="R13" cm="1" vm="21">
        <f t="array" aca="1" ref="R13" ca="1">_FV(S13,"Population")</f>
        <v>12812508</v>
      </c>
      <c r="S13" t="e" vm="22">
        <v>#VALUE!</v>
      </c>
      <c r="T13" s="11">
        <f ca="1"/>
        <v>74.943887471217266</v>
      </c>
      <c r="U13" s="12">
        <v>121634</v>
      </c>
      <c r="V13" s="21">
        <v>121634</v>
      </c>
    </row>
    <row r="14" spans="1:22" x14ac:dyDescent="0.2">
      <c r="A14" s="6" t="s">
        <v>66</v>
      </c>
      <c r="B14" s="6"/>
      <c r="P14" t="str">
        <v>Indiana</v>
      </c>
      <c r="Q14" s="12">
        <v>133449</v>
      </c>
      <c r="R14" cm="1" vm="23">
        <f t="array" aca="1" ref="R14" ca="1">_FV(S14,"Population")</f>
        <v>6785528</v>
      </c>
      <c r="S14" t="e" vm="24">
        <v>#VALUE!</v>
      </c>
      <c r="T14" s="11">
        <f ca="1"/>
        <v>26.56082594139378</v>
      </c>
      <c r="U14" s="12">
        <v>72283</v>
      </c>
      <c r="V14" s="21">
        <v>72283</v>
      </c>
    </row>
    <row r="15" spans="1:22" x14ac:dyDescent="0.2">
      <c r="A15" s="4" t="s">
        <v>67</v>
      </c>
      <c r="B15" s="5">
        <v>2020</v>
      </c>
      <c r="P15" t="str">
        <v>Iowa</v>
      </c>
      <c r="Q15" s="12">
        <v>109283</v>
      </c>
      <c r="R15" cm="1" vm="25">
        <f t="array" aca="1" ref="R15" ca="1">_FV(S15,"Population")</f>
        <v>3190369</v>
      </c>
      <c r="S15" t="e" vm="26">
        <v>#VALUE!</v>
      </c>
      <c r="T15" s="11">
        <f ca="1"/>
        <v>21.750981583626228</v>
      </c>
      <c r="U15" s="12">
        <v>81131</v>
      </c>
      <c r="V15" s="21">
        <v>81131</v>
      </c>
    </row>
    <row r="16" spans="1:22" x14ac:dyDescent="0.2">
      <c r="H16" s="18" t="s">
        <v>71</v>
      </c>
      <c r="I16" s="18"/>
      <c r="P16" t="str">
        <v>Kansas</v>
      </c>
      <c r="Q16" s="12">
        <v>73310</v>
      </c>
      <c r="R16" cm="1" vm="27">
        <f t="array" aca="1" ref="R16" ca="1">_FV(S16,"Population")</f>
        <v>2937880</v>
      </c>
      <c r="S16" t="e" vm="28">
        <v>#VALUE!</v>
      </c>
      <c r="T16" s="11">
        <f ca="1"/>
        <v>14.591148302074785</v>
      </c>
      <c r="U16" s="12">
        <v>75889</v>
      </c>
      <c r="V16" s="21">
        <v>75889</v>
      </c>
    </row>
    <row r="17" spans="1:22" x14ac:dyDescent="0.2">
      <c r="A17" s="6" t="s">
        <v>80</v>
      </c>
      <c r="B17" s="6"/>
      <c r="D17" t="str">
        <f>INDEX(_xlfn.ANCHORARRAY(D3),3)</f>
        <v>Education &amp; Health</v>
      </c>
      <c r="H17" s="8" t="s">
        <v>69</v>
      </c>
      <c r="I17" s="8" t="s">
        <v>63</v>
      </c>
      <c r="P17" t="str">
        <v>Kentucky</v>
      </c>
      <c r="Q17" s="12">
        <v>92079</v>
      </c>
      <c r="R17" cm="1" vm="29">
        <f t="array" aca="1" ref="R17" ca="1">_FV(S17,"Population")</f>
        <v>4505836</v>
      </c>
      <c r="S17" t="e" vm="30">
        <v>#VALUE!</v>
      </c>
      <c r="T17" s="11">
        <f ca="1"/>
        <v>18.326808682400003</v>
      </c>
      <c r="U17" s="12">
        <v>75177</v>
      </c>
      <c r="V17" s="21">
        <v>75177</v>
      </c>
    </row>
    <row r="18" spans="1:22" x14ac:dyDescent="0.2">
      <c r="A18" t="s">
        <v>81</v>
      </c>
      <c r="B18" t="str">
        <f>IF(Dashboard!$A$2=1,'Data Prep '!U2,'Data Prep '!T2)</f>
        <v>Average Wage</v>
      </c>
      <c r="H18" t="str">
        <f>B3</f>
        <v>Finance</v>
      </c>
      <c r="I18" s="12">
        <f>VLOOKUP(B3,H3:I12,2,FALSE)</f>
        <v>8142043</v>
      </c>
      <c r="P18" s="12" t="str">
        <v>Louisiana</v>
      </c>
      <c r="Q18">
        <v>81149</v>
      </c>
      <c r="R18" cm="1" vm="31">
        <f t="array" aca="1" ref="R18" ca="1">_FV(S18,"Population")</f>
        <v>4657757</v>
      </c>
      <c r="S18" s="12" t="e" vm="32">
        <v>#VALUE!</v>
      </c>
      <c r="T18" s="12">
        <f ca="1"/>
        <v>16.151372167031329</v>
      </c>
      <c r="U18" s="21">
        <v>69409</v>
      </c>
      <c r="V18">
        <v>69409</v>
      </c>
    </row>
    <row r="19" spans="1:22" x14ac:dyDescent="0.2">
      <c r="H19" t="s">
        <v>72</v>
      </c>
      <c r="I19" s="12">
        <f>SUM(_xlfn.ANCHORARRAY(I3))-I18</f>
        <v>108507296</v>
      </c>
      <c r="P19" t="str">
        <v>Maine</v>
      </c>
      <c r="Q19" s="12">
        <v>30107</v>
      </c>
      <c r="R19" cm="1" vm="33">
        <f t="array" aca="1" ref="R19" ca="1">_FV(S19,"Population")</f>
        <v>1362359</v>
      </c>
      <c r="S19" t="e" vm="34">
        <v>#VALUE!</v>
      </c>
      <c r="T19" s="11">
        <f ca="1"/>
        <v>5.9923025771458951</v>
      </c>
      <c r="U19" s="12">
        <v>75870</v>
      </c>
      <c r="V19" s="21">
        <v>75870</v>
      </c>
    </row>
    <row r="20" spans="1:22" x14ac:dyDescent="0.2">
      <c r="P20" t="str">
        <v>Maryland</v>
      </c>
      <c r="Q20" s="12">
        <v>129771</v>
      </c>
      <c r="R20" cm="1" vm="35">
        <f t="array" aca="1" ref="R20" ca="1">_FV(S20,"Population")</f>
        <v>6165129</v>
      </c>
      <c r="S20" t="e" vm="36">
        <v>#VALUE!</v>
      </c>
      <c r="T20" s="11">
        <f ca="1"/>
        <v>25.828780607127907</v>
      </c>
      <c r="U20" s="12">
        <v>110159</v>
      </c>
      <c r="V20" s="21">
        <v>110159</v>
      </c>
    </row>
    <row r="21" spans="1:22" x14ac:dyDescent="0.2">
      <c r="H21" t="s">
        <v>83</v>
      </c>
      <c r="I21" s="24">
        <f>I18/SUM(_xlfn.ANCHORARRAY(I3))</f>
        <v>6.9799306792471413E-2</v>
      </c>
      <c r="P21" t="str">
        <v>Massachusetts</v>
      </c>
      <c r="Q21" s="12">
        <v>212062</v>
      </c>
      <c r="R21" cm="1" vm="37">
        <f t="array" aca="1" ref="R21" ca="1">_FV(S21,"Population")</f>
        <v>7029917</v>
      </c>
      <c r="S21" t="e" vm="38">
        <v>#VALUE!</v>
      </c>
      <c r="T21" s="11">
        <f ca="1"/>
        <v>42.207449068811663</v>
      </c>
      <c r="U21" s="12">
        <v>159120</v>
      </c>
      <c r="V21" s="21">
        <v>159120</v>
      </c>
    </row>
    <row r="22" spans="1:22" x14ac:dyDescent="0.2">
      <c r="P22" t="str">
        <v>Michigan</v>
      </c>
      <c r="Q22" s="12">
        <v>207448</v>
      </c>
      <c r="R22" cm="1" vm="39">
        <f t="array" aca="1" ref="R22" ca="1">_FV(S22,"Population")</f>
        <v>10077331</v>
      </c>
      <c r="S22" t="e" vm="40">
        <v>#VALUE!</v>
      </c>
      <c r="T22" s="11">
        <f ca="1"/>
        <v>41.289108347685307</v>
      </c>
      <c r="U22" s="12">
        <v>81720</v>
      </c>
      <c r="V22" s="21">
        <v>81720</v>
      </c>
    </row>
    <row r="23" spans="1:22" x14ac:dyDescent="0.2">
      <c r="P23" t="str">
        <v>Minnesota</v>
      </c>
      <c r="Q23" s="12">
        <v>179728</v>
      </c>
      <c r="R23" cm="1" vm="41">
        <f t="array" aca="1" ref="R23" ca="1">_FV(S23,"Population")</f>
        <v>5706494</v>
      </c>
      <c r="S23" t="e" vm="42">
        <v>#VALUE!</v>
      </c>
      <c r="T23" s="11">
        <f ca="1"/>
        <v>35.771898813740243</v>
      </c>
      <c r="U23" s="12">
        <v>104989</v>
      </c>
      <c r="V23" s="21">
        <v>104989</v>
      </c>
    </row>
    <row r="24" spans="1:22" x14ac:dyDescent="0.2">
      <c r="P24" t="str">
        <v>Mississippi</v>
      </c>
      <c r="Q24" s="12">
        <v>41912</v>
      </c>
      <c r="R24" cm="1" vm="43">
        <f t="array" aca="1" ref="R24" ca="1">_FV(S24,"Population")</f>
        <v>2961279</v>
      </c>
      <c r="S24" t="e" vm="44">
        <v>#VALUE!</v>
      </c>
      <c r="T24" s="11">
        <f ca="1"/>
        <v>8.3418934338638433</v>
      </c>
      <c r="U24" s="12">
        <v>59263</v>
      </c>
      <c r="V24" s="21">
        <v>59263</v>
      </c>
    </row>
    <row r="25" spans="1:22" x14ac:dyDescent="0.2">
      <c r="P25" t="str">
        <v>Missouri</v>
      </c>
      <c r="Q25" s="12">
        <v>165564</v>
      </c>
      <c r="R25" cm="1" vm="45">
        <f t="array" aca="1" ref="R25" ca="1">_FV(S25,"Population")</f>
        <v>6154913</v>
      </c>
      <c r="S25" t="e" vm="46">
        <v>#VALUE!</v>
      </c>
      <c r="T25" s="11">
        <f ca="1"/>
        <v>32.952787852744642</v>
      </c>
      <c r="U25" s="12">
        <v>82664</v>
      </c>
      <c r="V25" s="21">
        <v>82664</v>
      </c>
    </row>
    <row r="26" spans="1:22" x14ac:dyDescent="0.2">
      <c r="P26" t="str">
        <v>Montana</v>
      </c>
      <c r="Q26" s="12">
        <v>21986</v>
      </c>
      <c r="R26" cm="1" vm="47">
        <f t="array" aca="1" ref="R26" ca="1">_FV(S26,"Population")</f>
        <v>1084225</v>
      </c>
      <c r="S26" t="e" vm="48">
        <v>#VALUE!</v>
      </c>
      <c r="T26" s="11">
        <f ca="1"/>
        <v>4.3759512558916418</v>
      </c>
      <c r="U26" s="12">
        <v>67330</v>
      </c>
      <c r="V26" s="21">
        <v>67330</v>
      </c>
    </row>
    <row r="27" spans="1:22" x14ac:dyDescent="0.2">
      <c r="P27" t="str">
        <v>Nebraska</v>
      </c>
      <c r="Q27" s="12">
        <v>66588</v>
      </c>
      <c r="R27" cm="1" vm="49">
        <f t="array" aca="1" ref="R27" ca="1">_FV(S27,"Population")</f>
        <v>1961504</v>
      </c>
      <c r="S27" t="e" vm="50">
        <v>#VALUE!</v>
      </c>
      <c r="T27" s="11">
        <f ca="1"/>
        <v>13.253244893446404</v>
      </c>
      <c r="U27" s="12">
        <v>74942</v>
      </c>
      <c r="V27" s="21">
        <v>74942</v>
      </c>
    </row>
    <row r="28" spans="1:22" x14ac:dyDescent="0.2">
      <c r="P28" t="str">
        <v>Nevada</v>
      </c>
      <c r="Q28" s="12">
        <v>62325</v>
      </c>
      <c r="R28" cm="1" vm="51">
        <f t="array" aca="1" ref="R28" ca="1">_FV(S28,"Population")</f>
        <v>3104614</v>
      </c>
      <c r="S28" t="e" vm="52">
        <v>#VALUE!</v>
      </c>
      <c r="T28" s="11">
        <f ca="1"/>
        <v>12.404764942392729</v>
      </c>
      <c r="U28" s="12">
        <v>79236</v>
      </c>
      <c r="V28" s="21">
        <v>79236</v>
      </c>
    </row>
    <row r="29" spans="1:22" x14ac:dyDescent="0.2">
      <c r="P29" t="str">
        <v>New Hampshire</v>
      </c>
      <c r="Q29" s="12">
        <v>33027</v>
      </c>
      <c r="R29" cm="1" vm="53">
        <f t="array" aca="1" ref="R29" ca="1">_FV(S29,"Population")</f>
        <v>1377529</v>
      </c>
      <c r="S29" t="e" vm="54">
        <v>#VALUE!</v>
      </c>
      <c r="T29" s="11">
        <f ca="1"/>
        <v>6.5734804934200506</v>
      </c>
      <c r="U29" s="12">
        <v>109751</v>
      </c>
      <c r="V29" s="21">
        <v>109751</v>
      </c>
    </row>
    <row r="30" spans="1:22" x14ac:dyDescent="0.2">
      <c r="P30" t="str">
        <v>New Jersey</v>
      </c>
      <c r="Q30" s="12">
        <v>235676</v>
      </c>
      <c r="R30" cm="1" vm="55">
        <f t="array" aca="1" ref="R30" ca="1">_FV(S30,"Population")</f>
        <v>9288994</v>
      </c>
      <c r="S30" t="e" vm="56">
        <v>#VALUE!</v>
      </c>
      <c r="T30" s="11">
        <f ca="1"/>
        <v>46.907426916379443</v>
      </c>
      <c r="U30" s="12">
        <v>127870</v>
      </c>
      <c r="V30" s="21">
        <v>127870</v>
      </c>
    </row>
    <row r="31" spans="1:22" x14ac:dyDescent="0.2">
      <c r="P31" t="str">
        <v>New Mexico</v>
      </c>
      <c r="Q31" s="12">
        <v>32608</v>
      </c>
      <c r="R31" cm="1" vm="57">
        <f t="array" aca="1" ref="R31" ca="1">_FV(S31,"Population")</f>
        <v>2117522</v>
      </c>
      <c r="S31" t="e" vm="58">
        <v>#VALUE!</v>
      </c>
      <c r="T31" s="11">
        <f ca="1"/>
        <v>6.4900854431053689</v>
      </c>
      <c r="U31" s="12">
        <v>62343</v>
      </c>
      <c r="V31" s="21">
        <v>62343</v>
      </c>
    </row>
    <row r="32" spans="1:22" x14ac:dyDescent="0.2">
      <c r="P32" t="str">
        <v>New York</v>
      </c>
      <c r="Q32" s="12">
        <v>700031</v>
      </c>
      <c r="R32" cm="1" vm="59">
        <f t="array" aca="1" ref="R32" ca="1">_FV(S32,"Population")</f>
        <v>20201249</v>
      </c>
      <c r="S32" t="e" vm="60">
        <v>#VALUE!</v>
      </c>
      <c r="T32" s="11">
        <f ca="1"/>
        <v>139.32964311894304</v>
      </c>
      <c r="U32" s="12">
        <v>207014</v>
      </c>
      <c r="V32" s="21">
        <v>207014</v>
      </c>
    </row>
    <row r="33" spans="16:22" x14ac:dyDescent="0.2">
      <c r="P33" t="str">
        <v>North Carolina</v>
      </c>
      <c r="Q33" s="12">
        <v>251672</v>
      </c>
      <c r="R33" cm="1" vm="61">
        <f t="array" aca="1" ref="R33" ca="1">_FV(S33,"Population")</f>
        <v>10439388</v>
      </c>
      <c r="S33" t="e" vm="62">
        <v>#VALUE!</v>
      </c>
      <c r="T33" s="11">
        <f ca="1"/>
        <v>50.091167309777184</v>
      </c>
      <c r="U33" s="12">
        <v>97234</v>
      </c>
      <c r="V33" s="21">
        <v>97234</v>
      </c>
    </row>
    <row r="34" spans="16:22" x14ac:dyDescent="0.2">
      <c r="P34" t="str">
        <v>North Dakota</v>
      </c>
      <c r="Q34" s="12">
        <v>22496</v>
      </c>
      <c r="R34" cm="1" vm="63">
        <f t="array" aca="1" ref="R34" ca="1">_FV(S34,"Population")</f>
        <v>779094</v>
      </c>
      <c r="S34" t="e" vm="64">
        <v>#VALUE!</v>
      </c>
      <c r="T34" s="11">
        <f ca="1"/>
        <v>4.4774583577066478</v>
      </c>
      <c r="U34" s="12">
        <v>69243</v>
      </c>
      <c r="V34" s="21">
        <v>69243</v>
      </c>
    </row>
    <row r="35" spans="16:22" x14ac:dyDescent="0.2">
      <c r="P35" t="str">
        <v>Ohio</v>
      </c>
      <c r="Q35" s="12">
        <v>287990</v>
      </c>
      <c r="R35" cm="1" vm="65">
        <f t="array" aca="1" ref="R35" ca="1">_FV(S35,"Population")</f>
        <v>11799448</v>
      </c>
      <c r="S35" t="e" vm="66">
        <v>#VALUE!</v>
      </c>
      <c r="T35" s="11">
        <f ca="1"/>
        <v>57.319667160203487</v>
      </c>
      <c r="U35" s="12">
        <v>82336</v>
      </c>
      <c r="V35" s="21">
        <v>82336</v>
      </c>
    </row>
    <row r="36" spans="16:22" x14ac:dyDescent="0.2">
      <c r="P36" t="str">
        <v>Oklahoma</v>
      </c>
      <c r="Q36" s="12">
        <v>74614</v>
      </c>
      <c r="R36" cm="1" vm="67">
        <f t="array" aca="1" ref="R36" ca="1">_FV(S36,"Population")</f>
        <v>3959353</v>
      </c>
      <c r="S36" t="e" vm="68">
        <v>#VALUE!</v>
      </c>
      <c r="T36" s="11">
        <f ca="1"/>
        <v>14.850688029068449</v>
      </c>
      <c r="U36" s="12">
        <v>64030</v>
      </c>
      <c r="V36" s="21">
        <v>64030</v>
      </c>
    </row>
    <row r="37" spans="16:22" x14ac:dyDescent="0.2">
      <c r="P37" t="str">
        <v>Oregon</v>
      </c>
      <c r="Q37" s="12">
        <v>83937</v>
      </c>
      <c r="R37" cm="1" vm="69">
        <f t="array" aca="1" ref="R37" ca="1">_FV(S37,"Population")</f>
        <v>4237256</v>
      </c>
      <c r="S37" t="e" vm="70">
        <v>#VALUE!</v>
      </c>
      <c r="T37" s="11">
        <f ca="1"/>
        <v>16.706277656953365</v>
      </c>
      <c r="U37" s="12">
        <v>80727</v>
      </c>
      <c r="V37" s="21">
        <v>80727</v>
      </c>
    </row>
    <row r="38" spans="16:22" x14ac:dyDescent="0.2">
      <c r="P38" t="str">
        <v>Pennsylvania</v>
      </c>
      <c r="Q38" s="12">
        <v>325571</v>
      </c>
      <c r="R38" cm="1" vm="71">
        <f t="array" aca="1" ref="R38" ca="1">_FV(S38,"Population")</f>
        <v>13002700</v>
      </c>
      <c r="S38" t="e" vm="72">
        <v>#VALUE!</v>
      </c>
      <c r="T38" s="11">
        <f ca="1"/>
        <v>64.79954636277165</v>
      </c>
      <c r="U38" s="12">
        <v>97231</v>
      </c>
      <c r="V38" s="21">
        <v>97231</v>
      </c>
    </row>
    <row r="39" spans="16:22" x14ac:dyDescent="0.2">
      <c r="P39" t="str">
        <v>Rhode Island</v>
      </c>
      <c r="Q39" s="12">
        <v>31304</v>
      </c>
      <c r="R39" cm="1" vm="73">
        <f t="array" aca="1" ref="R39" ca="1">_FV(S39,"Population")</f>
        <v>1097379</v>
      </c>
      <c r="S39" t="e" vm="74">
        <v>#VALUE!</v>
      </c>
      <c r="T39" s="11">
        <f ca="1"/>
        <v>6.2305457161117044</v>
      </c>
      <c r="U39" s="12">
        <v>100316</v>
      </c>
      <c r="V39" s="21">
        <v>100316</v>
      </c>
    </row>
    <row r="40" spans="16:22" x14ac:dyDescent="0.2">
      <c r="P40" t="str">
        <v>South Carolina</v>
      </c>
      <c r="Q40" s="12">
        <v>101637</v>
      </c>
      <c r="R40" cm="1" vm="75">
        <f t="array" aca="1" ref="R40" ca="1">_FV(S40,"Population")</f>
        <v>5118425</v>
      </c>
      <c r="S40" t="e" vm="76">
        <v>#VALUE!</v>
      </c>
      <c r="T40" s="11">
        <f ca="1"/>
        <v>20.229171190533009</v>
      </c>
      <c r="U40" s="12">
        <v>71361</v>
      </c>
      <c r="V40" s="21">
        <v>71361</v>
      </c>
    </row>
    <row r="41" spans="16:22" x14ac:dyDescent="0.2">
      <c r="P41" t="str">
        <v>South Dakota</v>
      </c>
      <c r="Q41" s="12">
        <v>27809</v>
      </c>
      <c r="R41" cm="1" vm="77">
        <f t="array" aca="1" ref="R41" ca="1">_FV(S41,"Population")</f>
        <v>886667</v>
      </c>
      <c r="S41" t="e" vm="78">
        <v>#VALUE!</v>
      </c>
      <c r="T41" s="11">
        <f ca="1"/>
        <v>5.5349235183794532</v>
      </c>
      <c r="U41" s="12">
        <v>69345</v>
      </c>
      <c r="V41" s="21">
        <v>69345</v>
      </c>
    </row>
    <row r="42" spans="16:22" x14ac:dyDescent="0.2">
      <c r="P42" t="str">
        <v>Tennessee</v>
      </c>
      <c r="Q42" s="12">
        <v>155926</v>
      </c>
      <c r="R42" cm="1" vm="79">
        <f t="array" aca="1" ref="R42" ca="1">_FV(S42,"Population")</f>
        <v>6910840</v>
      </c>
      <c r="S42" t="e" vm="80">
        <v>#VALUE!</v>
      </c>
      <c r="T42" s="11">
        <f ca="1"/>
        <v>31.034502661973988</v>
      </c>
      <c r="U42" s="12">
        <v>85116</v>
      </c>
      <c r="V42" s="21">
        <v>85116</v>
      </c>
    </row>
    <row r="43" spans="16:22" x14ac:dyDescent="0.2">
      <c r="P43" t="str">
        <v>Texas</v>
      </c>
      <c r="Q43" s="12">
        <v>778554</v>
      </c>
      <c r="R43" cm="1" vm="81">
        <f t="array" aca="1" ref="R43" ca="1">_FV(S43,"Population")</f>
        <v>29145505</v>
      </c>
      <c r="S43" t="e" vm="82">
        <v>#VALUE!</v>
      </c>
      <c r="T43" s="11">
        <f ca="1"/>
        <v>154.95835322839358</v>
      </c>
      <c r="U43" s="12">
        <v>92477</v>
      </c>
      <c r="V43" s="21">
        <v>92477</v>
      </c>
    </row>
    <row r="44" spans="16:22" x14ac:dyDescent="0.2">
      <c r="P44" t="str">
        <v>Utah</v>
      </c>
      <c r="Q44" s="12">
        <v>93379</v>
      </c>
      <c r="R44" cm="1" vm="83">
        <f t="array" aca="1" ref="R44" ca="1">_FV(S44,"Population")</f>
        <v>3271616</v>
      </c>
      <c r="S44" t="e" vm="84">
        <v>#VALUE!</v>
      </c>
      <c r="T44" s="11">
        <f ca="1"/>
        <v>18.585552275261783</v>
      </c>
      <c r="U44" s="12">
        <v>79806</v>
      </c>
      <c r="V44" s="21">
        <v>79806</v>
      </c>
    </row>
    <row r="45" spans="16:22" x14ac:dyDescent="0.2">
      <c r="P45" t="str">
        <v>Vermont</v>
      </c>
      <c r="Q45" s="12">
        <v>11578</v>
      </c>
      <c r="R45" cm="1" vm="85">
        <f t="array" aca="1" ref="R45" ca="1">_FV(S45,"Population")</f>
        <v>643077</v>
      </c>
      <c r="S45" t="e" vm="86">
        <v>#VALUE!</v>
      </c>
      <c r="T45" s="11">
        <f ca="1"/>
        <v>2.3044102447336225</v>
      </c>
      <c r="U45" s="12">
        <v>80135</v>
      </c>
      <c r="V45" s="21">
        <v>80135</v>
      </c>
    </row>
    <row r="46" spans="16:22" x14ac:dyDescent="0.2">
      <c r="P46" t="str">
        <v>Virginia</v>
      </c>
      <c r="Q46" s="12">
        <v>195671</v>
      </c>
      <c r="R46" cm="1" vm="87">
        <f t="array" aca="1" ref="R46" ca="1">_FV(S46,"Population")</f>
        <v>8631393</v>
      </c>
      <c r="S46" t="e" vm="88">
        <v>#VALUE!</v>
      </c>
      <c r="T46" s="11">
        <f ca="1"/>
        <v>38.945090429890534</v>
      </c>
      <c r="U46" s="12">
        <v>97246</v>
      </c>
      <c r="V46" s="21">
        <v>97246</v>
      </c>
    </row>
    <row r="47" spans="16:22" x14ac:dyDescent="0.2">
      <c r="P47" t="str">
        <v>Washington</v>
      </c>
      <c r="Q47" s="12">
        <v>147772</v>
      </c>
      <c r="R47" cm="1" vm="89">
        <f t="array" aca="1" ref="R47" ca="1">_FV(S47,"Population")</f>
        <v>7705281</v>
      </c>
      <c r="S47" t="e" vm="90">
        <v>#VALUE!</v>
      </c>
      <c r="T47" s="11">
        <f ca="1"/>
        <v>29.411583234131705</v>
      </c>
      <c r="U47" s="12">
        <v>95674</v>
      </c>
      <c r="V47" s="21">
        <v>95674</v>
      </c>
    </row>
    <row r="48" spans="16:22" x14ac:dyDescent="0.2">
      <c r="P48" t="str">
        <v>West Virginia</v>
      </c>
      <c r="Q48" s="12">
        <v>24190</v>
      </c>
      <c r="R48" cm="1" vm="91">
        <f t="array" aca="1" ref="R48" ca="1">_FV(S48,"Population")</f>
        <v>1793716</v>
      </c>
      <c r="S48" t="e" vm="92">
        <v>#VALUE!</v>
      </c>
      <c r="T48" s="11">
        <f ca="1"/>
        <v>4.8146211625588471</v>
      </c>
      <c r="U48" s="12">
        <v>56764</v>
      </c>
      <c r="V48" s="21">
        <v>56764</v>
      </c>
    </row>
    <row r="49" spans="16:22" x14ac:dyDescent="0.2">
      <c r="P49" t="str">
        <v>Wisconsin</v>
      </c>
      <c r="Q49" s="12">
        <v>148829</v>
      </c>
      <c r="R49" cm="1" vm="93">
        <f t="array" aca="1" ref="R49" ca="1">_FV(S49,"Population")</f>
        <v>5893718</v>
      </c>
      <c r="S49" t="e" vm="94">
        <v>#VALUE!</v>
      </c>
      <c r="T49" s="11">
        <f ca="1"/>
        <v>29.621961678481629</v>
      </c>
      <c r="U49" s="12">
        <v>80470</v>
      </c>
      <c r="V49" s="21">
        <v>80470</v>
      </c>
    </row>
    <row r="50" spans="16:22" x14ac:dyDescent="0.2">
      <c r="P50" t="str">
        <v>Wyoming</v>
      </c>
      <c r="Q50" s="12">
        <v>10919</v>
      </c>
      <c r="R50" cm="1" vm="95">
        <f t="array" aca="1" ref="R50" ca="1">_FV(S50,"Population")</f>
        <v>576851</v>
      </c>
      <c r="S50" t="e" vm="96">
        <v>#VALUE!</v>
      </c>
      <c r="T50" s="11">
        <f ca="1"/>
        <v>2.1732471465059962</v>
      </c>
      <c r="U50" s="12">
        <v>64480</v>
      </c>
      <c r="V50" s="21">
        <v>64480</v>
      </c>
    </row>
  </sheetData>
  <dataConsolidate/>
  <mergeCells count="1">
    <mergeCell ref="A1:B1"/>
  </mergeCell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A7A5-D810-B143-A162-D153CABB9F2B}">
  <sheetPr>
    <pageSetUpPr fitToPage="1"/>
  </sheetPr>
  <dimension ref="A1:M10"/>
  <sheetViews>
    <sheetView showGridLines="0" tabSelected="1" zoomScale="75" zoomScaleNormal="63" zoomScalePageLayoutView="68" workbookViewId="0">
      <selection activeCell="N27" sqref="N27"/>
    </sheetView>
  </sheetViews>
  <sheetFormatPr baseColWidth="10" defaultRowHeight="15" x14ac:dyDescent="0.2"/>
  <cols>
    <col min="2" max="2" width="34.1640625" customWidth="1"/>
    <col min="4" max="4" width="25.5" customWidth="1"/>
  </cols>
  <sheetData>
    <row r="1" spans="1:13" x14ac:dyDescent="0.2">
      <c r="A1" s="25">
        <v>7</v>
      </c>
    </row>
    <row r="2" spans="1:13" x14ac:dyDescent="0.2">
      <c r="A2" s="25">
        <v>1</v>
      </c>
    </row>
    <row r="8" spans="1:13" ht="34" x14ac:dyDescent="0.4">
      <c r="B8" s="27" t="str" cm="1">
        <f t="array" ref="B8">INDEX('Data Prep '!D3:D12,11-Dashboard!A1)</f>
        <v>Finance</v>
      </c>
      <c r="C8" s="27"/>
    </row>
    <row r="10" spans="1:13" ht="31" x14ac:dyDescent="0.35">
      <c r="H10" s="28"/>
      <c r="I10" s="28"/>
      <c r="J10" s="28"/>
      <c r="K10" s="28"/>
      <c r="M10" s="23"/>
    </row>
  </sheetData>
  <mergeCells count="2">
    <mergeCell ref="B8:C8"/>
    <mergeCell ref="H10:K10"/>
  </mergeCells>
  <pageMargins left="0.7" right="0.7" top="0.75" bottom="0.75" header="0.3" footer="0.3"/>
  <pageSetup paperSize="9" scale="61" orientation="landscape" horizontalDpi="0" verticalDpi="0"/>
  <drawing r:id="rId1"/>
  <legacyDrawing r:id="rId2"/>
  <mc:AlternateContent xmlns:mc="http://schemas.openxmlformats.org/markup-compatibility/2006">
    <mc:Choice Requires="x14">
      <controls>
        <mc:AlternateContent xmlns:mc="http://schemas.openxmlformats.org/markup-compatibility/2006">
          <mc:Choice Requires="x14">
            <control shapeId="2052" r:id="rId3" name="Spinner 4">
              <controlPr defaultSize="0" autoPict="0">
                <anchor moveWithCells="1" sizeWithCells="1">
                  <from>
                    <xdr:col>2</xdr:col>
                    <xdr:colOff>825500</xdr:colOff>
                    <xdr:row>6</xdr:row>
                    <xdr:rowOff>190500</xdr:rowOff>
                  </from>
                  <to>
                    <xdr:col>3</xdr:col>
                    <xdr:colOff>698500</xdr:colOff>
                    <xdr:row>8</xdr:row>
                    <xdr:rowOff>12700</xdr:rowOff>
                  </to>
                </anchor>
              </controlPr>
            </control>
          </mc:Choice>
        </mc:AlternateContent>
        <mc:AlternateContent xmlns:mc="http://schemas.openxmlformats.org/markup-compatibility/2006">
          <mc:Choice Requires="x14">
            <control shapeId="2055" r:id="rId4" name="Option Button 7">
              <controlPr defaultSize="0" autoFill="0" autoLine="0" autoPict="0">
                <anchor moveWithCells="1">
                  <from>
                    <xdr:col>6</xdr:col>
                    <xdr:colOff>317500</xdr:colOff>
                    <xdr:row>9</xdr:row>
                    <xdr:rowOff>101600</xdr:rowOff>
                  </from>
                  <to>
                    <xdr:col>9</xdr:col>
                    <xdr:colOff>88900</xdr:colOff>
                    <xdr:row>10</xdr:row>
                    <xdr:rowOff>101600</xdr:rowOff>
                  </to>
                </anchor>
              </controlPr>
            </control>
          </mc:Choice>
        </mc:AlternateContent>
        <mc:AlternateContent xmlns:mc="http://schemas.openxmlformats.org/markup-compatibility/2006">
          <mc:Choice Requires="x14">
            <control shapeId="2056" r:id="rId5" name="Option Button 8">
              <controlPr defaultSize="0" autoFill="0" autoLine="0" autoPict="0">
                <anchor moveWithCells="1">
                  <from>
                    <xdr:col>9</xdr:col>
                    <xdr:colOff>241300</xdr:colOff>
                    <xdr:row>9</xdr:row>
                    <xdr:rowOff>63500</xdr:rowOff>
                  </from>
                  <to>
                    <xdr:col>11</xdr:col>
                    <xdr:colOff>114300</xdr:colOff>
                    <xdr:row>10</xdr:row>
                    <xdr:rowOff>63500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Prep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Fibry Wahyuningtyas</cp:lastModifiedBy>
  <dcterms:created xsi:type="dcterms:W3CDTF">2021-09-21T20:47:02Z</dcterms:created>
  <dcterms:modified xsi:type="dcterms:W3CDTF">2024-10-25T08:49:01Z</dcterms:modified>
</cp:coreProperties>
</file>