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Users\Fidel\Dropbox\Work\University\Year 4\Semester 1\Senior Honours Project\Code\PlateFinder v0.7\Exports\Excel Files\"/>
    </mc:Choice>
  </mc:AlternateContent>
  <xr:revisionPtr revIDLastSave="0" documentId="13_ncr:1_{CFB3005F-F696-43EE-8009-96017280DDF7}" xr6:coauthVersionLast="38" xr6:coauthVersionMax="38" xr10:uidLastSave="{00000000-0000-0000-0000-000000000000}"/>
  <bookViews>
    <workbookView xWindow="0" yWindow="0" windowWidth="22480" windowHeight="11020" xr2:uid="{00000000-000D-0000-FFFF-FFFF00000000}"/>
  </bookViews>
  <sheets>
    <sheet name="Body Plate Results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1" l="1"/>
  <c r="G13" i="1" l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C32" i="1" l="1"/>
  <c r="C33" i="1"/>
  <c r="J15" i="1" s="1"/>
  <c r="L15" i="1" s="1"/>
  <c r="I25" i="1" l="1"/>
  <c r="K25" i="1" s="1"/>
  <c r="I6" i="1"/>
  <c r="K6" i="1" s="1"/>
  <c r="J9" i="1"/>
  <c r="L9" i="1" s="1"/>
  <c r="J8" i="1"/>
  <c r="L8" i="1" s="1"/>
  <c r="J27" i="1"/>
  <c r="L27" i="1" s="1"/>
  <c r="J5" i="1"/>
  <c r="L5" i="1" s="1"/>
  <c r="J26" i="1"/>
  <c r="L26" i="1" s="1"/>
  <c r="J25" i="1"/>
  <c r="L25" i="1" s="1"/>
  <c r="J17" i="1"/>
  <c r="L17" i="1" s="1"/>
  <c r="J28" i="1"/>
  <c r="L28" i="1" s="1"/>
  <c r="J7" i="1"/>
  <c r="L7" i="1" s="1"/>
  <c r="J16" i="1"/>
  <c r="L16" i="1" s="1"/>
  <c r="J24" i="1"/>
  <c r="L24" i="1" s="1"/>
  <c r="J22" i="1"/>
  <c r="L22" i="1" s="1"/>
  <c r="J2" i="1"/>
  <c r="L2" i="1" s="1"/>
  <c r="J14" i="1"/>
  <c r="L14" i="1" s="1"/>
  <c r="J10" i="1"/>
  <c r="L10" i="1" s="1"/>
  <c r="J3" i="1"/>
  <c r="L3" i="1" s="1"/>
  <c r="J18" i="1"/>
  <c r="L18" i="1" s="1"/>
  <c r="J13" i="1"/>
  <c r="L13" i="1" s="1"/>
  <c r="J19" i="1"/>
  <c r="L19" i="1" s="1"/>
  <c r="J11" i="1"/>
  <c r="L11" i="1" s="1"/>
  <c r="J20" i="1"/>
  <c r="L20" i="1" s="1"/>
  <c r="J23" i="1"/>
  <c r="L23" i="1" s="1"/>
  <c r="J12" i="1"/>
  <c r="L12" i="1" s="1"/>
  <c r="J21" i="1"/>
  <c r="L21" i="1" s="1"/>
  <c r="J4" i="1"/>
  <c r="L4" i="1" s="1"/>
  <c r="J6" i="1"/>
  <c r="L6" i="1" s="1"/>
  <c r="I2" i="1"/>
  <c r="K2" i="1" s="1"/>
  <c r="I14" i="1"/>
  <c r="K14" i="1" s="1"/>
  <c r="I27" i="1"/>
  <c r="K27" i="1" s="1"/>
  <c r="I11" i="1"/>
  <c r="K11" i="1" s="1"/>
  <c r="I8" i="1"/>
  <c r="K8" i="1" s="1"/>
  <c r="I4" i="1"/>
  <c r="K4" i="1" s="1"/>
  <c r="I23" i="1"/>
  <c r="K23" i="1" s="1"/>
  <c r="I15" i="1"/>
  <c r="K15" i="1" s="1"/>
  <c r="I7" i="1"/>
  <c r="K7" i="1" s="1"/>
  <c r="I19" i="1"/>
  <c r="K19" i="1" s="1"/>
  <c r="I3" i="1"/>
  <c r="K3" i="1" s="1"/>
  <c r="I28" i="1"/>
  <c r="K28" i="1" s="1"/>
  <c r="I21" i="1"/>
  <c r="K21" i="1" s="1"/>
  <c r="I17" i="1"/>
  <c r="K17" i="1" s="1"/>
  <c r="I24" i="1"/>
  <c r="K24" i="1" s="1"/>
  <c r="I22" i="1"/>
  <c r="K22" i="1" s="1"/>
  <c r="I20" i="1"/>
  <c r="K20" i="1" s="1"/>
  <c r="I13" i="1"/>
  <c r="K13" i="1" s="1"/>
  <c r="I12" i="1"/>
  <c r="K12" i="1" s="1"/>
  <c r="I16" i="1"/>
  <c r="K16" i="1" s="1"/>
  <c r="I9" i="1"/>
  <c r="K9" i="1" s="1"/>
  <c r="I18" i="1"/>
  <c r="K18" i="1" s="1"/>
  <c r="I26" i="1"/>
  <c r="K26" i="1" s="1"/>
  <c r="I5" i="1"/>
  <c r="K5" i="1" s="1"/>
  <c r="I10" i="1"/>
  <c r="K10" i="1" s="1"/>
  <c r="C35" i="1" l="1"/>
  <c r="C37" i="1" s="1"/>
  <c r="C34" i="1"/>
  <c r="C36" i="1" s="1"/>
</calcChain>
</file>

<file path=xl/sharedStrings.xml><?xml version="1.0" encoding="utf-8"?>
<sst xmlns="http://schemas.openxmlformats.org/spreadsheetml/2006/main" count="73" uniqueCount="50">
  <si>
    <t>Body</t>
  </si>
  <si>
    <t>Plate</t>
  </si>
  <si>
    <t>Calculated X</t>
  </si>
  <si>
    <t>Calculated Y</t>
  </si>
  <si>
    <t>Measured X</t>
  </si>
  <si>
    <t>Measured Y</t>
  </si>
  <si>
    <t>Delta X</t>
  </si>
  <si>
    <t>Delta Y</t>
  </si>
  <si>
    <t>D X - Average</t>
  </si>
  <si>
    <t>D Y - Average</t>
  </si>
  <si>
    <t>Av Diff ^ 2 (x)</t>
  </si>
  <si>
    <t>Av Diff ^ 2(Y)</t>
  </si>
  <si>
    <t>Comments</t>
  </si>
  <si>
    <t>Ceres</t>
  </si>
  <si>
    <t xml:space="preserve"> 2899</t>
  </si>
  <si>
    <t xml:space="preserve"> 4340</t>
  </si>
  <si>
    <t xml:space="preserve"> 7905</t>
  </si>
  <si>
    <t>11944</t>
  </si>
  <si>
    <t>11945</t>
  </si>
  <si>
    <t>17150</t>
  </si>
  <si>
    <t>17627</t>
  </si>
  <si>
    <t>17673</t>
  </si>
  <si>
    <t>18781</t>
  </si>
  <si>
    <t>18804</t>
  </si>
  <si>
    <t>Hygiea</t>
  </si>
  <si>
    <t xml:space="preserve"> 8560</t>
  </si>
  <si>
    <t xml:space="preserve"> 9579</t>
  </si>
  <si>
    <t>12437</t>
  </si>
  <si>
    <t>13895</t>
  </si>
  <si>
    <t>13907</t>
  </si>
  <si>
    <t>Pallas</t>
  </si>
  <si>
    <t>13180</t>
  </si>
  <si>
    <t>13284</t>
  </si>
  <si>
    <t>13391</t>
  </si>
  <si>
    <t>13418</t>
  </si>
  <si>
    <t>14220</t>
  </si>
  <si>
    <t>Vesta</t>
  </si>
  <si>
    <t xml:space="preserve"> 6669</t>
  </si>
  <si>
    <t xml:space="preserve"> 7857</t>
  </si>
  <si>
    <t xml:space="preserve"> 7858</t>
  </si>
  <si>
    <t>10141</t>
  </si>
  <si>
    <t>10162</t>
  </si>
  <si>
    <t>10173</t>
  </si>
  <si>
    <t>17060</t>
  </si>
  <si>
    <t>Average Delta X</t>
  </si>
  <si>
    <t>Average Delta Y</t>
  </si>
  <si>
    <t>Standard Deviation X</t>
  </si>
  <si>
    <t>Standard Deviation Y</t>
  </si>
  <si>
    <t>Standard Error Delta X</t>
  </si>
  <si>
    <t>Standard Error Delta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</si>
</sst>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topLeftCell="B1" workbookViewId="0">
      <selection activeCell="D2" sqref="D2"/>
    </sheetView>
  </sheetViews>
  <sheetFormatPr defaultRowHeight="14.5" x14ac:dyDescent="0.35"/>
  <cols>
    <col min="1" max="1" width="8.36328125" customWidth="1"/>
    <col min="2" max="2" width="25.1796875" customWidth="1"/>
    <col min="3" max="3" width="18.90625" customWidth="1"/>
    <col min="4" max="4" width="14.7265625" customWidth="1"/>
    <col min="5" max="6" width="12.6328125" customWidth="1"/>
    <col min="7" max="8" width="10.453125" customWidth="1"/>
    <col min="9" max="10" width="15.7265625" customWidth="1"/>
    <col min="11" max="11" width="17.81640625" customWidth="1"/>
    <col min="12" max="12" width="16.81640625" customWidth="1"/>
    <col min="13" max="13" width="10.453125" customWidth="1"/>
  </cols>
  <sheetData>
    <row r="1" spans="1:1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35">
      <c r="A2" t="s">
        <v>13</v>
      </c>
      <c r="B2" t="s">
        <v>14</v>
      </c>
      <c r="C2" s="2">
        <v>284.89999999999998</v>
      </c>
      <c r="D2" s="2">
        <v>98.4</v>
      </c>
      <c r="E2">
        <v>285</v>
      </c>
      <c r="F2">
        <v>99.1</v>
      </c>
      <c r="G2">
        <f t="shared" ref="G2:G28" si="0">C2-E2</f>
        <v>-0.10000000000002274</v>
      </c>
      <c r="H2">
        <f t="shared" ref="H2:H28" si="1">D2-F2</f>
        <v>-0.69999999999998863</v>
      </c>
      <c r="I2">
        <f>G2-C32</f>
        <v>0.73703703703701706</v>
      </c>
      <c r="J2">
        <f>H2-C33</f>
        <v>-3.333333333331856E-2</v>
      </c>
      <c r="K2">
        <f t="shared" ref="K2:K28" si="2">I2^2</f>
        <v>0.54322359396430531</v>
      </c>
      <c r="L2">
        <f t="shared" ref="L2:L28" si="3">J2^2</f>
        <v>1.1111111111101262E-3</v>
      </c>
    </row>
    <row r="3" spans="1:15" x14ac:dyDescent="0.35">
      <c r="A3" t="s">
        <v>13</v>
      </c>
      <c r="B3" t="s">
        <v>15</v>
      </c>
      <c r="C3" s="2">
        <v>24.8</v>
      </c>
      <c r="D3" s="2">
        <v>288.3</v>
      </c>
      <c r="E3">
        <v>23.8</v>
      </c>
      <c r="F3">
        <v>287.7</v>
      </c>
      <c r="G3">
        <f t="shared" si="0"/>
        <v>1</v>
      </c>
      <c r="H3">
        <f t="shared" si="1"/>
        <v>0.60000000000002274</v>
      </c>
      <c r="I3">
        <f>G3-C32</f>
        <v>1.8370370370370397</v>
      </c>
      <c r="J3">
        <f>H3-C33</f>
        <v>1.2666666666666928</v>
      </c>
      <c r="K3">
        <f t="shared" si="2"/>
        <v>3.3747050754458261</v>
      </c>
      <c r="L3">
        <f t="shared" si="3"/>
        <v>1.6044444444445107</v>
      </c>
    </row>
    <row r="4" spans="1:15" x14ac:dyDescent="0.35">
      <c r="A4" t="s">
        <v>13</v>
      </c>
      <c r="B4" t="s">
        <v>16</v>
      </c>
      <c r="C4" s="2">
        <v>25.6</v>
      </c>
      <c r="D4" s="2">
        <v>49.2</v>
      </c>
      <c r="E4">
        <v>27</v>
      </c>
      <c r="F4">
        <v>50.8</v>
      </c>
      <c r="G4">
        <f t="shared" si="0"/>
        <v>-1.3999999999999986</v>
      </c>
      <c r="H4">
        <f t="shared" si="1"/>
        <v>-1.5999999999999943</v>
      </c>
      <c r="I4">
        <f>G4-C32</f>
        <v>-0.56296296296295878</v>
      </c>
      <c r="J4">
        <f>H4-C33</f>
        <v>-0.93333333333332424</v>
      </c>
      <c r="K4">
        <f t="shared" si="2"/>
        <v>0.31692729766803368</v>
      </c>
      <c r="L4">
        <f t="shared" si="3"/>
        <v>0.87111111111109418</v>
      </c>
    </row>
    <row r="5" spans="1:15" x14ac:dyDescent="0.35">
      <c r="A5" t="s">
        <v>13</v>
      </c>
      <c r="B5" t="s">
        <v>17</v>
      </c>
      <c r="C5" s="2">
        <v>180.6</v>
      </c>
      <c r="D5" s="2">
        <v>135.69999999999999</v>
      </c>
      <c r="E5">
        <v>182</v>
      </c>
      <c r="F5">
        <v>136</v>
      </c>
      <c r="G5">
        <f t="shared" si="0"/>
        <v>-1.4000000000000057</v>
      </c>
      <c r="H5">
        <f t="shared" si="1"/>
        <v>-0.30000000000001137</v>
      </c>
      <c r="I5">
        <f>G5-C32</f>
        <v>-0.56296296296296588</v>
      </c>
      <c r="J5">
        <f>H5-C33</f>
        <v>0.3666666666666587</v>
      </c>
      <c r="K5">
        <f t="shared" si="2"/>
        <v>0.31692729766804167</v>
      </c>
      <c r="L5">
        <f t="shared" si="3"/>
        <v>0.13444444444443859</v>
      </c>
    </row>
    <row r="6" spans="1:15" x14ac:dyDescent="0.35">
      <c r="A6" t="s">
        <v>13</v>
      </c>
      <c r="B6" t="s">
        <v>18</v>
      </c>
      <c r="C6" s="2">
        <v>179.9</v>
      </c>
      <c r="D6" s="2">
        <v>135.5</v>
      </c>
      <c r="E6">
        <v>182</v>
      </c>
      <c r="F6">
        <v>136.5</v>
      </c>
      <c r="G6">
        <f t="shared" si="0"/>
        <v>-2.0999999999999943</v>
      </c>
      <c r="H6">
        <f t="shared" si="1"/>
        <v>-1</v>
      </c>
      <c r="I6">
        <f>G6-C32</f>
        <v>-1.2629629629629546</v>
      </c>
      <c r="J6">
        <f>H6-C33</f>
        <v>-0.33333333333332993</v>
      </c>
      <c r="K6">
        <f t="shared" si="2"/>
        <v>1.5950754458161656</v>
      </c>
      <c r="L6">
        <f t="shared" si="3"/>
        <v>0.11111111111110884</v>
      </c>
    </row>
    <row r="7" spans="1:15" x14ac:dyDescent="0.35">
      <c r="A7" t="s">
        <v>13</v>
      </c>
      <c r="B7" t="s">
        <v>19</v>
      </c>
      <c r="C7" s="2">
        <v>335</v>
      </c>
      <c r="D7" s="2">
        <v>156.1</v>
      </c>
      <c r="E7">
        <v>334.5</v>
      </c>
      <c r="F7">
        <v>155.80000000000001</v>
      </c>
      <c r="G7">
        <f t="shared" si="0"/>
        <v>0.5</v>
      </c>
      <c r="H7">
        <f t="shared" si="1"/>
        <v>0.29999999999998295</v>
      </c>
      <c r="I7">
        <f>G7-C32</f>
        <v>1.3370370370370397</v>
      </c>
      <c r="J7">
        <f>H7-C33</f>
        <v>0.96666666666665302</v>
      </c>
      <c r="K7">
        <f t="shared" si="2"/>
        <v>1.7876680384087862</v>
      </c>
      <c r="L7">
        <f t="shared" si="3"/>
        <v>0.9344444444444181</v>
      </c>
    </row>
    <row r="8" spans="1:15" x14ac:dyDescent="0.35">
      <c r="A8" t="s">
        <v>13</v>
      </c>
      <c r="B8" t="s">
        <v>20</v>
      </c>
      <c r="C8" s="2">
        <v>147.19999999999999</v>
      </c>
      <c r="D8" s="2">
        <v>28.2</v>
      </c>
      <c r="E8">
        <v>147.80000000000001</v>
      </c>
      <c r="F8">
        <v>29.2</v>
      </c>
      <c r="G8">
        <f t="shared" si="0"/>
        <v>-0.60000000000002274</v>
      </c>
      <c r="H8">
        <f t="shared" si="1"/>
        <v>-1</v>
      </c>
      <c r="I8">
        <f>G8-C32</f>
        <v>0.23703703703701706</v>
      </c>
      <c r="J8">
        <f>H8-C33</f>
        <v>-0.33333333333332993</v>
      </c>
      <c r="K8">
        <f t="shared" si="2"/>
        <v>5.6186556927288196E-2</v>
      </c>
      <c r="L8">
        <f t="shared" si="3"/>
        <v>0.11111111111110884</v>
      </c>
    </row>
    <row r="9" spans="1:15" x14ac:dyDescent="0.35">
      <c r="A9" t="s">
        <v>13</v>
      </c>
      <c r="B9" t="s">
        <v>21</v>
      </c>
      <c r="C9" s="2">
        <v>276.39999999999998</v>
      </c>
      <c r="D9" s="2">
        <v>137.5</v>
      </c>
      <c r="E9">
        <v>278.89999999999998</v>
      </c>
      <c r="F9">
        <v>137.9</v>
      </c>
      <c r="G9">
        <f t="shared" si="0"/>
        <v>-2.5</v>
      </c>
      <c r="H9">
        <f t="shared" si="1"/>
        <v>-0.40000000000000568</v>
      </c>
      <c r="I9">
        <f>G9-C32</f>
        <v>-1.6629629629629603</v>
      </c>
      <c r="J9">
        <f>H9-C33</f>
        <v>0.26666666666666439</v>
      </c>
      <c r="K9">
        <f t="shared" si="2"/>
        <v>2.7654458161865483</v>
      </c>
      <c r="L9">
        <f t="shared" si="3"/>
        <v>7.111111111110989E-2</v>
      </c>
    </row>
    <row r="10" spans="1:15" x14ac:dyDescent="0.35">
      <c r="A10" t="s">
        <v>13</v>
      </c>
      <c r="B10" t="s">
        <v>22</v>
      </c>
      <c r="C10" s="2">
        <v>338</v>
      </c>
      <c r="D10" s="2">
        <v>209.9</v>
      </c>
      <c r="E10">
        <v>339</v>
      </c>
      <c r="F10">
        <v>211</v>
      </c>
      <c r="G10">
        <f t="shared" si="0"/>
        <v>-1</v>
      </c>
      <c r="H10">
        <f t="shared" si="1"/>
        <v>-1.0999999999999943</v>
      </c>
      <c r="I10">
        <f>G10-C32</f>
        <v>-0.1629629629629602</v>
      </c>
      <c r="J10">
        <f>H10-C33</f>
        <v>-0.43333333333332424</v>
      </c>
      <c r="K10">
        <f t="shared" si="2"/>
        <v>2.6556927297667138E-2</v>
      </c>
      <c r="L10">
        <f t="shared" si="3"/>
        <v>0.18777777777776991</v>
      </c>
    </row>
    <row r="11" spans="1:15" x14ac:dyDescent="0.35">
      <c r="A11" t="s">
        <v>13</v>
      </c>
      <c r="B11" t="s">
        <v>23</v>
      </c>
      <c r="C11" s="2">
        <v>109.3</v>
      </c>
      <c r="D11" s="2">
        <v>289.7</v>
      </c>
      <c r="E11">
        <v>109.9</v>
      </c>
      <c r="F11">
        <v>290.8</v>
      </c>
      <c r="G11">
        <f t="shared" si="0"/>
        <v>-0.60000000000000853</v>
      </c>
      <c r="H11">
        <f t="shared" si="1"/>
        <v>-1.1000000000000227</v>
      </c>
      <c r="I11">
        <f>G11-C32</f>
        <v>0.23703703703703127</v>
      </c>
      <c r="J11">
        <f>H11-C33</f>
        <v>-0.43333333333335267</v>
      </c>
      <c r="K11">
        <f t="shared" si="2"/>
        <v>5.6186556927294934E-2</v>
      </c>
      <c r="L11">
        <f t="shared" si="3"/>
        <v>0.18777777777779453</v>
      </c>
    </row>
    <row r="12" spans="1:15" x14ac:dyDescent="0.35">
      <c r="A12" t="s">
        <v>24</v>
      </c>
      <c r="B12" t="s">
        <v>25</v>
      </c>
      <c r="C12" s="2">
        <v>94.5</v>
      </c>
      <c r="D12">
        <v>246.2</v>
      </c>
      <c r="E12">
        <v>94</v>
      </c>
      <c r="F12">
        <v>247.2</v>
      </c>
      <c r="G12">
        <f t="shared" si="0"/>
        <v>0.5</v>
      </c>
      <c r="H12">
        <f t="shared" si="1"/>
        <v>-1</v>
      </c>
      <c r="I12">
        <f>G12-C32</f>
        <v>1.3370370370370397</v>
      </c>
      <c r="J12">
        <f>H12-C33</f>
        <v>-0.33333333333332993</v>
      </c>
      <c r="K12">
        <f t="shared" si="2"/>
        <v>1.7876680384087862</v>
      </c>
      <c r="L12">
        <f t="shared" si="3"/>
        <v>0.11111111111110884</v>
      </c>
    </row>
    <row r="13" spans="1:15" x14ac:dyDescent="0.35">
      <c r="A13" t="s">
        <v>24</v>
      </c>
      <c r="B13" t="s">
        <v>26</v>
      </c>
      <c r="C13" s="2">
        <v>203.9</v>
      </c>
      <c r="D13" s="2">
        <v>102.9</v>
      </c>
      <c r="E13">
        <v>205.5</v>
      </c>
      <c r="F13">
        <v>104</v>
      </c>
      <c r="G13">
        <f>C13-E13</f>
        <v>-1.5999999999999943</v>
      </c>
      <c r="H13">
        <f t="shared" si="1"/>
        <v>-1.0999999999999943</v>
      </c>
      <c r="I13">
        <f>G13-C32</f>
        <v>-0.76296296296295452</v>
      </c>
      <c r="J13">
        <f>H13-C33</f>
        <v>-0.43333333333332424</v>
      </c>
      <c r="K13">
        <f t="shared" si="2"/>
        <v>0.58211248285321071</v>
      </c>
      <c r="L13">
        <f t="shared" si="3"/>
        <v>0.18777777777776991</v>
      </c>
      <c r="O13">
        <f>355 - C13</f>
        <v>151.1</v>
      </c>
    </row>
    <row r="14" spans="1:15" x14ac:dyDescent="0.35">
      <c r="A14" t="s">
        <v>24</v>
      </c>
      <c r="B14" t="s">
        <v>27</v>
      </c>
      <c r="C14" s="2">
        <v>189.4</v>
      </c>
      <c r="D14" s="2">
        <v>205.1</v>
      </c>
      <c r="E14">
        <v>191.1</v>
      </c>
      <c r="F14">
        <v>205</v>
      </c>
      <c r="G14">
        <f t="shared" si="0"/>
        <v>-1.6999999999999886</v>
      </c>
      <c r="H14">
        <f t="shared" si="1"/>
        <v>9.9999999999994316E-2</v>
      </c>
      <c r="I14">
        <f>G14-C32</f>
        <v>-0.86296296296294883</v>
      </c>
      <c r="J14">
        <f>H14-C33</f>
        <v>0.76666666666666439</v>
      </c>
      <c r="K14">
        <f t="shared" si="2"/>
        <v>0.74470507544579179</v>
      </c>
      <c r="L14">
        <f t="shared" si="3"/>
        <v>0.58777777777777429</v>
      </c>
    </row>
    <row r="15" spans="1:15" x14ac:dyDescent="0.35">
      <c r="A15" t="s">
        <v>24</v>
      </c>
      <c r="B15" t="s">
        <v>28</v>
      </c>
      <c r="C15" s="2">
        <v>238.1</v>
      </c>
      <c r="D15" s="2">
        <v>32.6</v>
      </c>
      <c r="E15">
        <v>239.5</v>
      </c>
      <c r="F15">
        <v>33.4</v>
      </c>
      <c r="G15">
        <f t="shared" si="0"/>
        <v>-1.4000000000000057</v>
      </c>
      <c r="H15">
        <f t="shared" si="1"/>
        <v>-0.79999999999999716</v>
      </c>
      <c r="I15">
        <f>G15-C32</f>
        <v>-0.56296296296296588</v>
      </c>
      <c r="J15">
        <f>H15-C33</f>
        <v>-0.13333333333332709</v>
      </c>
      <c r="K15">
        <f t="shared" si="2"/>
        <v>0.31692729766804167</v>
      </c>
      <c r="L15">
        <f t="shared" si="3"/>
        <v>1.7777777777776112E-2</v>
      </c>
    </row>
    <row r="16" spans="1:15" x14ac:dyDescent="0.35">
      <c r="A16" t="s">
        <v>24</v>
      </c>
      <c r="B16" t="s">
        <v>29</v>
      </c>
      <c r="C16" s="2">
        <v>227.7</v>
      </c>
      <c r="D16" s="2">
        <v>26.9</v>
      </c>
      <c r="E16">
        <v>229</v>
      </c>
      <c r="F16">
        <v>28.6</v>
      </c>
      <c r="G16">
        <f t="shared" si="0"/>
        <v>-1.3000000000000114</v>
      </c>
      <c r="H16">
        <f t="shared" si="1"/>
        <v>-1.7000000000000028</v>
      </c>
      <c r="I16">
        <f>G16-C32</f>
        <v>-0.46296296296297157</v>
      </c>
      <c r="J16">
        <f>H16-C33</f>
        <v>-1.0333333333333328</v>
      </c>
      <c r="K16">
        <f t="shared" si="2"/>
        <v>0.2143347050754538</v>
      </c>
      <c r="L16">
        <f t="shared" si="3"/>
        <v>1.0677777777777766</v>
      </c>
    </row>
    <row r="17" spans="1:12" x14ac:dyDescent="0.35">
      <c r="A17" t="s">
        <v>30</v>
      </c>
      <c r="B17" t="s">
        <v>31</v>
      </c>
      <c r="C17" s="2">
        <v>194.6</v>
      </c>
      <c r="D17" s="2">
        <v>87.6</v>
      </c>
      <c r="E17">
        <v>197.2</v>
      </c>
      <c r="F17">
        <v>88.9</v>
      </c>
      <c r="G17">
        <f t="shared" si="0"/>
        <v>-2.5999999999999943</v>
      </c>
      <c r="H17">
        <f t="shared" si="1"/>
        <v>-1.3000000000000114</v>
      </c>
      <c r="I17">
        <f>G17-C32</f>
        <v>-1.7629629629629546</v>
      </c>
      <c r="J17">
        <f>H17-C33</f>
        <v>-0.6333333333333413</v>
      </c>
      <c r="K17">
        <f t="shared" si="2"/>
        <v>3.10803840877912</v>
      </c>
      <c r="L17">
        <f t="shared" si="3"/>
        <v>0.40111111111112119</v>
      </c>
    </row>
    <row r="18" spans="1:12" x14ac:dyDescent="0.35">
      <c r="A18" t="s">
        <v>30</v>
      </c>
      <c r="B18" t="s">
        <v>32</v>
      </c>
      <c r="C18" s="2">
        <v>224</v>
      </c>
      <c r="D18" s="2">
        <v>215.8</v>
      </c>
      <c r="E18">
        <v>225.1</v>
      </c>
      <c r="F18">
        <v>216.1</v>
      </c>
      <c r="G18">
        <f t="shared" si="0"/>
        <v>-1.0999999999999943</v>
      </c>
      <c r="H18">
        <f t="shared" si="1"/>
        <v>-0.29999999999998295</v>
      </c>
      <c r="I18">
        <f>G18-C32</f>
        <v>-0.26296296296295452</v>
      </c>
      <c r="J18">
        <f>H18-C33</f>
        <v>0.36666666666668712</v>
      </c>
      <c r="K18">
        <f t="shared" si="2"/>
        <v>6.9149519890256195E-2</v>
      </c>
      <c r="L18">
        <f t="shared" si="3"/>
        <v>0.13444444444445944</v>
      </c>
    </row>
    <row r="19" spans="1:12" x14ac:dyDescent="0.35">
      <c r="A19" t="s">
        <v>30</v>
      </c>
      <c r="B19" t="s">
        <v>33</v>
      </c>
      <c r="C19" s="2">
        <v>89.8</v>
      </c>
      <c r="D19" s="2">
        <v>150.5</v>
      </c>
      <c r="E19">
        <v>91.5</v>
      </c>
      <c r="F19">
        <v>151.4</v>
      </c>
      <c r="G19">
        <f t="shared" si="0"/>
        <v>-1.7000000000000028</v>
      </c>
      <c r="H19">
        <f t="shared" si="1"/>
        <v>-0.90000000000000568</v>
      </c>
      <c r="I19">
        <f>G19-C32</f>
        <v>-0.86296296296296304</v>
      </c>
      <c r="J19">
        <f>H19-C33</f>
        <v>-0.23333333333333561</v>
      </c>
      <c r="K19">
        <f t="shared" si="2"/>
        <v>0.74470507544581632</v>
      </c>
      <c r="L19">
        <f t="shared" si="3"/>
        <v>5.444444444444551E-2</v>
      </c>
    </row>
    <row r="20" spans="1:12" x14ac:dyDescent="0.35">
      <c r="A20" t="s">
        <v>30</v>
      </c>
      <c r="B20" t="s">
        <v>34</v>
      </c>
      <c r="C20" s="2">
        <v>253.1</v>
      </c>
      <c r="D20" s="2">
        <v>44.5</v>
      </c>
      <c r="E20">
        <v>253.5</v>
      </c>
      <c r="F20">
        <v>45.1</v>
      </c>
      <c r="G20">
        <f t="shared" si="0"/>
        <v>-0.40000000000000568</v>
      </c>
      <c r="H20">
        <f t="shared" si="1"/>
        <v>-0.60000000000000142</v>
      </c>
      <c r="I20">
        <f>G20-C32</f>
        <v>0.43703703703703412</v>
      </c>
      <c r="J20">
        <f>H20-C33</f>
        <v>6.666666666666865E-2</v>
      </c>
      <c r="K20">
        <f t="shared" si="2"/>
        <v>0.19100137174210993</v>
      </c>
      <c r="L20">
        <f t="shared" si="3"/>
        <v>4.444444444444709E-3</v>
      </c>
    </row>
    <row r="21" spans="1:12" x14ac:dyDescent="0.35">
      <c r="A21" t="s">
        <v>30</v>
      </c>
      <c r="B21" t="s">
        <v>35</v>
      </c>
      <c r="C21" s="2">
        <v>186</v>
      </c>
      <c r="D21" s="2">
        <v>293.39999999999998</v>
      </c>
      <c r="E21">
        <v>186.5</v>
      </c>
      <c r="F21">
        <v>294</v>
      </c>
      <c r="G21">
        <f t="shared" si="0"/>
        <v>-0.5</v>
      </c>
      <c r="H21">
        <f t="shared" si="1"/>
        <v>-0.60000000000002274</v>
      </c>
      <c r="I21">
        <f>G21-C32</f>
        <v>0.3370370370370398</v>
      </c>
      <c r="J21">
        <f>H21-C33</f>
        <v>6.6666666666647334E-2</v>
      </c>
      <c r="K21">
        <f t="shared" si="2"/>
        <v>0.11359396433470693</v>
      </c>
      <c r="L21">
        <f t="shared" si="3"/>
        <v>4.4444444444418666E-3</v>
      </c>
    </row>
    <row r="22" spans="1:12" x14ac:dyDescent="0.35">
      <c r="A22" t="s">
        <v>36</v>
      </c>
      <c r="B22" t="s">
        <v>37</v>
      </c>
      <c r="C22" s="2">
        <v>317.89999999999998</v>
      </c>
      <c r="D22" s="2">
        <v>225.7</v>
      </c>
      <c r="E22">
        <v>317.3</v>
      </c>
      <c r="F22">
        <v>226</v>
      </c>
      <c r="G22">
        <f t="shared" si="0"/>
        <v>0.59999999999996589</v>
      </c>
      <c r="H22">
        <f t="shared" si="1"/>
        <v>-0.30000000000001137</v>
      </c>
      <c r="I22">
        <f>G22-C32</f>
        <v>1.4370370370370056</v>
      </c>
      <c r="J22">
        <f>H22-C33</f>
        <v>0.3666666666666587</v>
      </c>
      <c r="K22">
        <f t="shared" si="2"/>
        <v>2.0650754458160963</v>
      </c>
      <c r="L22">
        <f t="shared" si="3"/>
        <v>0.13444444444443859</v>
      </c>
    </row>
    <row r="23" spans="1:12" x14ac:dyDescent="0.35">
      <c r="A23" t="s">
        <v>36</v>
      </c>
      <c r="B23" t="s">
        <v>38</v>
      </c>
      <c r="C23" s="2">
        <v>64.7</v>
      </c>
      <c r="D23" s="2">
        <v>49.9</v>
      </c>
      <c r="E23">
        <v>65.099999999999994</v>
      </c>
      <c r="F23">
        <v>49.9</v>
      </c>
      <c r="G23">
        <f t="shared" si="0"/>
        <v>-0.39999999999999147</v>
      </c>
      <c r="H23">
        <f t="shared" si="1"/>
        <v>0</v>
      </c>
      <c r="I23">
        <f>G23-C32</f>
        <v>0.43703703703704833</v>
      </c>
      <c r="J23">
        <f>H23-C33</f>
        <v>0.66666666666667007</v>
      </c>
      <c r="K23">
        <f t="shared" si="2"/>
        <v>0.19100137174212234</v>
      </c>
      <c r="L23">
        <f t="shared" si="3"/>
        <v>0.44444444444444897</v>
      </c>
    </row>
    <row r="24" spans="1:12" x14ac:dyDescent="0.35">
      <c r="A24" t="s">
        <v>36</v>
      </c>
      <c r="B24" t="s">
        <v>39</v>
      </c>
      <c r="C24" s="2">
        <v>64.7</v>
      </c>
      <c r="D24" s="2">
        <v>49.6</v>
      </c>
      <c r="E24">
        <v>65.7</v>
      </c>
      <c r="F24">
        <v>49.1</v>
      </c>
      <c r="G24">
        <f t="shared" si="0"/>
        <v>-1</v>
      </c>
      <c r="H24">
        <f t="shared" si="1"/>
        <v>0.5</v>
      </c>
      <c r="I24">
        <f>G24-C32</f>
        <v>-0.1629629629629602</v>
      </c>
      <c r="J24">
        <f>H24-C33</f>
        <v>1.1666666666666701</v>
      </c>
      <c r="K24">
        <f t="shared" si="2"/>
        <v>2.6556927297667138E-2</v>
      </c>
      <c r="L24">
        <f t="shared" si="3"/>
        <v>1.3611111111111192</v>
      </c>
    </row>
    <row r="25" spans="1:12" x14ac:dyDescent="0.35">
      <c r="A25" t="s">
        <v>36</v>
      </c>
      <c r="B25" t="s">
        <v>40</v>
      </c>
      <c r="C25" s="2">
        <v>226.4</v>
      </c>
      <c r="D25" s="2">
        <v>275.2</v>
      </c>
      <c r="E25">
        <v>227.1</v>
      </c>
      <c r="F25">
        <v>276.10000000000002</v>
      </c>
      <c r="G25">
        <f t="shared" si="0"/>
        <v>-0.69999999999998863</v>
      </c>
      <c r="H25">
        <f t="shared" si="1"/>
        <v>-0.90000000000003411</v>
      </c>
      <c r="I25">
        <f>G25-C32</f>
        <v>0.13703703703705117</v>
      </c>
      <c r="J25">
        <f>H25-C33</f>
        <v>-0.23333333333336403</v>
      </c>
      <c r="K25">
        <f t="shared" si="2"/>
        <v>1.8779149519894133E-2</v>
      </c>
      <c r="L25">
        <f t="shared" si="3"/>
        <v>5.444444444445877E-2</v>
      </c>
    </row>
    <row r="26" spans="1:12" x14ac:dyDescent="0.35">
      <c r="A26" t="s">
        <v>36</v>
      </c>
      <c r="B26" t="s">
        <v>41</v>
      </c>
      <c r="C26" s="2">
        <v>198.1</v>
      </c>
      <c r="D26" s="2">
        <v>274.3</v>
      </c>
      <c r="E26">
        <v>199</v>
      </c>
      <c r="F26">
        <v>275</v>
      </c>
      <c r="G26">
        <f t="shared" si="0"/>
        <v>-0.90000000000000568</v>
      </c>
      <c r="H26">
        <f t="shared" si="1"/>
        <v>-0.69999999999998863</v>
      </c>
      <c r="I26">
        <f>G26-C32</f>
        <v>-6.2962962962965885E-2</v>
      </c>
      <c r="J26">
        <f>H26-C33</f>
        <v>-3.333333333331856E-2</v>
      </c>
      <c r="K26">
        <f t="shared" si="2"/>
        <v>3.9643347050758136E-3</v>
      </c>
      <c r="L26">
        <f t="shared" si="3"/>
        <v>1.1111111111101262E-3</v>
      </c>
    </row>
    <row r="27" spans="1:12" x14ac:dyDescent="0.35">
      <c r="A27" t="s">
        <v>36</v>
      </c>
      <c r="B27" t="s">
        <v>42</v>
      </c>
      <c r="C27" s="2">
        <v>180.7</v>
      </c>
      <c r="D27" s="2">
        <v>272.7</v>
      </c>
      <c r="E27">
        <v>180.6</v>
      </c>
      <c r="F27">
        <v>274</v>
      </c>
      <c r="G27">
        <f t="shared" si="0"/>
        <v>9.9999999999994316E-2</v>
      </c>
      <c r="H27">
        <f t="shared" si="1"/>
        <v>-1.3000000000000114</v>
      </c>
      <c r="I27">
        <f>G27-C32</f>
        <v>0.93703703703703412</v>
      </c>
      <c r="J27">
        <f>H27-C33</f>
        <v>-0.6333333333333413</v>
      </c>
      <c r="K27">
        <f t="shared" si="2"/>
        <v>0.87803840877914408</v>
      </c>
      <c r="L27">
        <f t="shared" si="3"/>
        <v>0.40111111111112119</v>
      </c>
    </row>
    <row r="28" spans="1:12" x14ac:dyDescent="0.35">
      <c r="A28" t="s">
        <v>36</v>
      </c>
      <c r="B28" t="s">
        <v>43</v>
      </c>
      <c r="C28" s="2">
        <v>29.8</v>
      </c>
      <c r="D28" s="2">
        <v>320</v>
      </c>
      <c r="E28">
        <v>30.1</v>
      </c>
      <c r="F28">
        <v>320.8</v>
      </c>
      <c r="G28">
        <f t="shared" si="0"/>
        <v>-0.30000000000000071</v>
      </c>
      <c r="H28">
        <f t="shared" si="1"/>
        <v>-0.80000000000001137</v>
      </c>
      <c r="I28">
        <f>G28-C32</f>
        <v>0.53703703703703909</v>
      </c>
      <c r="J28">
        <f>H28-C33</f>
        <v>-0.1333333333333413</v>
      </c>
      <c r="K28">
        <f t="shared" si="2"/>
        <v>0.28840877914952212</v>
      </c>
      <c r="L28">
        <f t="shared" si="3"/>
        <v>1.7777777777779901E-2</v>
      </c>
    </row>
    <row r="32" spans="1:12" ht="15.5" x14ac:dyDescent="0.35">
      <c r="B32" s="1" t="s">
        <v>44</v>
      </c>
      <c r="C32">
        <f>AVERAGE(G2:G28)</f>
        <v>-0.8370370370370398</v>
      </c>
    </row>
    <row r="33" spans="2:3" ht="15.5" x14ac:dyDescent="0.35">
      <c r="B33" s="1" t="s">
        <v>45</v>
      </c>
      <c r="C33">
        <f>AVERAGE(H2:H28)</f>
        <v>-0.66666666666667007</v>
      </c>
    </row>
    <row r="34" spans="2:3" ht="15.5" x14ac:dyDescent="0.35">
      <c r="B34" s="1" t="s">
        <v>46</v>
      </c>
      <c r="C34">
        <f>_xlfn.STDEV.P(K2:K28)</f>
        <v>0.99469844106788852</v>
      </c>
    </row>
    <row r="35" spans="2:3" ht="15.5" x14ac:dyDescent="0.35">
      <c r="B35" s="1" t="s">
        <v>47</v>
      </c>
      <c r="C35">
        <f>_xlfn.STDEV.P(L2:L28)</f>
        <v>0.43621768769302127</v>
      </c>
    </row>
    <row r="36" spans="2:3" ht="15.5" x14ac:dyDescent="0.35">
      <c r="B36" s="1" t="s">
        <v>48</v>
      </c>
      <c r="C36">
        <f>C34/27</f>
        <v>3.6840683002514391E-2</v>
      </c>
    </row>
    <row r="37" spans="2:3" ht="15.5" x14ac:dyDescent="0.35">
      <c r="B37" s="1" t="s">
        <v>49</v>
      </c>
      <c r="C37">
        <f>C35/27</f>
        <v>1.6156210655297085E-2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Plate Results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Fidel Elie</cp:lastModifiedBy>
  <dcterms:created xsi:type="dcterms:W3CDTF">2018-11-25T13:34:47Z</dcterms:created>
  <dcterms:modified xsi:type="dcterms:W3CDTF">2018-11-26T19:10:46Z</dcterms:modified>
</cp:coreProperties>
</file>