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Fidel\Dropbox\Work\University\Year 4\Semester 1\Senior Honours Project\Code\PlateFinder v0.7\Exports\Excel Files\"/>
    </mc:Choice>
  </mc:AlternateContent>
  <xr:revisionPtr revIDLastSave="0" documentId="13_ncr:1_{7B5710F1-7A0D-41D6-B27A-C9716D4F3264}" xr6:coauthVersionLast="38" xr6:coauthVersionMax="38" xr10:uidLastSave="{00000000-0000-0000-0000-000000000000}"/>
  <bookViews>
    <workbookView xWindow="0" yWindow="0" windowWidth="30000" windowHeight="16220" xr2:uid="{00000000-000D-0000-FFFF-FFFF00000000}"/>
  </bookViews>
  <sheets>
    <sheet name="Body Plate Result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M9" i="1" l="1"/>
  <c r="M3" i="1"/>
  <c r="M4" i="1"/>
  <c r="M5" i="1"/>
  <c r="M2" i="1"/>
  <c r="C18" i="1" l="1"/>
  <c r="C20" i="1" s="1"/>
  <c r="C17" i="1"/>
  <c r="C19" i="1" s="1"/>
  <c r="H9" i="1"/>
  <c r="G9" i="1"/>
  <c r="H8" i="1"/>
  <c r="G8" i="1"/>
  <c r="H7" i="1"/>
  <c r="G7" i="1"/>
  <c r="H6" i="1"/>
  <c r="G6" i="1"/>
  <c r="H5" i="1"/>
  <c r="G5" i="1"/>
  <c r="C15" i="1" s="1"/>
  <c r="H4" i="1"/>
  <c r="G4" i="1"/>
  <c r="H3" i="1"/>
  <c r="G3" i="1"/>
  <c r="H2" i="1"/>
  <c r="G2" i="1"/>
  <c r="C16" i="1" l="1"/>
  <c r="J7" i="1" s="1"/>
  <c r="L7" i="1" s="1"/>
  <c r="I5" i="1"/>
  <c r="K5" i="1" s="1"/>
  <c r="I3" i="1" l="1"/>
  <c r="K3" i="1" s="1"/>
  <c r="I4" i="1"/>
  <c r="K4" i="1" s="1"/>
  <c r="I2" i="1"/>
  <c r="K2" i="1" s="1"/>
  <c r="I8" i="1"/>
  <c r="K8" i="1" s="1"/>
  <c r="I7" i="1"/>
  <c r="K7" i="1" s="1"/>
  <c r="I6" i="1"/>
  <c r="K6" i="1" s="1"/>
  <c r="J3" i="1"/>
  <c r="L3" i="1" s="1"/>
  <c r="J6" i="1"/>
  <c r="L6" i="1" s="1"/>
  <c r="J8" i="1"/>
  <c r="L8" i="1" s="1"/>
  <c r="J2" i="1"/>
  <c r="L2" i="1" s="1"/>
  <c r="J9" i="1"/>
  <c r="L9" i="1" s="1"/>
  <c r="J4" i="1"/>
  <c r="L4" i="1" s="1"/>
  <c r="J5" i="1"/>
  <c r="L5" i="1" s="1"/>
  <c r="I9" i="1"/>
  <c r="K9" i="1" s="1"/>
</calcChain>
</file>

<file path=xl/sharedStrings.xml><?xml version="1.0" encoding="utf-8"?>
<sst xmlns="http://schemas.openxmlformats.org/spreadsheetml/2006/main" count="39" uniqueCount="34">
  <si>
    <t>Body</t>
  </si>
  <si>
    <t>Plate</t>
  </si>
  <si>
    <t>Calculated X</t>
  </si>
  <si>
    <t>Calculated Y</t>
  </si>
  <si>
    <t>Measured X</t>
  </si>
  <si>
    <t>Measured Y</t>
  </si>
  <si>
    <t>Delta X</t>
  </si>
  <si>
    <t>Delta Y</t>
  </si>
  <si>
    <t>D X - Average</t>
  </si>
  <si>
    <t>D Y - Average</t>
  </si>
  <si>
    <t>Av Diff ^ 2 (x)</t>
  </si>
  <si>
    <t>Av Diff ^ 2(Y)</t>
  </si>
  <si>
    <t>Comments</t>
  </si>
  <si>
    <t>1950 Da</t>
  </si>
  <si>
    <t xml:space="preserve"> 7230</t>
  </si>
  <si>
    <t xml:space="preserve"> 7231</t>
  </si>
  <si>
    <t>1999 Rq36</t>
  </si>
  <si>
    <t xml:space="preserve"> 2375</t>
  </si>
  <si>
    <t xml:space="preserve"> 8470</t>
  </si>
  <si>
    <t>2004 Mn4</t>
  </si>
  <si>
    <t>12757</t>
  </si>
  <si>
    <t>1979 Xb</t>
  </si>
  <si>
    <t xml:space="preserve"> 5526</t>
  </si>
  <si>
    <t xml:space="preserve"> 5528</t>
  </si>
  <si>
    <t>2015 Da54</t>
  </si>
  <si>
    <t>16617</t>
  </si>
  <si>
    <t>Average Delta X</t>
  </si>
  <si>
    <t>Average Delta Y</t>
  </si>
  <si>
    <t>Standard Deviation X</t>
  </si>
  <si>
    <t>Standard Deviation Y</t>
  </si>
  <si>
    <t>Standard Error Delta X</t>
  </si>
  <si>
    <t>Standard Error Delta Y</t>
  </si>
  <si>
    <t>delete</t>
  </si>
  <si>
    <t>250, 242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</si>
</sst>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O8" sqref="O8"/>
    </sheetView>
  </sheetViews>
  <sheetFormatPr defaultRowHeight="14.5" x14ac:dyDescent="0.35"/>
  <cols>
    <col min="1" max="1" width="11.54296875" customWidth="1"/>
    <col min="2" max="2" width="25.1796875" customWidth="1"/>
    <col min="3" max="3" width="18.90625" customWidth="1"/>
    <col min="4" max="4" width="14.7265625" customWidth="1"/>
    <col min="5" max="6" width="12.6328125" customWidth="1"/>
    <col min="7" max="8" width="10.453125" customWidth="1"/>
    <col min="9" max="10" width="15.7265625" customWidth="1"/>
    <col min="11" max="11" width="17.81640625" customWidth="1"/>
    <col min="12" max="12" width="16.81640625" customWidth="1"/>
    <col min="13" max="13" width="10.453125" customWidth="1"/>
  </cols>
  <sheetData>
    <row r="1" spans="1:1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35">
      <c r="A2" t="s">
        <v>13</v>
      </c>
      <c r="B2" t="s">
        <v>14</v>
      </c>
      <c r="C2" s="2">
        <v>125.3</v>
      </c>
      <c r="D2" s="2">
        <v>72.3</v>
      </c>
      <c r="E2">
        <v>123</v>
      </c>
      <c r="F2">
        <v>73.099999999999994</v>
      </c>
      <c r="G2">
        <f t="shared" ref="G2:G9" si="0">C2-E2</f>
        <v>2.2999999999999972</v>
      </c>
      <c r="H2">
        <f t="shared" ref="H2:H9" si="1">D2-F2</f>
        <v>-0.79999999999999716</v>
      </c>
      <c r="I2">
        <f>G2-C15</f>
        <v>-72.399999999999991</v>
      </c>
      <c r="J2">
        <f>H2-C16</f>
        <v>-79.387500000000003</v>
      </c>
      <c r="K2">
        <f t="shared" ref="K2:K9" si="2">I2^2</f>
        <v>5241.7599999999984</v>
      </c>
      <c r="L2">
        <f t="shared" ref="L2:L9" si="3">J2^2</f>
        <v>6302.3751562500001</v>
      </c>
      <c r="M2">
        <f>355.5-C2</f>
        <v>230.2</v>
      </c>
    </row>
    <row r="3" spans="1:15" x14ac:dyDescent="0.35">
      <c r="A3" t="s">
        <v>13</v>
      </c>
      <c r="B3" t="s">
        <v>15</v>
      </c>
      <c r="C3" s="2">
        <v>124.6</v>
      </c>
      <c r="D3" s="2">
        <v>73.599999999999994</v>
      </c>
      <c r="E3">
        <v>124</v>
      </c>
      <c r="F3">
        <v>72.400000000000006</v>
      </c>
      <c r="G3">
        <f t="shared" si="0"/>
        <v>0.59999999999999432</v>
      </c>
      <c r="H3">
        <f t="shared" si="1"/>
        <v>1.1999999999999886</v>
      </c>
      <c r="I3">
        <f>G3-C15</f>
        <v>-74.099999999999994</v>
      </c>
      <c r="J3">
        <f>H3-C16</f>
        <v>-77.387500000000017</v>
      </c>
      <c r="K3">
        <f t="shared" si="2"/>
        <v>5490.8099999999995</v>
      </c>
      <c r="L3">
        <f t="shared" si="3"/>
        <v>5988.8251562500027</v>
      </c>
      <c r="M3">
        <f t="shared" ref="M3:M5" si="4">355.5-C3</f>
        <v>230.9</v>
      </c>
    </row>
    <row r="4" spans="1:15" x14ac:dyDescent="0.35">
      <c r="A4" t="s">
        <v>16</v>
      </c>
      <c r="B4" t="s">
        <v>17</v>
      </c>
      <c r="C4" s="2">
        <v>21.5</v>
      </c>
      <c r="D4" s="2">
        <v>302.60000000000002</v>
      </c>
      <c r="E4">
        <v>21.6</v>
      </c>
      <c r="F4">
        <v>302.2</v>
      </c>
      <c r="G4">
        <f t="shared" si="0"/>
        <v>-0.10000000000000142</v>
      </c>
      <c r="H4">
        <f t="shared" si="1"/>
        <v>0.40000000000003411</v>
      </c>
      <c r="I4">
        <f>G4-C15</f>
        <v>-74.799999999999983</v>
      </c>
      <c r="J4">
        <f>H4-C16</f>
        <v>-78.187499999999972</v>
      </c>
      <c r="K4">
        <f t="shared" si="2"/>
        <v>5595.0399999999972</v>
      </c>
      <c r="L4">
        <f t="shared" si="3"/>
        <v>6113.2851562499955</v>
      </c>
      <c r="M4">
        <f t="shared" si="4"/>
        <v>334</v>
      </c>
    </row>
    <row r="5" spans="1:15" x14ac:dyDescent="0.35">
      <c r="A5" t="s">
        <v>16</v>
      </c>
      <c r="B5" t="s">
        <v>18</v>
      </c>
      <c r="C5" s="2">
        <v>80.5</v>
      </c>
      <c r="D5" s="2">
        <v>167.4</v>
      </c>
      <c r="E5">
        <v>80.400000000000006</v>
      </c>
      <c r="F5">
        <v>168.7</v>
      </c>
      <c r="G5">
        <f t="shared" si="0"/>
        <v>9.9999999999994316E-2</v>
      </c>
      <c r="H5">
        <f t="shared" si="1"/>
        <v>-1.2999999999999829</v>
      </c>
      <c r="I5">
        <f>G5-C15</f>
        <v>-74.599999999999994</v>
      </c>
      <c r="J5">
        <f>H5-C16</f>
        <v>-79.887499999999989</v>
      </c>
      <c r="K5">
        <f t="shared" si="2"/>
        <v>5565.1599999999989</v>
      </c>
      <c r="L5">
        <f t="shared" si="3"/>
        <v>6382.0126562499981</v>
      </c>
      <c r="M5">
        <f t="shared" si="4"/>
        <v>275</v>
      </c>
    </row>
    <row r="6" spans="1:15" x14ac:dyDescent="0.35">
      <c r="A6" t="s">
        <v>19</v>
      </c>
      <c r="B6" t="s">
        <v>20</v>
      </c>
      <c r="C6" s="2">
        <v>287.3</v>
      </c>
      <c r="D6" s="2">
        <v>142.9</v>
      </c>
      <c r="G6">
        <f t="shared" si="0"/>
        <v>287.3</v>
      </c>
      <c r="H6">
        <f t="shared" si="1"/>
        <v>142.9</v>
      </c>
      <c r="I6">
        <f>G6-C15</f>
        <v>212.60000000000002</v>
      </c>
      <c r="J6">
        <f>H6-C16</f>
        <v>64.3125</v>
      </c>
      <c r="K6">
        <f t="shared" si="2"/>
        <v>45198.760000000009</v>
      </c>
      <c r="L6">
        <f t="shared" si="3"/>
        <v>4136.09765625</v>
      </c>
      <c r="M6" t="s">
        <v>32</v>
      </c>
    </row>
    <row r="7" spans="1:15" x14ac:dyDescent="0.35">
      <c r="A7" t="s">
        <v>21</v>
      </c>
      <c r="B7" t="s">
        <v>22</v>
      </c>
      <c r="C7" s="2">
        <v>244</v>
      </c>
      <c r="D7" s="2">
        <v>241.6</v>
      </c>
      <c r="E7">
        <v>253.6</v>
      </c>
      <c r="G7">
        <f t="shared" si="0"/>
        <v>-9.5999999999999943</v>
      </c>
      <c r="H7">
        <f t="shared" si="1"/>
        <v>241.6</v>
      </c>
      <c r="I7">
        <f>G7-C15</f>
        <v>-84.299999999999983</v>
      </c>
      <c r="J7">
        <f>H7-C16</f>
        <v>163.01249999999999</v>
      </c>
      <c r="K7">
        <f t="shared" si="2"/>
        <v>7106.4899999999971</v>
      </c>
      <c r="L7">
        <f t="shared" si="3"/>
        <v>26573.075156249997</v>
      </c>
      <c r="M7" t="s">
        <v>32</v>
      </c>
      <c r="N7" t="s">
        <v>33</v>
      </c>
      <c r="O7">
        <f>355 - 250</f>
        <v>105</v>
      </c>
    </row>
    <row r="8" spans="1:15" x14ac:dyDescent="0.35">
      <c r="A8" t="s">
        <v>21</v>
      </c>
      <c r="B8" t="s">
        <v>23</v>
      </c>
      <c r="C8" s="2">
        <v>314.7</v>
      </c>
      <c r="D8" s="2">
        <v>244.9</v>
      </c>
      <c r="G8">
        <f t="shared" si="0"/>
        <v>314.7</v>
      </c>
      <c r="H8">
        <f t="shared" si="1"/>
        <v>244.9</v>
      </c>
      <c r="I8">
        <f>G8-C15</f>
        <v>240</v>
      </c>
      <c r="J8">
        <f>H8-C16</f>
        <v>166.3125</v>
      </c>
      <c r="K8">
        <f t="shared" si="2"/>
        <v>57600</v>
      </c>
      <c r="L8">
        <f t="shared" si="3"/>
        <v>27659.84765625</v>
      </c>
      <c r="M8" t="s">
        <v>32</v>
      </c>
    </row>
    <row r="9" spans="1:15" x14ac:dyDescent="0.35">
      <c r="A9" t="s">
        <v>24</v>
      </c>
      <c r="B9" t="s">
        <v>25</v>
      </c>
      <c r="C9" s="2">
        <v>18.5</v>
      </c>
      <c r="D9" s="2">
        <v>271.2</v>
      </c>
      <c r="E9">
        <v>16.2</v>
      </c>
      <c r="F9">
        <v>271.39999999999998</v>
      </c>
      <c r="G9">
        <f t="shared" si="0"/>
        <v>2.3000000000000007</v>
      </c>
      <c r="H9">
        <f t="shared" si="1"/>
        <v>-0.19999999999998863</v>
      </c>
      <c r="I9">
        <f>G9-C15</f>
        <v>-72.399999999999991</v>
      </c>
      <c r="J9">
        <f>H9-C16</f>
        <v>-78.787499999999994</v>
      </c>
      <c r="K9">
        <f t="shared" si="2"/>
        <v>5241.7599999999984</v>
      </c>
      <c r="L9">
        <f t="shared" si="3"/>
        <v>6207.4701562499995</v>
      </c>
      <c r="M9">
        <f xml:space="preserve"> 355.5-C9</f>
        <v>337</v>
      </c>
    </row>
    <row r="10" spans="1:15" x14ac:dyDescent="0.35">
      <c r="C10" s="2"/>
      <c r="D10" s="2"/>
    </row>
    <row r="11" spans="1:15" x14ac:dyDescent="0.35">
      <c r="C11" s="2"/>
      <c r="D11" s="2"/>
    </row>
    <row r="15" spans="1:15" ht="15.5" x14ac:dyDescent="0.35">
      <c r="B15" s="1" t="s">
        <v>26</v>
      </c>
      <c r="C15">
        <f>AVERAGE(G2:G11)</f>
        <v>74.699999999999989</v>
      </c>
    </row>
    <row r="16" spans="1:15" ht="15.5" x14ac:dyDescent="0.35">
      <c r="B16" s="1" t="s">
        <v>27</v>
      </c>
      <c r="C16">
        <f>AVERAGE(H2:H11)</f>
        <v>78.587500000000006</v>
      </c>
    </row>
    <row r="17" spans="2:3" ht="15.5" x14ac:dyDescent="0.35">
      <c r="B17" s="1" t="s">
        <v>28</v>
      </c>
      <c r="C17" t="e">
        <f ca="1">_xludf.STDEV.P(K2:K11)</f>
        <v>#NAME?</v>
      </c>
    </row>
    <row r="18" spans="2:3" ht="15.5" x14ac:dyDescent="0.35">
      <c r="B18" s="1" t="s">
        <v>29</v>
      </c>
      <c r="C18" t="e">
        <f ca="1">_xludf.STDEV.P(L2:L11)</f>
        <v>#NAME?</v>
      </c>
    </row>
    <row r="19" spans="2:3" ht="15.5" x14ac:dyDescent="0.35">
      <c r="B19" s="1" t="s">
        <v>30</v>
      </c>
      <c r="C19" t="e">
        <f ca="1">C17/10</f>
        <v>#NAME?</v>
      </c>
    </row>
    <row r="20" spans="2:3" ht="15.5" x14ac:dyDescent="0.35">
      <c r="B20" s="1" t="s">
        <v>31</v>
      </c>
      <c r="C20" t="e">
        <f ca="1">C18/10</f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Plate Results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Elie</cp:lastModifiedBy>
  <dcterms:created xsi:type="dcterms:W3CDTF">2018-11-29T13:19:48Z</dcterms:created>
  <dcterms:modified xsi:type="dcterms:W3CDTF">2018-11-30T10:36:47Z</dcterms:modified>
</cp:coreProperties>
</file>