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436" documentId="1_{E320AE30-70FF-4D77-BFC2-CDA29C800318}" xr6:coauthVersionLast="47" xr6:coauthVersionMax="47" xr10:uidLastSave="{854A04D5-3885-449F-9735-D6BB2D602F57}"/>
  <bookViews>
    <workbookView xWindow="-120" yWindow="-120" windowWidth="29040" windowHeight="15960" xr2:uid="{574395AF-BBC2-4E65-AA83-E64A7B744C03}"/>
  </bookViews>
  <sheets>
    <sheet name="DatiSinottico" sheetId="5" r:id="rId1"/>
  </sheets>
  <definedNames>
    <definedName name="_xlnm._FilterDatabase" localSheetId="0" hidden="1">DatiSinottico!$A$1:$CQ$734</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17" i="5" l="1"/>
  <c r="M817" i="5"/>
  <c r="P817" i="5"/>
  <c r="AM817" i="5"/>
  <c r="AN817" i="5"/>
  <c r="BA817" i="5"/>
  <c r="BC817" i="5"/>
  <c r="BD817" i="5"/>
  <c r="CN817" i="5"/>
  <c r="CO817" i="5"/>
  <c r="V613" i="5"/>
  <c r="V619" i="5"/>
  <c r="V618" i="5"/>
  <c r="V616" i="5"/>
  <c r="V615" i="5"/>
  <c r="V628" i="5"/>
  <c r="V626" i="5"/>
  <c r="V625" i="5"/>
  <c r="V640" i="5"/>
  <c r="V638" i="5"/>
  <c r="V635" i="5"/>
  <c r="AS733" i="5"/>
  <c r="AS732" i="5"/>
  <c r="AS731" i="5"/>
  <c r="BE749" i="5"/>
  <c r="BE748" i="5"/>
  <c r="BE747" i="5"/>
  <c r="BE746" i="5"/>
  <c r="BE745" i="5"/>
  <c r="BE744" i="5"/>
  <c r="BE743" i="5"/>
  <c r="BE742" i="5"/>
  <c r="BE741" i="5"/>
  <c r="BE740" i="5"/>
  <c r="BE739" i="5"/>
  <c r="BE738" i="5"/>
  <c r="BE737" i="5"/>
  <c r="BE736" i="5"/>
  <c r="BE735" i="5"/>
  <c r="BE816" i="5"/>
  <c r="BE815" i="5"/>
  <c r="BE814" i="5"/>
  <c r="BE813" i="5"/>
  <c r="BE812" i="5"/>
  <c r="BE811" i="5"/>
  <c r="BE810" i="5"/>
  <c r="BE809" i="5"/>
  <c r="BE808" i="5"/>
  <c r="BE807" i="5"/>
  <c r="BE806" i="5"/>
  <c r="BE805" i="5"/>
  <c r="BE804" i="5"/>
  <c r="BE803" i="5"/>
  <c r="BE802" i="5"/>
  <c r="BE801" i="5"/>
  <c r="BE800" i="5"/>
  <c r="BE799" i="5"/>
  <c r="BE798" i="5"/>
  <c r="BE797" i="5"/>
  <c r="BE796" i="5"/>
  <c r="BE795" i="5"/>
  <c r="BE794" i="5"/>
  <c r="BE793" i="5"/>
  <c r="BE792" i="5"/>
  <c r="BE791" i="5"/>
  <c r="BE790" i="5"/>
  <c r="BE789" i="5"/>
  <c r="BE788" i="5"/>
  <c r="BE787" i="5"/>
  <c r="BE786" i="5"/>
  <c r="BE785" i="5"/>
  <c r="BE784" i="5"/>
  <c r="BE783" i="5"/>
  <c r="BE782" i="5"/>
  <c r="BE781" i="5"/>
  <c r="BE780" i="5"/>
  <c r="BE779" i="5"/>
  <c r="BE778" i="5"/>
  <c r="BE777" i="5"/>
  <c r="BE776" i="5"/>
  <c r="BE775" i="5"/>
  <c r="BE774" i="5"/>
  <c r="BE773" i="5"/>
  <c r="BE772" i="5"/>
  <c r="BE771" i="5"/>
  <c r="BE770" i="5"/>
  <c r="BE769" i="5"/>
  <c r="BE768" i="5"/>
  <c r="BE767" i="5"/>
  <c r="BE766" i="5"/>
  <c r="BE765" i="5"/>
  <c r="BE764" i="5"/>
  <c r="BE763" i="5"/>
  <c r="BE762" i="5"/>
  <c r="BE761" i="5"/>
  <c r="BE760" i="5"/>
  <c r="BE759" i="5"/>
  <c r="BE758" i="5"/>
  <c r="BE757" i="5"/>
  <c r="BE756" i="5"/>
  <c r="BE755" i="5"/>
  <c r="BE754" i="5"/>
  <c r="BE753" i="5"/>
  <c r="BE752" i="5"/>
  <c r="BE751" i="5"/>
  <c r="BE750" i="5"/>
  <c r="BE732" i="5"/>
  <c r="BE731" i="5"/>
  <c r="BE730" i="5"/>
  <c r="BE729" i="5"/>
  <c r="BE728" i="5"/>
  <c r="BE727" i="5"/>
  <c r="BE726" i="5"/>
  <c r="BE725" i="5"/>
  <c r="BE724" i="5"/>
  <c r="BE723" i="5"/>
  <c r="BE722" i="5"/>
  <c r="BE721" i="5"/>
  <c r="BE720" i="5"/>
  <c r="BE719" i="5"/>
  <c r="BE718" i="5"/>
  <c r="BE717" i="5"/>
  <c r="BE716" i="5"/>
  <c r="BE715" i="5"/>
  <c r="BE714" i="5"/>
  <c r="BE713" i="5"/>
  <c r="BE712" i="5"/>
  <c r="BE711" i="5"/>
  <c r="BE710" i="5"/>
  <c r="BE709" i="5"/>
  <c r="BE708" i="5"/>
  <c r="BE707" i="5"/>
  <c r="BE706" i="5"/>
  <c r="BE705" i="5"/>
  <c r="BE704" i="5"/>
  <c r="BE703" i="5"/>
  <c r="BE733" i="5"/>
  <c r="CM748" i="5"/>
  <c r="CM746" i="5"/>
  <c r="CM739" i="5"/>
  <c r="CM738" i="5"/>
  <c r="CM736" i="5"/>
  <c r="CM735" i="5"/>
  <c r="CM733"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8" i="5"/>
  <c r="CM67" i="5"/>
  <c r="CM66"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3" i="5"/>
  <c r="CM12" i="5"/>
  <c r="CM11" i="5"/>
  <c r="CM10" i="5"/>
  <c r="CM9" i="5"/>
  <c r="CM8" i="5"/>
  <c r="CM7" i="5"/>
  <c r="CM6" i="5"/>
  <c r="CM5" i="5"/>
  <c r="CM4" i="5"/>
  <c r="CM3" i="5"/>
  <c r="CM2" i="5"/>
  <c r="CM104" i="5"/>
  <c r="CM102" i="5"/>
  <c r="CM113" i="5"/>
  <c r="CM112" i="5"/>
  <c r="CM111" i="5"/>
  <c r="CM119" i="5"/>
  <c r="CM118" i="5"/>
  <c r="CM117" i="5"/>
  <c r="CM116" i="5"/>
  <c r="CM121" i="5"/>
  <c r="CM123" i="5"/>
  <c r="CM127" i="5"/>
  <c r="CM126" i="5"/>
  <c r="CM238" i="5"/>
  <c r="CM237" i="5"/>
  <c r="CM236" i="5"/>
  <c r="CM235" i="5"/>
  <c r="CM234" i="5"/>
  <c r="CM233" i="5"/>
  <c r="CM232" i="5"/>
  <c r="CM231" i="5"/>
  <c r="CM230" i="5"/>
  <c r="CM229" i="5"/>
  <c r="CM228" i="5"/>
  <c r="CM227" i="5"/>
  <c r="CM226" i="5"/>
  <c r="CM225" i="5"/>
  <c r="CM224" i="5"/>
  <c r="CM223" i="5"/>
  <c r="CM222" i="5"/>
  <c r="CM221" i="5"/>
  <c r="CM220" i="5"/>
  <c r="CM219" i="5"/>
  <c r="CM218" i="5"/>
  <c r="CM217" i="5"/>
  <c r="CM216" i="5"/>
  <c r="CM215" i="5"/>
  <c r="CM214" i="5"/>
  <c r="CM213" i="5"/>
  <c r="CM212" i="5"/>
  <c r="CM211" i="5"/>
  <c r="CM210" i="5"/>
  <c r="CM209" i="5"/>
  <c r="CM208" i="5"/>
  <c r="CM207" i="5"/>
  <c r="CM206" i="5"/>
  <c r="CM205" i="5"/>
  <c r="CM204" i="5"/>
  <c r="CM203" i="5"/>
  <c r="CM202" i="5"/>
  <c r="CM201" i="5"/>
  <c r="CM200" i="5"/>
  <c r="CM199" i="5"/>
  <c r="CM198" i="5"/>
  <c r="CM197" i="5"/>
  <c r="CM196" i="5"/>
  <c r="CM195" i="5"/>
  <c r="CM194" i="5"/>
  <c r="CM193" i="5"/>
  <c r="CM192" i="5"/>
  <c r="CM191" i="5"/>
  <c r="CM190" i="5"/>
  <c r="CM189" i="5"/>
  <c r="CM188" i="5"/>
  <c r="CM187" i="5"/>
  <c r="CM186" i="5"/>
  <c r="CM185" i="5"/>
  <c r="CM184" i="5"/>
  <c r="CM183" i="5"/>
  <c r="CM182" i="5"/>
  <c r="CM181" i="5"/>
  <c r="CM180" i="5"/>
  <c r="CM179" i="5"/>
  <c r="CM178" i="5"/>
  <c r="CM177" i="5"/>
  <c r="CM176" i="5"/>
  <c r="CM175" i="5"/>
  <c r="CM174" i="5"/>
  <c r="CM173" i="5"/>
  <c r="CM172" i="5"/>
  <c r="CM171" i="5"/>
  <c r="CM170" i="5"/>
  <c r="CM169" i="5"/>
  <c r="CM168" i="5"/>
  <c r="CM167" i="5"/>
  <c r="CM166" i="5"/>
  <c r="CM165" i="5"/>
  <c r="CM164" i="5"/>
  <c r="CM163" i="5"/>
  <c r="CM162" i="5"/>
  <c r="CM161" i="5"/>
  <c r="CM160" i="5"/>
  <c r="CM159" i="5"/>
  <c r="CM158" i="5"/>
  <c r="CM157" i="5"/>
  <c r="CM156" i="5"/>
  <c r="CM155" i="5"/>
  <c r="CM154" i="5"/>
  <c r="CM153" i="5"/>
  <c r="CM152" i="5"/>
  <c r="CM151" i="5"/>
  <c r="CM150" i="5"/>
  <c r="CM149" i="5"/>
  <c r="CM148" i="5"/>
  <c r="CM147" i="5"/>
  <c r="CM146" i="5"/>
  <c r="CM145" i="5"/>
  <c r="CM144" i="5"/>
  <c r="CM143" i="5"/>
  <c r="CM142" i="5"/>
  <c r="CM141" i="5"/>
  <c r="CM140" i="5"/>
  <c r="CM139" i="5"/>
  <c r="CM138" i="5"/>
  <c r="CM137" i="5"/>
  <c r="CM136" i="5"/>
  <c r="CM135" i="5"/>
  <c r="CM134" i="5"/>
  <c r="CM133" i="5"/>
  <c r="CM132" i="5"/>
  <c r="CM239" i="5"/>
  <c r="CM610" i="5"/>
  <c r="CM609" i="5"/>
  <c r="CM608" i="5"/>
  <c r="CM607" i="5"/>
  <c r="CM606" i="5"/>
  <c r="CM605" i="5"/>
  <c r="CM604" i="5"/>
  <c r="CM603" i="5"/>
  <c r="CM602" i="5"/>
  <c r="CM601" i="5"/>
  <c r="CM600" i="5"/>
  <c r="CM599" i="5"/>
  <c r="CM598" i="5"/>
  <c r="CM597" i="5"/>
  <c r="CM596" i="5"/>
  <c r="CM595" i="5"/>
  <c r="CM594" i="5"/>
  <c r="CM593" i="5"/>
  <c r="CM592" i="5"/>
  <c r="CM591" i="5"/>
  <c r="CM590" i="5"/>
  <c r="CM589" i="5"/>
  <c r="CM588" i="5"/>
  <c r="CM587" i="5"/>
  <c r="CM586" i="5"/>
  <c r="CM585" i="5"/>
  <c r="CM584" i="5"/>
  <c r="CM583" i="5"/>
  <c r="CM582" i="5"/>
  <c r="CM581" i="5"/>
  <c r="CM580" i="5"/>
  <c r="CM579" i="5"/>
  <c r="CM578" i="5"/>
  <c r="CM577" i="5"/>
  <c r="CM576" i="5"/>
  <c r="CM575" i="5"/>
  <c r="CM574" i="5"/>
  <c r="CM573" i="5"/>
  <c r="CM572" i="5"/>
  <c r="CM571" i="5"/>
  <c r="CM570" i="5"/>
  <c r="CM569" i="5"/>
  <c r="CM568" i="5"/>
  <c r="CM567" i="5"/>
  <c r="CM566" i="5"/>
  <c r="CM565" i="5"/>
  <c r="CM564" i="5"/>
  <c r="CM563" i="5"/>
  <c r="CM562" i="5"/>
  <c r="CM561" i="5"/>
  <c r="CM560" i="5"/>
  <c r="CM559" i="5"/>
  <c r="CM558" i="5"/>
  <c r="CM557" i="5"/>
  <c r="CM556" i="5"/>
  <c r="CM555" i="5"/>
  <c r="CM554" i="5"/>
  <c r="CM553" i="5"/>
  <c r="CM552" i="5"/>
  <c r="CM551" i="5"/>
  <c r="CM550" i="5"/>
  <c r="CM549" i="5"/>
  <c r="CM548" i="5"/>
  <c r="CM547" i="5"/>
  <c r="CM546" i="5"/>
  <c r="CM545" i="5"/>
  <c r="CM544" i="5"/>
  <c r="CM543" i="5"/>
  <c r="CM542" i="5"/>
  <c r="CM541" i="5"/>
  <c r="CM540" i="5"/>
  <c r="CM539" i="5"/>
  <c r="CM538" i="5"/>
  <c r="CM537" i="5"/>
  <c r="CM536" i="5"/>
  <c r="CM535" i="5"/>
  <c r="CM534" i="5"/>
  <c r="CM533" i="5"/>
  <c r="CM532" i="5"/>
  <c r="CM531" i="5"/>
  <c r="CM530" i="5"/>
  <c r="CM529" i="5"/>
  <c r="CM528" i="5"/>
  <c r="CM527" i="5"/>
  <c r="CM526" i="5"/>
  <c r="CM525" i="5"/>
  <c r="CM524" i="5"/>
  <c r="CM523" i="5"/>
  <c r="CM522" i="5"/>
  <c r="CM521" i="5"/>
  <c r="CM520" i="5"/>
  <c r="CM519" i="5"/>
  <c r="CM518" i="5"/>
  <c r="CM517" i="5"/>
  <c r="CM516" i="5"/>
  <c r="CM515" i="5"/>
  <c r="CM514" i="5"/>
  <c r="CM513" i="5"/>
  <c r="CM512" i="5"/>
  <c r="CM511" i="5"/>
  <c r="CM510" i="5"/>
  <c r="CM509" i="5"/>
  <c r="CM508" i="5"/>
  <c r="CM507" i="5"/>
  <c r="CM506" i="5"/>
  <c r="CM505" i="5"/>
  <c r="CM504" i="5"/>
  <c r="CM503" i="5"/>
  <c r="CM502" i="5"/>
  <c r="CM501" i="5"/>
  <c r="CM500" i="5"/>
  <c r="CM499" i="5"/>
  <c r="CM498" i="5"/>
  <c r="CM497" i="5"/>
  <c r="CM496" i="5"/>
  <c r="CM495" i="5"/>
  <c r="CM494" i="5"/>
  <c r="CM493" i="5"/>
  <c r="CM492" i="5"/>
  <c r="CM491" i="5"/>
  <c r="CM490" i="5"/>
  <c r="CM489" i="5"/>
  <c r="CM488" i="5"/>
  <c r="CM487" i="5"/>
  <c r="CM486" i="5"/>
  <c r="CM485" i="5"/>
  <c r="CM484" i="5"/>
  <c r="CM483" i="5"/>
  <c r="CM482" i="5"/>
  <c r="CM481" i="5"/>
  <c r="CM480" i="5"/>
  <c r="CM479" i="5"/>
  <c r="CM478" i="5"/>
  <c r="CM477" i="5"/>
  <c r="CM476" i="5"/>
  <c r="CM475" i="5"/>
  <c r="CM474" i="5"/>
  <c r="CM473" i="5"/>
  <c r="CM472" i="5"/>
  <c r="CM471" i="5"/>
  <c r="CM470" i="5"/>
  <c r="CM469" i="5"/>
  <c r="CM468" i="5"/>
  <c r="CM467" i="5"/>
  <c r="CM466" i="5"/>
  <c r="CM465" i="5"/>
  <c r="CM464" i="5"/>
  <c r="CM463" i="5"/>
  <c r="CM462" i="5"/>
  <c r="CM461" i="5"/>
  <c r="CM460" i="5"/>
  <c r="CM459" i="5"/>
  <c r="CM458" i="5"/>
  <c r="CM457" i="5"/>
  <c r="CM456" i="5"/>
  <c r="CM455" i="5"/>
  <c r="CM454" i="5"/>
  <c r="CM453" i="5"/>
  <c r="CM452" i="5"/>
  <c r="CM451" i="5"/>
  <c r="CM450" i="5"/>
  <c r="CM449" i="5"/>
  <c r="CM448" i="5"/>
  <c r="CM447" i="5"/>
  <c r="CM446" i="5"/>
  <c r="CM445" i="5"/>
  <c r="CM444" i="5"/>
  <c r="CM443" i="5"/>
  <c r="CM442" i="5"/>
  <c r="CM441" i="5"/>
  <c r="CM440" i="5"/>
  <c r="CM439" i="5"/>
  <c r="CM438" i="5"/>
  <c r="CM437" i="5"/>
  <c r="CM436" i="5"/>
  <c r="CM435" i="5"/>
  <c r="CM434" i="5"/>
  <c r="CM433" i="5"/>
  <c r="CM432" i="5"/>
  <c r="CM431" i="5"/>
  <c r="CM430" i="5"/>
  <c r="CM429" i="5"/>
  <c r="CM428" i="5"/>
  <c r="CM427" i="5"/>
  <c r="CM426" i="5"/>
  <c r="CM425" i="5"/>
  <c r="CM424" i="5"/>
  <c r="CM423" i="5"/>
  <c r="CM422" i="5"/>
  <c r="CM421" i="5"/>
  <c r="CM420" i="5"/>
  <c r="CM419" i="5"/>
  <c r="CM418" i="5"/>
  <c r="CM417" i="5"/>
  <c r="CM416" i="5"/>
  <c r="CM415" i="5"/>
  <c r="CM414" i="5"/>
  <c r="CM413" i="5"/>
  <c r="CM412" i="5"/>
  <c r="CM411" i="5"/>
  <c r="CM410" i="5"/>
  <c r="CM409" i="5"/>
  <c r="CM408" i="5"/>
  <c r="CM407" i="5"/>
  <c r="CM406" i="5"/>
  <c r="CM405" i="5"/>
  <c r="CM404" i="5"/>
  <c r="CM403" i="5"/>
  <c r="CM402" i="5"/>
  <c r="CM401" i="5"/>
  <c r="CM400" i="5"/>
  <c r="CM399" i="5"/>
  <c r="CM398" i="5"/>
  <c r="CM397" i="5"/>
  <c r="CM396" i="5"/>
  <c r="CM395" i="5"/>
  <c r="CM394" i="5"/>
  <c r="CM393" i="5"/>
  <c r="CM392" i="5"/>
  <c r="CM391" i="5"/>
  <c r="CM390" i="5"/>
  <c r="CM389" i="5"/>
  <c r="CM388" i="5"/>
  <c r="CM387" i="5"/>
  <c r="CM386" i="5"/>
  <c r="CM385" i="5"/>
  <c r="CM384" i="5"/>
  <c r="CM383" i="5"/>
  <c r="CM382" i="5"/>
  <c r="CM381" i="5"/>
  <c r="CM380" i="5"/>
  <c r="CM379" i="5"/>
  <c r="CM378" i="5"/>
  <c r="CM377" i="5"/>
  <c r="CM376" i="5"/>
  <c r="CM375" i="5"/>
  <c r="CM374" i="5"/>
  <c r="CM373" i="5"/>
  <c r="CM372" i="5"/>
  <c r="CM371" i="5"/>
  <c r="CM370" i="5"/>
  <c r="CM369" i="5"/>
  <c r="CM368" i="5"/>
  <c r="CM367" i="5"/>
  <c r="CM366" i="5"/>
  <c r="CM365" i="5"/>
  <c r="CM364" i="5"/>
  <c r="CM363" i="5"/>
  <c r="CM362" i="5"/>
  <c r="CM361" i="5"/>
  <c r="CM360" i="5"/>
  <c r="CM359" i="5"/>
  <c r="CM358" i="5"/>
  <c r="CM357" i="5"/>
  <c r="CM356" i="5"/>
  <c r="CM355" i="5"/>
  <c r="CM354" i="5"/>
  <c r="CM353" i="5"/>
  <c r="CM352" i="5"/>
  <c r="CM351" i="5"/>
  <c r="CM350" i="5"/>
  <c r="CM349" i="5"/>
  <c r="CM348" i="5"/>
  <c r="CM347" i="5"/>
  <c r="CM346" i="5"/>
  <c r="CM345" i="5"/>
  <c r="CM344" i="5"/>
  <c r="CM343" i="5"/>
  <c r="CM342" i="5"/>
  <c r="CM341" i="5"/>
  <c r="CM340" i="5"/>
  <c r="CM339" i="5"/>
  <c r="CM338" i="5"/>
  <c r="CM337" i="5"/>
  <c r="CM336" i="5"/>
  <c r="CM335" i="5"/>
  <c r="CM334" i="5"/>
  <c r="CM333" i="5"/>
  <c r="CM332" i="5"/>
  <c r="CM331" i="5"/>
  <c r="CM330" i="5"/>
  <c r="CM329"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303" i="5"/>
  <c r="CM302" i="5"/>
  <c r="CM301" i="5"/>
  <c r="CM300" i="5"/>
  <c r="CM299" i="5"/>
  <c r="CM298" i="5"/>
  <c r="CM297" i="5"/>
  <c r="CM296" i="5"/>
  <c r="CM295" i="5"/>
  <c r="CM294" i="5"/>
  <c r="CM293" i="5"/>
  <c r="CM292" i="5"/>
  <c r="CM291" i="5"/>
  <c r="CM290" i="5"/>
  <c r="CM289" i="5"/>
  <c r="CM288" i="5"/>
  <c r="CM287" i="5"/>
  <c r="CM286" i="5"/>
  <c r="CM285" i="5"/>
  <c r="CM284" i="5"/>
  <c r="CM283" i="5"/>
  <c r="CM282" i="5"/>
  <c r="CM281" i="5"/>
  <c r="CM280" i="5"/>
  <c r="CM279" i="5"/>
  <c r="CM278" i="5"/>
  <c r="CM277" i="5"/>
  <c r="CM276" i="5"/>
  <c r="CM275" i="5"/>
  <c r="CM274" i="5"/>
  <c r="CM273" i="5"/>
  <c r="CM272" i="5"/>
  <c r="CM271" i="5"/>
  <c r="CM270" i="5"/>
  <c r="CM269" i="5"/>
  <c r="CM268" i="5"/>
  <c r="CM267" i="5"/>
  <c r="CM266" i="5"/>
  <c r="CM265" i="5"/>
  <c r="CM264" i="5"/>
  <c r="CM263" i="5"/>
  <c r="CM262" i="5"/>
  <c r="CM261" i="5"/>
  <c r="CM260" i="5"/>
  <c r="CM259" i="5"/>
  <c r="CM258" i="5"/>
  <c r="CM257" i="5"/>
  <c r="CM256" i="5"/>
  <c r="CM255" i="5"/>
  <c r="CM254" i="5"/>
  <c r="CM253" i="5"/>
  <c r="CM252" i="5"/>
  <c r="CM251" i="5"/>
  <c r="CM250" i="5"/>
  <c r="CM249" i="5"/>
  <c r="CM248" i="5"/>
  <c r="CM247" i="5"/>
  <c r="CM246" i="5"/>
  <c r="CM245" i="5"/>
  <c r="CM244" i="5"/>
  <c r="CM243" i="5"/>
  <c r="CM242" i="5"/>
  <c r="CM611" i="5"/>
  <c r="CO771" i="5"/>
  <c r="BD771" i="5"/>
  <c r="BC771" i="5"/>
  <c r="BA771" i="5"/>
  <c r="AS771" i="5"/>
  <c r="AR771" i="5"/>
  <c r="CN771" i="5" s="1"/>
  <c r="CO730" i="5"/>
  <c r="BD730" i="5"/>
  <c r="BC730" i="5"/>
  <c r="BA730" i="5"/>
  <c r="AS730" i="5"/>
  <c r="AR730" i="5"/>
  <c r="CN730" i="5" s="1"/>
  <c r="CO729" i="5"/>
  <c r="BD729" i="5"/>
  <c r="BC729" i="5"/>
  <c r="BA729" i="5"/>
  <c r="AS729" i="5"/>
  <c r="AR729" i="5"/>
  <c r="CN729" i="5" s="1"/>
  <c r="CO728" i="5"/>
  <c r="BD728" i="5"/>
  <c r="BC728" i="5"/>
  <c r="BA728" i="5"/>
  <c r="AS728" i="5"/>
  <c r="AR728" i="5"/>
  <c r="CN728" i="5" s="1"/>
  <c r="CO748" i="5"/>
  <c r="BD748" i="5"/>
  <c r="BC748" i="5"/>
  <c r="BA748" i="5"/>
  <c r="AS748" i="5"/>
  <c r="AR748" i="5"/>
  <c r="CN748" i="5" s="1"/>
  <c r="CO746" i="5"/>
  <c r="BD746" i="5"/>
  <c r="BC746" i="5"/>
  <c r="BA746" i="5"/>
  <c r="AS746" i="5"/>
  <c r="AR746" i="5"/>
  <c r="CN746" i="5" s="1"/>
  <c r="CO739" i="5"/>
  <c r="BD739" i="5"/>
  <c r="BC739" i="5"/>
  <c r="BA739" i="5"/>
  <c r="AS739" i="5"/>
  <c r="AR739" i="5"/>
  <c r="CN739" i="5" s="1"/>
  <c r="CO738" i="5"/>
  <c r="BD738" i="5"/>
  <c r="BC738" i="5"/>
  <c r="BA738" i="5"/>
  <c r="AS738" i="5"/>
  <c r="AR738" i="5"/>
  <c r="CN738" i="5" s="1"/>
  <c r="CO736" i="5"/>
  <c r="BD736" i="5"/>
  <c r="BC736" i="5"/>
  <c r="BA736" i="5"/>
  <c r="AS736" i="5"/>
  <c r="AR736" i="5"/>
  <c r="CN736" i="5" s="1"/>
  <c r="CO735" i="5"/>
  <c r="BD735" i="5"/>
  <c r="BC735" i="5"/>
  <c r="BA735" i="5"/>
  <c r="AS735" i="5"/>
  <c r="AR735" i="5"/>
  <c r="CN735" i="5" s="1"/>
  <c r="CO751" i="5"/>
  <c r="BD751" i="5"/>
  <c r="BC751" i="5"/>
  <c r="BA751" i="5"/>
  <c r="AS751" i="5"/>
  <c r="AR751" i="5"/>
  <c r="CN751" i="5" s="1"/>
  <c r="CO757" i="5"/>
  <c r="BD757" i="5"/>
  <c r="BC757" i="5"/>
  <c r="BA757" i="5"/>
  <c r="AS757" i="5"/>
  <c r="AR757" i="5"/>
  <c r="CN757" i="5" s="1"/>
  <c r="CO756" i="5"/>
  <c r="BD756" i="5"/>
  <c r="BC756" i="5"/>
  <c r="BA756" i="5"/>
  <c r="AS756" i="5"/>
  <c r="AR756" i="5"/>
  <c r="CN756" i="5" s="1"/>
  <c r="CO754" i="5"/>
  <c r="BD754" i="5"/>
  <c r="BC754" i="5"/>
  <c r="BA754" i="5"/>
  <c r="AS754" i="5"/>
  <c r="AR754" i="5"/>
  <c r="CN754" i="5" s="1"/>
  <c r="CO753" i="5"/>
  <c r="BD753" i="5"/>
  <c r="BC753" i="5"/>
  <c r="BA753" i="5"/>
  <c r="AS753" i="5"/>
  <c r="AR753" i="5"/>
  <c r="CN753" i="5" s="1"/>
  <c r="CO763" i="5"/>
  <c r="BD763" i="5"/>
  <c r="BC763" i="5"/>
  <c r="BA763" i="5"/>
  <c r="AS763" i="5"/>
  <c r="AR763" i="5"/>
  <c r="CN763" i="5" s="1"/>
  <c r="CO762" i="5"/>
  <c r="BD762" i="5"/>
  <c r="BC762" i="5"/>
  <c r="BA762" i="5"/>
  <c r="AS762" i="5"/>
  <c r="AR762" i="5"/>
  <c r="CN762" i="5" s="1"/>
  <c r="CO761" i="5"/>
  <c r="BD761" i="5"/>
  <c r="BC761" i="5"/>
  <c r="BA761" i="5"/>
  <c r="AS761" i="5"/>
  <c r="AR761" i="5"/>
  <c r="CN761" i="5" s="1"/>
  <c r="CO760" i="5"/>
  <c r="BD760" i="5"/>
  <c r="BC760" i="5"/>
  <c r="BA760" i="5"/>
  <c r="AS760" i="5"/>
  <c r="AR760" i="5"/>
  <c r="CN760" i="5" s="1"/>
  <c r="CO759" i="5"/>
  <c r="BD759" i="5"/>
  <c r="BC759" i="5"/>
  <c r="BA759" i="5"/>
  <c r="AS759" i="5"/>
  <c r="AR759" i="5"/>
  <c r="CN759" i="5" s="1"/>
  <c r="CO772" i="5"/>
  <c r="BD772" i="5"/>
  <c r="BC772" i="5"/>
  <c r="BA772" i="5"/>
  <c r="AS772" i="5"/>
  <c r="AR772" i="5"/>
  <c r="CN772" i="5" s="1"/>
  <c r="CO784" i="5"/>
  <c r="BD784" i="5"/>
  <c r="BC784" i="5"/>
  <c r="BA784" i="5"/>
  <c r="AS784" i="5"/>
  <c r="AR784" i="5"/>
  <c r="CN784" i="5" s="1"/>
  <c r="CO782" i="5"/>
  <c r="BD782" i="5"/>
  <c r="BC782" i="5"/>
  <c r="BA782" i="5"/>
  <c r="AS782" i="5"/>
  <c r="AR782" i="5"/>
  <c r="CN782" i="5" s="1"/>
  <c r="CO806" i="5"/>
  <c r="BD806" i="5"/>
  <c r="BC806" i="5"/>
  <c r="BA806" i="5"/>
  <c r="AS806" i="5"/>
  <c r="AR806" i="5"/>
  <c r="CN806" i="5" s="1"/>
  <c r="CO805" i="5"/>
  <c r="BD805" i="5"/>
  <c r="BC805" i="5"/>
  <c r="BA805" i="5"/>
  <c r="AS805" i="5"/>
  <c r="AR805" i="5"/>
  <c r="CN805" i="5" s="1"/>
  <c r="CO781" i="5"/>
  <c r="BD781" i="5"/>
  <c r="BC781" i="5"/>
  <c r="BA781" i="5"/>
  <c r="AS781" i="5"/>
  <c r="AR781" i="5"/>
  <c r="CN781" i="5" s="1"/>
  <c r="CO791" i="5"/>
  <c r="BD791" i="5"/>
  <c r="BC791" i="5"/>
  <c r="BA791" i="5"/>
  <c r="AS791" i="5"/>
  <c r="AR791" i="5"/>
  <c r="CN791" i="5" s="1"/>
  <c r="CO798" i="5"/>
  <c r="BD798" i="5"/>
  <c r="BC798" i="5"/>
  <c r="BA798" i="5"/>
  <c r="AS798" i="5"/>
  <c r="AR798" i="5"/>
  <c r="CN798" i="5" s="1"/>
  <c r="CO797" i="5"/>
  <c r="BD797" i="5"/>
  <c r="BC797" i="5"/>
  <c r="BA797" i="5"/>
  <c r="AS797" i="5"/>
  <c r="AR797" i="5"/>
  <c r="CN797" i="5" s="1"/>
  <c r="CO796" i="5"/>
  <c r="BD796" i="5"/>
  <c r="BC796" i="5"/>
  <c r="BA796" i="5"/>
  <c r="AS796" i="5"/>
  <c r="AR796" i="5"/>
  <c r="CN796" i="5" s="1"/>
  <c r="CO800" i="5"/>
  <c r="BD800" i="5"/>
  <c r="BC800" i="5"/>
  <c r="BA800" i="5"/>
  <c r="AS800" i="5"/>
  <c r="AR800" i="5"/>
  <c r="CN800" i="5" s="1"/>
  <c r="CO815" i="5"/>
  <c r="BD815" i="5"/>
  <c r="BC815" i="5"/>
  <c r="BA815" i="5"/>
  <c r="AS815" i="5"/>
  <c r="AR815" i="5"/>
  <c r="CN815" i="5" s="1"/>
  <c r="CO814" i="5"/>
  <c r="BD814" i="5"/>
  <c r="BC814" i="5"/>
  <c r="BA814" i="5"/>
  <c r="AS814" i="5"/>
  <c r="AR814" i="5"/>
  <c r="CN814" i="5" s="1"/>
  <c r="CO813" i="5"/>
  <c r="BD813" i="5"/>
  <c r="BC813" i="5"/>
  <c r="BA813" i="5"/>
  <c r="AS813" i="5"/>
  <c r="AR813" i="5"/>
  <c r="CN813" i="5" s="1"/>
  <c r="CO812" i="5"/>
  <c r="BD812" i="5"/>
  <c r="BC812" i="5"/>
  <c r="BA812" i="5"/>
  <c r="AS812" i="5"/>
  <c r="AR812" i="5"/>
  <c r="CN812" i="5" s="1"/>
  <c r="CO811" i="5"/>
  <c r="BD811" i="5"/>
  <c r="BC811" i="5"/>
  <c r="BA811" i="5"/>
  <c r="AS811" i="5"/>
  <c r="AR811" i="5"/>
  <c r="CN811" i="5" s="1"/>
  <c r="CO810" i="5"/>
  <c r="BD810" i="5"/>
  <c r="BC810" i="5"/>
  <c r="BA810" i="5"/>
  <c r="AS810" i="5"/>
  <c r="AR810" i="5"/>
  <c r="CN810" i="5" s="1"/>
  <c r="CO809" i="5"/>
  <c r="BD809" i="5"/>
  <c r="BC809" i="5"/>
  <c r="BA809" i="5"/>
  <c r="AS809" i="5"/>
  <c r="AR809" i="5"/>
  <c r="CN809" i="5" s="1"/>
  <c r="CO808" i="5"/>
  <c r="BD808" i="5"/>
  <c r="BC808" i="5"/>
  <c r="BA808" i="5"/>
  <c r="AS808" i="5"/>
  <c r="AR808" i="5"/>
  <c r="CN808" i="5" s="1"/>
  <c r="CO807" i="5"/>
  <c r="BD807" i="5"/>
  <c r="BC807" i="5"/>
  <c r="BA807" i="5"/>
  <c r="AS807" i="5"/>
  <c r="AR807" i="5"/>
  <c r="CN807" i="5" s="1"/>
  <c r="CO804" i="5"/>
  <c r="BD804" i="5"/>
  <c r="BC804" i="5"/>
  <c r="BA804" i="5"/>
  <c r="AS804" i="5"/>
  <c r="AR804" i="5"/>
  <c r="CN804" i="5" s="1"/>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12" i="5"/>
  <c r="CO613" i="5"/>
  <c r="CO614" i="5"/>
  <c r="CO615" i="5"/>
  <c r="CO616" i="5"/>
  <c r="CO617" i="5"/>
  <c r="CO618" i="5"/>
  <c r="CO619" i="5"/>
  <c r="CO620" i="5"/>
  <c r="CO621" i="5"/>
  <c r="CO622" i="5"/>
  <c r="CO623" i="5"/>
  <c r="CO624" i="5"/>
  <c r="CO625" i="5"/>
  <c r="CO626" i="5"/>
  <c r="CO627" i="5"/>
  <c r="CO628"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31" i="5"/>
  <c r="CO732" i="5"/>
  <c r="CO733" i="5"/>
  <c r="CO734" i="5"/>
  <c r="CO737" i="5"/>
  <c r="CO740" i="5"/>
  <c r="CO741" i="5"/>
  <c r="CO742" i="5"/>
  <c r="CO743" i="5"/>
  <c r="CO744" i="5"/>
  <c r="CO745" i="5"/>
  <c r="CO747" i="5"/>
  <c r="CO749" i="5"/>
  <c r="CO750" i="5"/>
  <c r="CO766" i="5"/>
  <c r="CO767" i="5"/>
  <c r="CO752" i="5"/>
  <c r="CO768" i="5"/>
  <c r="CO755" i="5"/>
  <c r="CO758" i="5"/>
  <c r="CO764" i="5"/>
  <c r="CO765" i="5"/>
  <c r="CO769" i="5"/>
  <c r="CO770" i="5"/>
  <c r="CO773" i="5"/>
  <c r="CO779" i="5"/>
  <c r="CO774" i="5"/>
  <c r="CO780" i="5"/>
  <c r="CO775" i="5"/>
  <c r="CO776" i="5"/>
  <c r="CO777" i="5"/>
  <c r="CO778" i="5"/>
  <c r="CO783" i="5"/>
  <c r="CO785" i="5"/>
  <c r="CO786" i="5"/>
  <c r="CO787" i="5"/>
  <c r="CO788" i="5"/>
  <c r="CO789" i="5"/>
  <c r="CO790" i="5"/>
  <c r="CO792" i="5"/>
  <c r="CO793" i="5"/>
  <c r="CO794" i="5"/>
  <c r="CO795" i="5"/>
  <c r="CO799" i="5"/>
  <c r="CO801" i="5"/>
  <c r="CO802" i="5"/>
  <c r="CO803" i="5"/>
  <c r="CO816" i="5"/>
  <c r="CN685" i="5"/>
  <c r="BD786" i="5"/>
  <c r="BC786" i="5"/>
  <c r="BA786" i="5"/>
  <c r="AS786" i="5"/>
  <c r="AR786" i="5"/>
  <c r="BD785" i="5"/>
  <c r="BC785" i="5"/>
  <c r="BA785" i="5"/>
  <c r="AS785" i="5"/>
  <c r="AR785" i="5"/>
  <c r="BD778" i="5"/>
  <c r="BC778" i="5"/>
  <c r="BA778" i="5"/>
  <c r="AS778" i="5"/>
  <c r="AR778" i="5"/>
  <c r="BD777" i="5"/>
  <c r="BC777" i="5"/>
  <c r="BA777" i="5"/>
  <c r="AS777" i="5"/>
  <c r="AR777" i="5"/>
  <c r="BD776" i="5"/>
  <c r="BC776" i="5"/>
  <c r="BA776" i="5"/>
  <c r="AS776" i="5"/>
  <c r="AR776" i="5"/>
  <c r="BD780" i="5"/>
  <c r="BC780" i="5"/>
  <c r="BA780" i="5"/>
  <c r="AS780" i="5"/>
  <c r="AR780" i="5"/>
  <c r="BD774" i="5"/>
  <c r="BC774" i="5"/>
  <c r="BA774" i="5"/>
  <c r="AS774" i="5"/>
  <c r="AR774" i="5"/>
  <c r="BD773" i="5"/>
  <c r="BC773" i="5"/>
  <c r="BA773" i="5"/>
  <c r="AS773" i="5"/>
  <c r="AR773" i="5"/>
  <c r="BD769" i="5"/>
  <c r="BC769" i="5"/>
  <c r="BA769" i="5"/>
  <c r="AS769" i="5"/>
  <c r="AR769" i="5"/>
  <c r="BD743" i="5"/>
  <c r="BC743" i="5"/>
  <c r="BA743" i="5"/>
  <c r="AS743" i="5"/>
  <c r="AR743" i="5"/>
  <c r="BD744" i="5"/>
  <c r="BC744" i="5"/>
  <c r="BA744" i="5"/>
  <c r="AS744" i="5"/>
  <c r="AR744" i="5"/>
  <c r="BD758" i="5"/>
  <c r="BC758" i="5"/>
  <c r="BA758" i="5"/>
  <c r="AS758" i="5"/>
  <c r="AR758" i="5"/>
  <c r="CN758" i="5" s="1"/>
  <c r="BD755" i="5"/>
  <c r="BC755" i="5"/>
  <c r="BA755" i="5"/>
  <c r="AS755" i="5"/>
  <c r="AR755" i="5"/>
  <c r="CN755" i="5" s="1"/>
  <c r="BD768" i="5"/>
  <c r="BC768" i="5"/>
  <c r="BA768" i="5"/>
  <c r="AS768" i="5"/>
  <c r="AR768" i="5"/>
  <c r="CN768" i="5" s="1"/>
  <c r="BD766" i="5"/>
  <c r="BC766" i="5"/>
  <c r="BA766" i="5"/>
  <c r="AS766" i="5"/>
  <c r="AR766" i="5"/>
  <c r="CN766" i="5" s="1"/>
  <c r="CP3" i="5"/>
  <c r="CP4" i="5" s="1"/>
  <c r="CP5" i="5" s="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CP587" i="5" s="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CP788" i="5" s="1"/>
  <c r="CP789" i="5" s="1"/>
  <c r="CP790" i="5" s="1"/>
  <c r="CP791" i="5" s="1"/>
  <c r="CP792" i="5" s="1"/>
  <c r="CP793" i="5" s="1"/>
  <c r="CP794" i="5" s="1"/>
  <c r="CP795" i="5" s="1"/>
  <c r="CP796" i="5" s="1"/>
  <c r="CP797" i="5" s="1"/>
  <c r="CP798" i="5" s="1"/>
  <c r="CP799" i="5" s="1"/>
  <c r="CP800" i="5" s="1"/>
  <c r="CP801" i="5" s="1"/>
  <c r="CP802" i="5" s="1"/>
  <c r="CP803" i="5" s="1"/>
  <c r="CP804" i="5" s="1"/>
  <c r="CP805" i="5" s="1"/>
  <c r="CP806" i="5" s="1"/>
  <c r="CP807" i="5" s="1"/>
  <c r="CP808" i="5" s="1"/>
  <c r="CP809" i="5" s="1"/>
  <c r="CP810" i="5" s="1"/>
  <c r="CP811" i="5" s="1"/>
  <c r="CP812" i="5" s="1"/>
  <c r="CP813" i="5" s="1"/>
  <c r="CP814" i="5" s="1"/>
  <c r="CP815" i="5" s="1"/>
  <c r="CP816" i="5" s="1"/>
  <c r="BD816" i="5"/>
  <c r="BC816" i="5"/>
  <c r="BA816" i="5"/>
  <c r="AS816" i="5"/>
  <c r="AR816" i="5"/>
  <c r="CN816" i="5" s="1"/>
  <c r="BD803" i="5"/>
  <c r="BC803" i="5"/>
  <c r="BA803" i="5"/>
  <c r="AS803" i="5"/>
  <c r="AR803" i="5"/>
  <c r="CN803" i="5" s="1"/>
  <c r="BD802" i="5"/>
  <c r="BC802" i="5"/>
  <c r="BA802" i="5"/>
  <c r="AS802" i="5"/>
  <c r="AR802" i="5"/>
  <c r="CN802" i="5" s="1"/>
  <c r="BD801" i="5"/>
  <c r="BC801" i="5"/>
  <c r="BA801" i="5"/>
  <c r="AS801" i="5"/>
  <c r="AR801" i="5"/>
  <c r="CN801" i="5" s="1"/>
  <c r="BD799" i="5"/>
  <c r="BC799" i="5"/>
  <c r="BA799" i="5"/>
  <c r="AS799" i="5"/>
  <c r="AR799" i="5"/>
  <c r="CN799" i="5" s="1"/>
  <c r="BD795" i="5"/>
  <c r="BC795" i="5"/>
  <c r="BA795" i="5"/>
  <c r="AS795" i="5"/>
  <c r="AR795" i="5"/>
  <c r="CN795" i="5" s="1"/>
  <c r="BD794" i="5"/>
  <c r="BC794" i="5"/>
  <c r="BA794" i="5"/>
  <c r="AS794" i="5"/>
  <c r="AR794" i="5"/>
  <c r="CN794" i="5" s="1"/>
  <c r="BD793" i="5"/>
  <c r="BC793" i="5"/>
  <c r="BA793" i="5"/>
  <c r="AS793" i="5"/>
  <c r="AR793" i="5"/>
  <c r="CN793" i="5" s="1"/>
  <c r="BD792" i="5"/>
  <c r="BC792" i="5"/>
  <c r="BA792" i="5"/>
  <c r="AS792" i="5"/>
  <c r="AR792" i="5"/>
  <c r="CN792" i="5" s="1"/>
  <c r="BD790" i="5"/>
  <c r="BC790" i="5"/>
  <c r="BA790" i="5"/>
  <c r="AS790" i="5"/>
  <c r="AR790" i="5"/>
  <c r="CN790" i="5" s="1"/>
  <c r="BD789" i="5"/>
  <c r="BC789" i="5"/>
  <c r="BA789" i="5"/>
  <c r="AS789" i="5"/>
  <c r="AR789" i="5"/>
  <c r="CN789" i="5" s="1"/>
  <c r="BD788" i="5"/>
  <c r="BC788" i="5"/>
  <c r="BA788" i="5"/>
  <c r="AS788" i="5"/>
  <c r="AR788" i="5"/>
  <c r="CN788" i="5" s="1"/>
  <c r="BD787" i="5"/>
  <c r="BC787" i="5"/>
  <c r="BA787" i="5"/>
  <c r="AS787" i="5"/>
  <c r="AR787" i="5"/>
  <c r="CN787" i="5" s="1"/>
  <c r="BD783" i="5"/>
  <c r="BC783" i="5"/>
  <c r="BA783" i="5"/>
  <c r="AS783" i="5"/>
  <c r="AR783" i="5"/>
  <c r="CN783" i="5" s="1"/>
  <c r="BD775" i="5"/>
  <c r="BC775" i="5"/>
  <c r="BA775" i="5"/>
  <c r="AS775" i="5"/>
  <c r="AR775" i="5"/>
  <c r="CN775" i="5" s="1"/>
  <c r="BD779" i="5"/>
  <c r="BC779" i="5"/>
  <c r="BA779" i="5"/>
  <c r="AS779" i="5"/>
  <c r="AR779" i="5"/>
  <c r="CN779" i="5" s="1"/>
  <c r="BD770" i="5"/>
  <c r="BC770" i="5"/>
  <c r="BA770" i="5"/>
  <c r="AS770" i="5"/>
  <c r="AR770" i="5"/>
  <c r="CN770" i="5" s="1"/>
  <c r="BD765" i="5"/>
  <c r="BC765" i="5"/>
  <c r="BA765" i="5"/>
  <c r="AS765" i="5"/>
  <c r="AR765" i="5"/>
  <c r="CN765" i="5" s="1"/>
  <c r="BD764" i="5"/>
  <c r="BC764" i="5"/>
  <c r="BA764" i="5"/>
  <c r="AS764" i="5"/>
  <c r="AR764" i="5"/>
  <c r="CN764" i="5" s="1"/>
  <c r="BD752" i="5"/>
  <c r="BC752" i="5"/>
  <c r="BA752" i="5"/>
  <c r="AS752" i="5"/>
  <c r="AR752" i="5"/>
  <c r="CN752" i="5" s="1"/>
  <c r="BD767" i="5"/>
  <c r="BC767" i="5"/>
  <c r="BA767" i="5"/>
  <c r="AS767" i="5"/>
  <c r="AR767" i="5"/>
  <c r="CN767" i="5" s="1"/>
  <c r="BD750" i="5"/>
  <c r="BC750" i="5"/>
  <c r="BA750" i="5"/>
  <c r="AS750" i="5"/>
  <c r="AR750" i="5"/>
  <c r="CN750" i="5" s="1"/>
  <c r="BD733" i="5"/>
  <c r="BC733" i="5"/>
  <c r="BA733" i="5"/>
  <c r="AR733" i="5"/>
  <c r="CN733" i="5" s="1"/>
  <c r="BD732" i="5"/>
  <c r="BC732" i="5"/>
  <c r="BA732" i="5"/>
  <c r="AR732" i="5"/>
  <c r="CN732" i="5" s="1"/>
  <c r="BD731" i="5"/>
  <c r="BC731" i="5"/>
  <c r="BA731" i="5"/>
  <c r="AR731" i="5"/>
  <c r="CN731" i="5" s="1"/>
  <c r="BD749" i="5"/>
  <c r="BC749" i="5"/>
  <c r="BA749" i="5"/>
  <c r="AS749" i="5"/>
  <c r="AR749" i="5"/>
  <c r="CN749" i="5" s="1"/>
  <c r="BD747" i="5"/>
  <c r="BC747" i="5"/>
  <c r="BA747" i="5"/>
  <c r="AS747" i="5"/>
  <c r="AR747" i="5"/>
  <c r="CN747" i="5" s="1"/>
  <c r="BD745" i="5"/>
  <c r="BC745" i="5"/>
  <c r="BA745" i="5"/>
  <c r="AS745" i="5"/>
  <c r="AR745" i="5"/>
  <c r="CN745" i="5" s="1"/>
  <c r="BD742" i="5"/>
  <c r="BC742" i="5"/>
  <c r="BA742" i="5"/>
  <c r="AS742" i="5"/>
  <c r="AR742" i="5"/>
  <c r="CN742" i="5" s="1"/>
  <c r="BD741" i="5"/>
  <c r="BC741" i="5"/>
  <c r="BA741" i="5"/>
  <c r="AS741" i="5"/>
  <c r="AR741" i="5"/>
  <c r="CN741" i="5" s="1"/>
  <c r="BD740" i="5"/>
  <c r="BC740" i="5"/>
  <c r="BA740" i="5"/>
  <c r="AS740" i="5"/>
  <c r="AR740" i="5"/>
  <c r="CN740" i="5" s="1"/>
  <c r="BD737" i="5"/>
  <c r="BC737" i="5"/>
  <c r="BA737" i="5"/>
  <c r="AS737" i="5"/>
  <c r="AR737" i="5"/>
  <c r="CN737" i="5" s="1"/>
  <c r="BD734" i="5"/>
  <c r="BC734" i="5"/>
  <c r="BA734" i="5"/>
  <c r="AS734" i="5"/>
  <c r="AR734" i="5"/>
  <c r="CN734" i="5" s="1"/>
  <c r="BD727" i="5"/>
  <c r="BC727" i="5"/>
  <c r="BA727" i="5"/>
  <c r="AS727" i="5"/>
  <c r="AR727" i="5"/>
  <c r="CN727" i="5" s="1"/>
  <c r="BD726" i="5"/>
  <c r="BC726" i="5"/>
  <c r="BA726" i="5"/>
  <c r="AS726" i="5"/>
  <c r="AR726" i="5"/>
  <c r="CN726" i="5" s="1"/>
  <c r="BD725" i="5"/>
  <c r="BC725" i="5"/>
  <c r="BA725" i="5"/>
  <c r="AS725" i="5"/>
  <c r="AR725" i="5"/>
  <c r="CN725" i="5" s="1"/>
  <c r="BD724" i="5"/>
  <c r="BC724" i="5"/>
  <c r="BA724" i="5"/>
  <c r="AS724" i="5"/>
  <c r="AR724" i="5"/>
  <c r="CN724" i="5" s="1"/>
  <c r="V724" i="5"/>
  <c r="BD723" i="5"/>
  <c r="BC723" i="5"/>
  <c r="BA723" i="5"/>
  <c r="AS723" i="5"/>
  <c r="AR723" i="5"/>
  <c r="CN723" i="5" s="1"/>
  <c r="V723" i="5"/>
  <c r="BD722" i="5"/>
  <c r="BC722" i="5"/>
  <c r="BA722" i="5"/>
  <c r="AS722" i="5"/>
  <c r="AR722" i="5"/>
  <c r="CN722" i="5" s="1"/>
  <c r="BD721" i="5"/>
  <c r="BC721" i="5"/>
  <c r="BA721" i="5"/>
  <c r="AS721" i="5"/>
  <c r="AR721" i="5"/>
  <c r="CN721" i="5" s="1"/>
  <c r="BD720" i="5"/>
  <c r="BC720" i="5"/>
  <c r="BA720" i="5"/>
  <c r="AS720" i="5"/>
  <c r="AR720" i="5"/>
  <c r="CN720" i="5" s="1"/>
  <c r="BD719" i="5"/>
  <c r="BC719" i="5"/>
  <c r="BA719" i="5"/>
  <c r="AS719" i="5"/>
  <c r="AR719" i="5"/>
  <c r="CN719" i="5" s="1"/>
  <c r="BD718" i="5"/>
  <c r="BC718" i="5"/>
  <c r="BA718" i="5"/>
  <c r="AS718" i="5"/>
  <c r="AR718" i="5"/>
  <c r="CN718" i="5" s="1"/>
  <c r="BD717" i="5"/>
  <c r="BC717" i="5"/>
  <c r="BA717" i="5"/>
  <c r="AS717" i="5"/>
  <c r="AR717" i="5"/>
  <c r="CN717" i="5" s="1"/>
  <c r="BD716" i="5"/>
  <c r="BC716" i="5"/>
  <c r="BA716" i="5"/>
  <c r="AS716" i="5"/>
  <c r="AR716" i="5"/>
  <c r="CN716" i="5" s="1"/>
  <c r="BD715" i="5"/>
  <c r="BC715" i="5"/>
  <c r="BA715" i="5"/>
  <c r="AS715" i="5"/>
  <c r="AR715" i="5"/>
  <c r="CN715" i="5" s="1"/>
  <c r="BD714" i="5"/>
  <c r="BC714" i="5"/>
  <c r="BA714" i="5"/>
  <c r="AS714" i="5"/>
  <c r="AR714" i="5"/>
  <c r="CN714" i="5" s="1"/>
  <c r="BD713" i="5"/>
  <c r="BC713" i="5"/>
  <c r="BA713" i="5"/>
  <c r="AS713" i="5"/>
  <c r="AR713" i="5"/>
  <c r="CN713" i="5" s="1"/>
  <c r="BD712" i="5"/>
  <c r="BC712" i="5"/>
  <c r="BA712" i="5"/>
  <c r="AS712" i="5"/>
  <c r="AR712" i="5"/>
  <c r="CN712" i="5" s="1"/>
  <c r="BD711" i="5"/>
  <c r="BC711" i="5"/>
  <c r="BA711" i="5"/>
  <c r="AS711" i="5"/>
  <c r="AR711" i="5"/>
  <c r="CN711" i="5" s="1"/>
  <c r="BD710" i="5"/>
  <c r="BC710" i="5"/>
  <c r="BA710" i="5"/>
  <c r="AS710" i="5"/>
  <c r="AR710" i="5"/>
  <c r="CN710" i="5" s="1"/>
  <c r="BD709" i="5"/>
  <c r="BC709" i="5"/>
  <c r="BA709" i="5"/>
  <c r="AS709" i="5"/>
  <c r="AR709" i="5"/>
  <c r="CN709" i="5" s="1"/>
  <c r="BD708" i="5"/>
  <c r="BC708" i="5"/>
  <c r="BA708" i="5"/>
  <c r="AS708" i="5"/>
  <c r="AR708" i="5"/>
  <c r="CN708" i="5" s="1"/>
  <c r="BD707" i="5"/>
  <c r="BC707" i="5"/>
  <c r="BA707" i="5"/>
  <c r="AS707" i="5"/>
  <c r="AR707" i="5"/>
  <c r="CN707" i="5" s="1"/>
  <c r="BD706" i="5"/>
  <c r="BC706" i="5"/>
  <c r="BA706" i="5"/>
  <c r="AS706" i="5"/>
  <c r="AR706" i="5"/>
  <c r="CN706" i="5" s="1"/>
  <c r="BD705" i="5"/>
  <c r="BC705" i="5"/>
  <c r="BA705" i="5"/>
  <c r="AS705" i="5"/>
  <c r="AR705" i="5"/>
  <c r="CN705" i="5" s="1"/>
  <c r="BD704" i="5"/>
  <c r="BC704" i="5"/>
  <c r="BA704" i="5"/>
  <c r="AS704" i="5"/>
  <c r="AR704" i="5"/>
  <c r="CN704" i="5" s="1"/>
  <c r="BD703" i="5"/>
  <c r="BC703" i="5"/>
  <c r="BA703" i="5"/>
  <c r="AS703" i="5"/>
  <c r="AR703" i="5"/>
  <c r="CN703" i="5" s="1"/>
  <c r="V621" i="5"/>
  <c r="V612" i="5"/>
  <c r="BA638" i="5"/>
  <c r="K663" i="5"/>
  <c r="BD611" i="5"/>
  <c r="BC611" i="5"/>
  <c r="BA611" i="5"/>
  <c r="AR611" i="5"/>
  <c r="CN611" i="5" s="1"/>
  <c r="AN611" i="5"/>
  <c r="AM611" i="5"/>
  <c r="P611" i="5"/>
  <c r="M611" i="5"/>
  <c r="K611" i="5"/>
  <c r="BD619" i="5"/>
  <c r="BC619" i="5"/>
  <c r="BA619" i="5"/>
  <c r="AS619" i="5"/>
  <c r="AR619" i="5"/>
  <c r="CN619" i="5" s="1"/>
  <c r="AN619" i="5"/>
  <c r="AM619" i="5"/>
  <c r="P619" i="5"/>
  <c r="M619" i="5"/>
  <c r="K619" i="5"/>
  <c r="BD618" i="5"/>
  <c r="BC618" i="5"/>
  <c r="BA618" i="5"/>
  <c r="AS618" i="5"/>
  <c r="AR618" i="5"/>
  <c r="CN618" i="5" s="1"/>
  <c r="AN618" i="5"/>
  <c r="AM618" i="5"/>
  <c r="P618" i="5"/>
  <c r="M618" i="5"/>
  <c r="K618" i="5"/>
  <c r="BD617" i="5"/>
  <c r="BC617" i="5"/>
  <c r="BA617" i="5"/>
  <c r="AS617" i="5"/>
  <c r="AR617" i="5"/>
  <c r="CN617" i="5" s="1"/>
  <c r="AN617" i="5"/>
  <c r="AM617" i="5"/>
  <c r="P617" i="5"/>
  <c r="M617" i="5"/>
  <c r="K617" i="5"/>
  <c r="BD616" i="5"/>
  <c r="BC616" i="5"/>
  <c r="BA616" i="5"/>
  <c r="AS616" i="5"/>
  <c r="AR616" i="5"/>
  <c r="CN616" i="5" s="1"/>
  <c r="AN616" i="5"/>
  <c r="AM616" i="5"/>
  <c r="P616" i="5"/>
  <c r="M616" i="5"/>
  <c r="K616" i="5"/>
  <c r="BD615" i="5"/>
  <c r="BC615" i="5"/>
  <c r="BA615" i="5"/>
  <c r="AS615" i="5"/>
  <c r="AR615" i="5"/>
  <c r="CN615" i="5" s="1"/>
  <c r="AN615" i="5"/>
  <c r="AM615" i="5"/>
  <c r="P615" i="5"/>
  <c r="M615" i="5"/>
  <c r="K615" i="5"/>
  <c r="BD614" i="5"/>
  <c r="BC614" i="5"/>
  <c r="BA614" i="5"/>
  <c r="AS614" i="5"/>
  <c r="AR614" i="5"/>
  <c r="CN614" i="5" s="1"/>
  <c r="AN614" i="5"/>
  <c r="AM614" i="5"/>
  <c r="P614" i="5"/>
  <c r="M614" i="5"/>
  <c r="K614" i="5"/>
  <c r="BD613" i="5"/>
  <c r="BC613" i="5"/>
  <c r="BA613" i="5"/>
  <c r="AS613" i="5"/>
  <c r="AR613" i="5"/>
  <c r="CN613" i="5" s="1"/>
  <c r="AN613" i="5"/>
  <c r="AM613" i="5"/>
  <c r="P613" i="5"/>
  <c r="M613" i="5"/>
  <c r="K613" i="5"/>
  <c r="BD612" i="5"/>
  <c r="BC612" i="5"/>
  <c r="BA612" i="5"/>
  <c r="AS612" i="5"/>
  <c r="AR612" i="5"/>
  <c r="CN612" i="5" s="1"/>
  <c r="AN612" i="5"/>
  <c r="AM612" i="5"/>
  <c r="P612" i="5"/>
  <c r="M612" i="5"/>
  <c r="K612" i="5"/>
  <c r="BD632" i="5"/>
  <c r="BC632" i="5"/>
  <c r="BA632" i="5"/>
  <c r="AS632" i="5"/>
  <c r="AR632" i="5"/>
  <c r="CN632" i="5" s="1"/>
  <c r="BD642" i="5"/>
  <c r="BC642" i="5"/>
  <c r="BA642" i="5"/>
  <c r="AS642" i="5"/>
  <c r="AR642" i="5"/>
  <c r="CN642" i="5" s="1"/>
  <c r="BD641" i="5"/>
  <c r="BC641" i="5"/>
  <c r="BA641" i="5"/>
  <c r="AS641" i="5"/>
  <c r="AR641" i="5"/>
  <c r="CN641" i="5" s="1"/>
  <c r="BE640" i="5"/>
  <c r="BD640" i="5"/>
  <c r="BC640" i="5"/>
  <c r="BA640" i="5"/>
  <c r="AS640" i="5"/>
  <c r="AR640" i="5"/>
  <c r="CN640" i="5" s="1"/>
  <c r="BD639" i="5"/>
  <c r="BC639" i="5"/>
  <c r="BA639" i="5"/>
  <c r="AS639" i="5"/>
  <c r="AR639" i="5"/>
  <c r="CN639" i="5" s="1"/>
  <c r="BD638" i="5"/>
  <c r="BC638" i="5"/>
  <c r="AS638" i="5"/>
  <c r="AR638" i="5"/>
  <c r="CN638" i="5" s="1"/>
  <c r="BD637" i="5"/>
  <c r="BC637" i="5"/>
  <c r="BA637" i="5"/>
  <c r="AS637" i="5"/>
  <c r="AR637" i="5"/>
  <c r="CN637" i="5" s="1"/>
  <c r="BD636" i="5"/>
  <c r="BC636" i="5"/>
  <c r="BA636" i="5"/>
  <c r="AS636" i="5"/>
  <c r="AR636" i="5"/>
  <c r="CN636" i="5" s="1"/>
  <c r="BD635" i="5"/>
  <c r="BC635" i="5"/>
  <c r="BA635" i="5"/>
  <c r="AS635" i="5"/>
  <c r="AR635" i="5"/>
  <c r="CN635" i="5" s="1"/>
  <c r="BD634" i="5"/>
  <c r="BC634" i="5"/>
  <c r="BA634" i="5"/>
  <c r="AS634" i="5"/>
  <c r="AR634" i="5"/>
  <c r="CN634" i="5" s="1"/>
  <c r="BD633" i="5"/>
  <c r="BC633" i="5"/>
  <c r="BA633" i="5"/>
  <c r="AS633" i="5"/>
  <c r="AR633" i="5"/>
  <c r="CN633" i="5" s="1"/>
  <c r="BD631" i="5"/>
  <c r="BC631" i="5"/>
  <c r="BA631" i="5"/>
  <c r="AS631" i="5"/>
  <c r="AR631" i="5"/>
  <c r="CN631" i="5" s="1"/>
  <c r="BE630" i="5"/>
  <c r="BD630" i="5"/>
  <c r="BC630" i="5"/>
  <c r="BA630" i="5"/>
  <c r="AS630" i="5"/>
  <c r="AR630" i="5"/>
  <c r="CN630" i="5" s="1"/>
  <c r="BD629" i="5"/>
  <c r="BC629" i="5"/>
  <c r="BA629" i="5"/>
  <c r="AS629" i="5"/>
  <c r="AR629" i="5"/>
  <c r="CN629" i="5" s="1"/>
  <c r="BD628" i="5"/>
  <c r="BC628" i="5"/>
  <c r="BA628" i="5"/>
  <c r="AS628" i="5"/>
  <c r="AR628" i="5"/>
  <c r="CN628" i="5" s="1"/>
  <c r="BD627" i="5"/>
  <c r="BC627" i="5"/>
  <c r="BA627" i="5"/>
  <c r="AS627" i="5"/>
  <c r="AR627" i="5"/>
  <c r="CN627" i="5" s="1"/>
  <c r="BD626" i="5"/>
  <c r="BC626" i="5"/>
  <c r="BA626" i="5"/>
  <c r="AS626" i="5"/>
  <c r="AR626" i="5"/>
  <c r="CN626" i="5" s="1"/>
  <c r="BD625" i="5"/>
  <c r="BC625" i="5"/>
  <c r="BA625" i="5"/>
  <c r="AS625" i="5"/>
  <c r="AR625" i="5"/>
  <c r="CN625" i="5" s="1"/>
  <c r="BD624" i="5"/>
  <c r="BC624" i="5"/>
  <c r="BA624" i="5"/>
  <c r="AS624" i="5"/>
  <c r="AR624" i="5"/>
  <c r="CN624" i="5" s="1"/>
  <c r="AN624" i="5"/>
  <c r="AM624" i="5"/>
  <c r="P624" i="5"/>
  <c r="M624" i="5"/>
  <c r="K624" i="5"/>
  <c r="BD623" i="5"/>
  <c r="BC623" i="5"/>
  <c r="BA623" i="5"/>
  <c r="AS623" i="5"/>
  <c r="AR623" i="5"/>
  <c r="CN623" i="5" s="1"/>
  <c r="AN623" i="5"/>
  <c r="AM623" i="5"/>
  <c r="P623" i="5"/>
  <c r="M623" i="5"/>
  <c r="K623" i="5"/>
  <c r="BD622" i="5"/>
  <c r="BC622" i="5"/>
  <c r="BA622" i="5"/>
  <c r="AS622" i="5"/>
  <c r="AR622" i="5"/>
  <c r="CN622" i="5" s="1"/>
  <c r="AN622" i="5"/>
  <c r="AM622" i="5"/>
  <c r="P622" i="5"/>
  <c r="M622" i="5"/>
  <c r="K622" i="5"/>
  <c r="BE621" i="5"/>
  <c r="BD621" i="5"/>
  <c r="BC621" i="5"/>
  <c r="BA621" i="5"/>
  <c r="AS621" i="5"/>
  <c r="AR621" i="5"/>
  <c r="CN621" i="5" s="1"/>
  <c r="AN621" i="5"/>
  <c r="AM621" i="5"/>
  <c r="P621" i="5"/>
  <c r="M621" i="5"/>
  <c r="K621" i="5"/>
  <c r="BD620" i="5"/>
  <c r="BC620" i="5"/>
  <c r="BA620" i="5"/>
  <c r="AS620" i="5"/>
  <c r="AR620" i="5"/>
  <c r="CN620" i="5" s="1"/>
  <c r="AN620" i="5"/>
  <c r="AM620" i="5"/>
  <c r="P620" i="5"/>
  <c r="M620" i="5"/>
  <c r="K620" i="5"/>
  <c r="BD652" i="5"/>
  <c r="BC652" i="5"/>
  <c r="BA652" i="5"/>
  <c r="AS652" i="5"/>
  <c r="AR652" i="5"/>
  <c r="CN652" i="5" s="1"/>
  <c r="BD651" i="5"/>
  <c r="BC651" i="5"/>
  <c r="BA651" i="5"/>
  <c r="AS651" i="5"/>
  <c r="AR651" i="5"/>
  <c r="CN651" i="5" s="1"/>
  <c r="BD650" i="5"/>
  <c r="BC650" i="5"/>
  <c r="BA650" i="5"/>
  <c r="AS650" i="5"/>
  <c r="AR650" i="5"/>
  <c r="CN650" i="5" s="1"/>
  <c r="BE649" i="5"/>
  <c r="BD649" i="5"/>
  <c r="BC649" i="5"/>
  <c r="BA649" i="5"/>
  <c r="AS649" i="5"/>
  <c r="AR649" i="5"/>
  <c r="CN649" i="5" s="1"/>
  <c r="BE648" i="5"/>
  <c r="BD648" i="5"/>
  <c r="BC648" i="5"/>
  <c r="BA648" i="5"/>
  <c r="AS648" i="5"/>
  <c r="AR648" i="5"/>
  <c r="CN648" i="5" s="1"/>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53" i="5"/>
  <c r="BC653" i="5"/>
  <c r="BA653" i="5"/>
  <c r="AS653" i="5"/>
  <c r="AR653" i="5"/>
  <c r="CN653" i="5" s="1"/>
  <c r="BE654" i="5"/>
  <c r="BD654" i="5"/>
  <c r="BC654" i="5"/>
  <c r="BA654" i="5"/>
  <c r="AS654" i="5"/>
  <c r="AR654" i="5"/>
  <c r="CN654" i="5" s="1"/>
  <c r="BD655" i="5"/>
  <c r="BC655" i="5"/>
  <c r="BA655" i="5"/>
  <c r="AS655" i="5"/>
  <c r="AR655" i="5"/>
  <c r="CN655" i="5" s="1"/>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CN670" i="5" s="1"/>
  <c r="AS669" i="5"/>
  <c r="AR669" i="5"/>
  <c r="CN669" i="5" s="1"/>
  <c r="AS668" i="5"/>
  <c r="AR668" i="5"/>
  <c r="CN668" i="5" s="1"/>
  <c r="AS667" i="5"/>
  <c r="AR667" i="5"/>
  <c r="CN667" i="5" s="1"/>
  <c r="AS666" i="5"/>
  <c r="AR666" i="5"/>
  <c r="CN666" i="5" s="1"/>
  <c r="AS665" i="5"/>
  <c r="AR665" i="5"/>
  <c r="CN665" i="5" s="1"/>
  <c r="AS664" i="5"/>
  <c r="AR664" i="5"/>
  <c r="CN664" i="5" s="1"/>
  <c r="AS663" i="5"/>
  <c r="AR663" i="5"/>
  <c r="CN663" i="5" s="1"/>
  <c r="AS662" i="5"/>
  <c r="AR662" i="5"/>
  <c r="CN662" i="5" s="1"/>
  <c r="AS661" i="5"/>
  <c r="AR661" i="5"/>
  <c r="CN661" i="5" s="1"/>
  <c r="AS660" i="5"/>
  <c r="AR660" i="5"/>
  <c r="CN660" i="5" s="1"/>
  <c r="AS659" i="5"/>
  <c r="AR659" i="5"/>
  <c r="CN659" i="5" s="1"/>
  <c r="AS658" i="5"/>
  <c r="AR658" i="5"/>
  <c r="CN658" i="5" s="1"/>
  <c r="AS657" i="5"/>
  <c r="AR657" i="5"/>
  <c r="CN657" i="5" s="1"/>
  <c r="AS656" i="5"/>
  <c r="AR656" i="5"/>
  <c r="CN656" i="5" s="1"/>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CN684" i="5" s="1"/>
  <c r="AN684" i="5"/>
  <c r="P684" i="5"/>
  <c r="M684" i="5"/>
  <c r="K684" i="5"/>
  <c r="BD683" i="5"/>
  <c r="BC683" i="5"/>
  <c r="BA683" i="5"/>
  <c r="AS683" i="5"/>
  <c r="AR683" i="5"/>
  <c r="CN683" i="5" s="1"/>
  <c r="AN683" i="5"/>
  <c r="P683" i="5"/>
  <c r="M683" i="5"/>
  <c r="K683" i="5"/>
  <c r="BD682" i="5"/>
  <c r="BC682" i="5"/>
  <c r="BA682" i="5"/>
  <c r="AS682" i="5"/>
  <c r="AR682" i="5"/>
  <c r="CN682" i="5" s="1"/>
  <c r="AN682" i="5"/>
  <c r="P682" i="5"/>
  <c r="M682" i="5"/>
  <c r="K682" i="5"/>
  <c r="BD681" i="5"/>
  <c r="BC681" i="5"/>
  <c r="BA681" i="5"/>
  <c r="AS681" i="5"/>
  <c r="AR681" i="5"/>
  <c r="CN681" i="5" s="1"/>
  <c r="AN681" i="5"/>
  <c r="P681" i="5"/>
  <c r="M681" i="5"/>
  <c r="K681" i="5"/>
  <c r="BD680" i="5"/>
  <c r="BC680" i="5"/>
  <c r="BA680" i="5"/>
  <c r="AS680" i="5"/>
  <c r="AR680" i="5"/>
  <c r="CN680" i="5" s="1"/>
  <c r="AN680" i="5"/>
  <c r="P680" i="5"/>
  <c r="M680" i="5"/>
  <c r="K680" i="5"/>
  <c r="BD679" i="5"/>
  <c r="BC679" i="5"/>
  <c r="BA679" i="5"/>
  <c r="AS679" i="5"/>
  <c r="AR679" i="5"/>
  <c r="CN679" i="5" s="1"/>
  <c r="AN679" i="5"/>
  <c r="P679" i="5"/>
  <c r="M679" i="5"/>
  <c r="K679" i="5"/>
  <c r="BD678" i="5"/>
  <c r="BC678" i="5"/>
  <c r="BA678" i="5"/>
  <c r="AS678" i="5"/>
  <c r="AR678" i="5"/>
  <c r="CN678" i="5" s="1"/>
  <c r="AN678" i="5"/>
  <c r="P678" i="5"/>
  <c r="M678" i="5"/>
  <c r="K678" i="5"/>
  <c r="BD677" i="5"/>
  <c r="BC677" i="5"/>
  <c r="BA677" i="5"/>
  <c r="AS677" i="5"/>
  <c r="AR677" i="5"/>
  <c r="CN677" i="5" s="1"/>
  <c r="AN677" i="5"/>
  <c r="P677" i="5"/>
  <c r="M677" i="5"/>
  <c r="K677" i="5"/>
  <c r="BD676" i="5"/>
  <c r="BC676" i="5"/>
  <c r="BA676" i="5"/>
  <c r="AS676" i="5"/>
  <c r="AR676" i="5"/>
  <c r="CN676" i="5" s="1"/>
  <c r="AN676" i="5"/>
  <c r="P676" i="5"/>
  <c r="M676" i="5"/>
  <c r="K676" i="5"/>
  <c r="BD675" i="5"/>
  <c r="BC675" i="5"/>
  <c r="BA675" i="5"/>
  <c r="AS675" i="5"/>
  <c r="AR675" i="5"/>
  <c r="CN675" i="5" s="1"/>
  <c r="AN675" i="5"/>
  <c r="P675" i="5"/>
  <c r="M675" i="5"/>
  <c r="K675" i="5"/>
  <c r="BD674" i="5"/>
  <c r="BC674" i="5"/>
  <c r="BA674" i="5"/>
  <c r="AS674" i="5"/>
  <c r="AR674" i="5"/>
  <c r="CN674" i="5" s="1"/>
  <c r="AN674" i="5"/>
  <c r="P674" i="5"/>
  <c r="M674" i="5"/>
  <c r="K674" i="5"/>
  <c r="BD673" i="5"/>
  <c r="BC673" i="5"/>
  <c r="BA673" i="5"/>
  <c r="AS673" i="5"/>
  <c r="AR673" i="5"/>
  <c r="CN673" i="5" s="1"/>
  <c r="AN673" i="5"/>
  <c r="P673" i="5"/>
  <c r="M673" i="5"/>
  <c r="K673" i="5"/>
  <c r="BD672" i="5"/>
  <c r="BC672" i="5"/>
  <c r="BA672" i="5"/>
  <c r="AS672" i="5"/>
  <c r="AR672" i="5"/>
  <c r="CN672" i="5" s="1"/>
  <c r="AN672" i="5"/>
  <c r="P672" i="5"/>
  <c r="M672" i="5"/>
  <c r="K672" i="5"/>
  <c r="BD671" i="5"/>
  <c r="BC671" i="5"/>
  <c r="BA671" i="5"/>
  <c r="AS671" i="5"/>
  <c r="AR671" i="5"/>
  <c r="CN671" i="5" s="1"/>
  <c r="AN671" i="5"/>
  <c r="P671" i="5"/>
  <c r="M671" i="5"/>
  <c r="K671" i="5"/>
  <c r="K267" i="5"/>
  <c r="K245" i="5"/>
  <c r="BD699" i="5"/>
  <c r="BC699" i="5"/>
  <c r="BA699" i="5"/>
  <c r="AS699" i="5"/>
  <c r="AR699" i="5"/>
  <c r="CN699" i="5" s="1"/>
  <c r="AN699" i="5"/>
  <c r="AM699" i="5"/>
  <c r="P699" i="5"/>
  <c r="M699" i="5"/>
  <c r="K699" i="5"/>
  <c r="BD698" i="5"/>
  <c r="BC698" i="5"/>
  <c r="BA698" i="5"/>
  <c r="AS698" i="5"/>
  <c r="AR698" i="5"/>
  <c r="CN698" i="5" s="1"/>
  <c r="AN698" i="5"/>
  <c r="AM698" i="5"/>
  <c r="P698" i="5"/>
  <c r="M698" i="5"/>
  <c r="K698" i="5"/>
  <c r="BD697" i="5"/>
  <c r="BC697" i="5"/>
  <c r="BA697" i="5"/>
  <c r="AS697" i="5"/>
  <c r="AR697" i="5"/>
  <c r="CN697" i="5" s="1"/>
  <c r="AN697" i="5"/>
  <c r="AM697" i="5"/>
  <c r="P697" i="5"/>
  <c r="M697" i="5"/>
  <c r="K697" i="5"/>
  <c r="BD696" i="5"/>
  <c r="BC696" i="5"/>
  <c r="BA696" i="5"/>
  <c r="AS696" i="5"/>
  <c r="AR696" i="5"/>
  <c r="CN696" i="5" s="1"/>
  <c r="AN696" i="5"/>
  <c r="AM696" i="5"/>
  <c r="P696" i="5"/>
  <c r="M696" i="5"/>
  <c r="K696" i="5"/>
  <c r="BD695" i="5"/>
  <c r="BC695" i="5"/>
  <c r="BA695" i="5"/>
  <c r="AS695" i="5"/>
  <c r="AR695" i="5"/>
  <c r="CN695" i="5" s="1"/>
  <c r="AN695" i="5"/>
  <c r="AM695" i="5"/>
  <c r="P695" i="5"/>
  <c r="M695" i="5"/>
  <c r="K695" i="5"/>
  <c r="BD694" i="5"/>
  <c r="BC694" i="5"/>
  <c r="BA694" i="5"/>
  <c r="AS694" i="5"/>
  <c r="AR694" i="5"/>
  <c r="CN694" i="5" s="1"/>
  <c r="AN694" i="5"/>
  <c r="AM694" i="5"/>
  <c r="P694" i="5"/>
  <c r="M694" i="5"/>
  <c r="K694" i="5"/>
  <c r="BD693" i="5"/>
  <c r="BC693" i="5"/>
  <c r="BA693" i="5"/>
  <c r="AS693" i="5"/>
  <c r="AR693" i="5"/>
  <c r="CN693" i="5" s="1"/>
  <c r="AN693" i="5"/>
  <c r="AM693" i="5"/>
  <c r="P693" i="5"/>
  <c r="M693" i="5"/>
  <c r="K693" i="5"/>
  <c r="BD692" i="5"/>
  <c r="BC692" i="5"/>
  <c r="BA692" i="5"/>
  <c r="AS692" i="5"/>
  <c r="AR692" i="5"/>
  <c r="CN692" i="5" s="1"/>
  <c r="AN692" i="5"/>
  <c r="AM692" i="5"/>
  <c r="P692" i="5"/>
  <c r="M692" i="5"/>
  <c r="K692" i="5"/>
  <c r="BD691" i="5"/>
  <c r="BC691" i="5"/>
  <c r="BA691" i="5"/>
  <c r="AS691" i="5"/>
  <c r="AR691" i="5"/>
  <c r="CN691" i="5" s="1"/>
  <c r="AN691" i="5"/>
  <c r="AM691" i="5"/>
  <c r="P691" i="5"/>
  <c r="M691" i="5"/>
  <c r="K691" i="5"/>
  <c r="BD690" i="5"/>
  <c r="BC690" i="5"/>
  <c r="BA690" i="5"/>
  <c r="AS690" i="5"/>
  <c r="AR690" i="5"/>
  <c r="CN690" i="5" s="1"/>
  <c r="AN690" i="5"/>
  <c r="AM690" i="5"/>
  <c r="P690" i="5"/>
  <c r="M690" i="5"/>
  <c r="K690" i="5"/>
  <c r="BD689" i="5"/>
  <c r="BC689" i="5"/>
  <c r="BA689" i="5"/>
  <c r="AS689" i="5"/>
  <c r="AR689" i="5"/>
  <c r="CN689" i="5" s="1"/>
  <c r="AN689" i="5"/>
  <c r="AM689" i="5"/>
  <c r="P689" i="5"/>
  <c r="M689" i="5"/>
  <c r="K689" i="5"/>
  <c r="BD688" i="5"/>
  <c r="BC688" i="5"/>
  <c r="BA688" i="5"/>
  <c r="AS688" i="5"/>
  <c r="AR688" i="5"/>
  <c r="CN688" i="5" s="1"/>
  <c r="AN688" i="5"/>
  <c r="AM688" i="5"/>
  <c r="P688" i="5"/>
  <c r="M688" i="5"/>
  <c r="K688" i="5"/>
  <c r="BD687" i="5"/>
  <c r="BC687" i="5"/>
  <c r="BA687" i="5"/>
  <c r="AS687" i="5"/>
  <c r="AR687" i="5"/>
  <c r="CN687" i="5" s="1"/>
  <c r="AN687" i="5"/>
  <c r="AM687" i="5"/>
  <c r="P687" i="5"/>
  <c r="M687" i="5"/>
  <c r="K687" i="5"/>
  <c r="BD686" i="5"/>
  <c r="BC686" i="5"/>
  <c r="BA686" i="5"/>
  <c r="AS686" i="5"/>
  <c r="AR686" i="5"/>
  <c r="CN686" i="5" s="1"/>
  <c r="AN686" i="5"/>
  <c r="AM686" i="5"/>
  <c r="P686" i="5"/>
  <c r="M686" i="5"/>
  <c r="K686" i="5"/>
  <c r="K700" i="5"/>
  <c r="M700" i="5"/>
  <c r="P700" i="5"/>
  <c r="AM700" i="5"/>
  <c r="AN700" i="5"/>
  <c r="AR700" i="5"/>
  <c r="CN700" i="5" s="1"/>
  <c r="AS700" i="5"/>
  <c r="BA700" i="5"/>
  <c r="BC700" i="5"/>
  <c r="BD700" i="5"/>
  <c r="BA702" i="5"/>
  <c r="BE52" i="5"/>
  <c r="AS702" i="5"/>
  <c r="AS701" i="5"/>
  <c r="AR702" i="5"/>
  <c r="CN702" i="5" s="1"/>
  <c r="AR701" i="5"/>
  <c r="CN701" i="5" s="1"/>
  <c r="AN670" i="5"/>
  <c r="AM670" i="5"/>
  <c r="P670" i="5"/>
  <c r="M670" i="5"/>
  <c r="K670" i="5"/>
  <c r="BD702" i="5"/>
  <c r="BC702" i="5"/>
  <c r="AN702" i="5"/>
  <c r="AM702" i="5"/>
  <c r="P702" i="5"/>
  <c r="M702" i="5"/>
  <c r="K702"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44" i="5" l="1"/>
  <c r="CN743" i="5"/>
  <c r="CN769" i="5"/>
  <c r="CN773" i="5"/>
  <c r="CN774" i="5"/>
  <c r="CN780" i="5"/>
  <c r="CN776" i="5"/>
  <c r="CN777" i="5"/>
  <c r="CN778" i="5"/>
  <c r="CN785" i="5"/>
  <c r="CN786"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<sst xmlns="http://schemas.openxmlformats.org/spreadsheetml/2006/main" count="62738" uniqueCount="2649">
  <si>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</si>
  <si>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</si>
  <si>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</si>
  <si>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</si>
  <si>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</si>
  <si>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</si>
  <si>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</si>
  <si>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</si>
  <si>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</si>
  <si>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</si>
  <si>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</si>
  <si>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</si>
  <si>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</si>
  <si>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</si>
  <si>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</si>
  <si>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</si>
  <si>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</si>
  <si>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</si>
  <si>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</si>
  <si>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</si>
  <si>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</si>
  <si>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</si>
  <si>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</si>
  <si>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</si>
  <si>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</si>
  <si>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</si>
  <si>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</si>
  <si>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</si>
  <si>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</si>
  <si>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</si>
  <si>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</si>
  <si>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</si>
  <si>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</si>
  <si>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</si>
  <si>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</si>
  <si>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</si>
  <si>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</si>
  <si>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</si>
  <si>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</si>
  <si>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</si>
  <si>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</si>
  <si>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</si>
  <si>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</si>
  <si>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</si>
  <si>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</si>
  <si>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</si>
  <si>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</si>
  <si>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</si>
  <si>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</si>
  <si>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</si>
  <si>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</si>
  <si>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</si>
  <si>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</si>
  <si>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</si>
  <si>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</si>
  <si>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</si>
  <si>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</si>
  <si>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</si>
  <si>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</si>
  <si>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</si>
  <si>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</si>
  <si>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</si>
  <si>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</si>
  <si>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</si>
  <si>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</si>
  <si>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</si>
  <si>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</si>
  <si>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</si>
  <si>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</si>
  <si>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</si>
  <si>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</si>
  <si>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</si>
  <si>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</si>
  <si>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</si>
  <si>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</si>
  <si>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</si>
  <si>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</si>
  <si>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</si>
  <si>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</si>
  <si>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</si>
  <si>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</si>
  <si>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</si>
  <si>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</si>
  <si>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</si>
  <si>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</si>
  <si>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</si>
  <si>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</si>
  <si>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</si>
  <si>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</si>
  <si>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</si>
  <si>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</si>
  <si>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</si>
  <si>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</si>
  <si>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</si>
  <si>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</si>
  <si>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</si>
  <si>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</si>
  <si>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</si>
  <si>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</si>
  <si>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</si>
  <si>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</si>
  <si>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</si>
  <si>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</si>
  <si>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</si>
  <si>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</si>
  <si>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</si>
  <si>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</si>
  <si>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</si>
  <si>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</si>
  <si>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</si>
  <si>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</si>
  <si>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</si>
  <si>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</si>
  <si>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</si>
  <si>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</si>
  <si>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</si>
  <si>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</si>
  <si>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</si>
  <si>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</si>
  <si>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</si>
  <si>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</si>
  <si>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</si>
  <si>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</si>
  <si>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</si>
  <si>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</si>
  <si>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</si>
  <si>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</si>
  <si>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</si>
  <si>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</si>
  <si>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</si>
  <si>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</si>
  <si>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</si>
  <si>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</si>
  <si>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</si>
  <si>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</si>
  <si>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</si>
  <si>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</si>
  <si>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</si>
  <si>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</si>
  <si>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</si>
  <si>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</si>
  <si>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</si>
  <si>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</si>
  <si>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</si>
  <si>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</si>
  <si>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</si>
  <si>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</si>
  <si>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</si>
  <si>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</si>
  <si>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</si>
  <si>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</si>
  <si>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</si>
  <si>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</si>
  <si>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</si>
  <si>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</si>
  <si>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</si>
  <si>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</si>
  <si>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</si>
  <si>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</si>
  <si>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</si>
  <si>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</si>
  <si>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</si>
  <si>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</si>
  <si>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</si>
  <si>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</si>
  <si>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</si>
  <si>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</si>
  <si>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</si>
  <si>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</si>
  <si>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</si>
  <si>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</si>
  <si>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</si>
  <si>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</si>
  <si>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</si>
  <si>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</si>
  <si>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</si>
  <si>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</si>
  <si>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</si>
  <si>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</si>
  <si>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</si>
  <si>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</si>
  <si>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</si>
  <si>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</si>
  <si>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</si>
  <si>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</si>
  <si>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</si>
  <si>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</si>
  <si>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</si>
  <si>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</si>
  <si>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</si>
  <si>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</si>
  <si>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</si>
  <si>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</si>
  <si>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</si>
  <si>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</si>
  <si>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</si>
  <si>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</si>
  <si>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</si>
  <si>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</si>
  <si>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</si>
  <si>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</si>
  <si>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</si>
  <si>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</si>
  <si>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</si>
  <si>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</si>
  <si>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</si>
  <si>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</si>
  <si>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</si>
  <si>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</si>
  <si>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</si>
  <si>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</si>
  <si>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</si>
  <si>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</si>
  <si>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</si>
  <si>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</si>
  <si>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</si>
  <si>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</si>
  <si>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</si>
  <si>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</si>
  <si>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</si>
  <si>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</si>
  <si>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</si>
  <si>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</si>
  <si>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</si>
  <si>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</si>
  <si>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</si>
  <si>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</si>
  <si>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</si>
  <si>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</si>
  <si>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</si>
  <si>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</si>
  <si>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</si>
  <si>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</si>
  <si>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</si>
  <si>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</si>
  <si>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</si>
  <si>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</si>
  <si>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</si>
  <si>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</si>
  <si>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</si>
  <si>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</si>
  <si>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</si>
  <si>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</si>
  <si>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</si>
  <si>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</si>
  <si>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</si>
  <si>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</si>
  <si>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</si>
  <si>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</si>
  <si>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</si>
  <si>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</si>
  <si>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</si>
  <si>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</si>
  <si>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</si>
  <si>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</si>
  <si>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</si>
  <si>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</si>
  <si>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</si>
  <si>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</si>
  <si>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</si>
  <si>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</si>
  <si>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</si>
  <si>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</si>
  <si>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</si>
  <si>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</si>
  <si>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</si>
  <si>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</si>
  <si>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</si>
  <si>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</si>
  <si>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</si>
  <si>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</si>
  <si>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</si>
  <si>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</si>
  <si>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</si>
  <si>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</si>
  <si>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</si>
  <si>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</si>
  <si>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</si>
  <si>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</si>
  <si>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</si>
  <si>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</si>
  <si>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</si>
  <si>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</si>
  <si>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</si>
  <si>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</si>
  <si>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</si>
  <si>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</si>
  <si>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</si>
  <si>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</si>
  <si>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</si>
  <si>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</si>
  <si>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</si>
  <si>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</si>
  <si>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</si>
  <si>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</si>
  <si>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</si>
  <si>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</si>
  <si>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</si>
  <si>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</si>
  <si>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</si>
  <si>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</si>
  <si>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</si>
  <si>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</si>
  <si>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</si>
  <si>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</si>
  <si>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</si>
  <si>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</si>
  <si>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</si>
  <si>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</si>
  <si>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</si>
  <si>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</si>
  <si>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</si>
  <si>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</si>
  <si>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</si>
  <si>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</si>
  <si>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</si>
  <si>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</si>
  <si>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</si>
  <si>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</si>
  <si>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</si>
  <si>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</si>
  <si>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</si>
  <si>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</si>
  <si>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</si>
  <si>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</si>
  <si>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</si>
  <si>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</si>
  <si>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</si>
  <si>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</si>
  <si>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</si>
  <si>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</si>
  <si>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</si>
  <si>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</si>
  <si>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</si>
  <si>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</si>
  <si>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</si>
  <si>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</si>
  <si>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</si>
  <si>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</si>
  <si>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</si>
  <si>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</si>
  <si>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</si>
  <si>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</si>
  <si>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</si>
  <si>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</si>
  <si>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</si>
  <si>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</si>
  <si>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</si>
  <si>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</si>
  <si>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</si>
  <si>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</si>
  <si>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</si>
  <si>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</si>
  <si>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</si>
  <si>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</si>
  <si>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</si>
  <si>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</si>
  <si>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</si>
  <si>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</si>
  <si>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</si>
  <si>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</si>
  <si>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</si>
  <si>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</si>
  <si>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</si>
  <si>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</si>
  <si>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</si>
  <si>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</si>
  <si>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</si>
  <si>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</si>
  <si>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</si>
  <si>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</si>
  <si>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</si>
  <si>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</si>
  <si>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</si>
  <si>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</si>
  <si>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</si>
  <si>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</si>
  <si>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</si>
  <si>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</si>
  <si>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</si>
  <si>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</si>
  <si>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</si>
  <si>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</si>
  <si>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</si>
  <si>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</si>
  <si>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</si>
  <si>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</si>
  <si>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</si>
  <si>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</si>
  <si>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</si>
  <si>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</si>
  <si>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</si>
  <si>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</si>
  <si>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</si>
  <si>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</si>
  <si>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</si>
  <si>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</si>
  <si>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</si>
  <si>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</si>
  <si>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</si>
  <si>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</si>
  <si>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</si>
  <si>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</si>
  <si>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</si>
  <si>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</si>
  <si>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</si>
  <si>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</si>
  <si>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</si>
  <si>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</si>
  <si>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</si>
  <si>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</si>
  <si>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</si>
  <si>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</si>
  <si>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</si>
  <si>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</si>
  <si>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</si>
  <si>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</si>
  <si>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</si>
  <si>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</si>
  <si>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</si>
  <si>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</si>
  <si>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</si>
  <si>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</si>
  <si>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</si>
  <si>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</si>
  <si>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</si>
  <si>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</si>
  <si>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</si>
  <si>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</si>
  <si>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</si>
  <si>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</si>
  <si>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</si>
  <si>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</si>
  <si>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</si>
  <si>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</si>
  <si>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</si>
  <si>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</si>
  <si>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</si>
  <si>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</si>
  <si>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</si>
  <si>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</si>
  <si>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</si>
  <si>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</si>
  <si>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</si>
  <si>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</si>
  <si>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</si>
  <si>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</si>
  <si>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</si>
  <si>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</si>
  <si>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</si>
  <si>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</si>
  <si>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</si>
  <si>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</si>
  <si>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</si>
  <si>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</si>
  <si>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</si>
  <si>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</si>
  <si>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</si>
  <si>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</si>
  <si>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</si>
  <si>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</si>
  <si>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</si>
  <si>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</si>
  <si>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</si>
  <si>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</si>
  <si>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</si>
  <si>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</si>
  <si>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</si>
  <si>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</si>
  <si>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</si>
  <si>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</si>
  <si>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</si>
  <si>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</si>
  <si>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</si>
  <si>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</si>
  <si>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</si>
  <si>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</si>
  <si>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</si>
  <si>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</si>
  <si>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</si>
  <si>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</si>
  <si>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</si>
  <si>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</si>
  <si>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</si>
  <si>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</si>
  <si>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</si>
  <si>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</si>
  <si>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</si>
  <si>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</si>
  <si>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</si>
  <si>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</si>
  <si>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</si>
  <si>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</si>
  <si>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</si>
  <si>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</si>
  <si>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</si>
  <si>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</si>
  <si>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</si>
  <si>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</si>
  <si>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</si>
  <si>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</si>
  <si>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</si>
  <si>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</si>
  <si>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</si>
  <si>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</si>
  <si>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</si>
  <si>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</si>
  <si>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</si>
  <si>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</si>
  <si>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</si>
  <si>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</si>
  <si>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</si>
  <si>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</si>
  <si>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</si>
  <si>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</si>
  <si>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</si>
  <si>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</si>
  <si>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</si>
  <si>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</si>
  <si>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</si>
  <si>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</si>
  <si>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</si>
  <si>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</si>
  <si>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</si>
  <si>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</si>
  <si>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</si>
  <si>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</si>
  <si>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</si>
  <si>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</si>
  <si>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</si>
  <si>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</si>
  <si>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</si>
  <si>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</si>
  <si>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</si>
  <si>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</si>
  <si>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</si>
  <si>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</si>
  <si>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</si>
  <si>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</si>
  <si>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</si>
  <si>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</si>
  <si>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</si>
  <si>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</si>
  <si>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</si>
  <si>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</si>
  <si>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</si>
  <si>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</si>
  <si>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</si>
  <si>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</si>
  <si>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</si>
  <si>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</si>
  <si>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</si>
  <si>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</si>
  <si>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</si>
  <si>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</si>
  <si>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</si>
  <si>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</si>
  <si>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</si>
  <si>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</si>
  <si>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</si>
  <si>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</si>
  <si>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</si>
  <si>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</si>
  <si>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</si>
  <si>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</si>
  <si>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</si>
  <si>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</si>
  <si>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</si>
  <si>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</si>
  <si>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</si>
  <si>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</si>
  <si>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</si>
  <si>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</si>
  <si>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</si>
  <si>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</si>
  <si>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</si>
  <si>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</si>
  <si>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</si>
  <si>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</si>
  <si>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</si>
  <si>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</si>
  <si>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</si>
  <si>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</si>
  <si>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</si>
  <si>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</si>
  <si>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</si>
  <si>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</si>
  <si>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</si>
  <si>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</si>
  <si>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</si>
  <si>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</si>
  <si>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</si>
  <si>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</si>
  <si>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</si>
  <si>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</si>
  <si>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</si>
  <si>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</si>
  <si>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</si>
  <si>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</si>
  <si>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</si>
  <si>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</si>
  <si>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</si>
  <si>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</si>
  <si>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</si>
  <si>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</si>
  <si>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</si>
  <si>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</si>
  <si>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</si>
  <si>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</si>
  <si>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</si>
  <si>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</si>
  <si>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</si>
  <si>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</si>
  <si>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</si>
  <si>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</si>
  <si>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</si>
  <si>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</si>
  <si>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</si>
  <si>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</si>
  <si>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</si>
  <si>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</si>
  <si>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</si>
  <si>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</si>
  <si>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</si>
  <si>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</si>
  <si>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</si>
  <si>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</si>
  <si>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</si>
  <si>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</si>
  <si>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</si>
  <si>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</si>
  <si>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</si>
  <si>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</si>
  <si>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</si>
  <si>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</si>
  <si>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</si>
  <si>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</si>
  <si>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</si>
  <si>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</si>
  <si>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</si>
  <si>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</si>
  <si>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</si>
  <si>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</si>
  <si>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</si>
  <si>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</si>
  <si>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</si>
  <si>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</si>
  <si>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</si>
  <si>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</si>
  <si>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</si>
  <si>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</si>
  <si>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</si>
  <si>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</si>
  <si>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</si>
  <si>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</si>
  <si>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</si>
  <si>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</si>
  <si>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</si>
  <si>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</si>
  <si>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</si>
  <si>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</si>
  <si>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</si>
  <si>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</si>
  <si>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</si>
  <si>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</si>
  <si>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</si>
  <si>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</si>
  <si>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</si>
  <si>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</si>
  <si>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</si>
  <si>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</si>
  <si>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</si>
  <si>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</si>
  <si>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</si>
  <si>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</si>
  <si>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</si>
  <si>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</si>
  <si>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</si>
  <si>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</si>
  <si>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</si>
  <si>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</si>
  <si>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</si>
  <si>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</si>
  <si>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</si>
  <si>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</si>
  <si>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</si>
  <si>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</si>
  <si>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</si>
  <si>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</si>
  <si>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</si>
  <si>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</si>
  <si>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</si>
  <si>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</si>
  <si>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</si>
  <si>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</si>
  <si>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</si>
  <si>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</si>
  <si>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</si>
  <si>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</si>
  <si>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</si>
  <si>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</si>
  <si>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</si>
  <si>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</si>
  <si>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</si>
  <si>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</si>
  <si>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</si>
  <si>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</si>
  <si>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</si>
  <si>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</si>
  <si>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</si>
  <si>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</si>
  <si>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</si>
  <si>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</si>
  <si>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</si>
  <si>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</si>
  <si>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</si>
  <si>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</si>
  <si>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</si>
  <si>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</si>
  <si>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</si>
  <si>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</si>
  <si>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</si>
  <si>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</si>
  <si>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</si>
  <si>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</si>
  <si>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</si>
  <si>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</si>
  <si>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</si>
  <si>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</si>
  <si>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</si>
  <si>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</si>
  <si>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</si>
  <si>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</si>
  <si>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</si>
  <si>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</si>
  <si>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</si>
  <si>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</si>
  <si>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</si>
  <si>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</si>
  <si>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</si>
  <si>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</si>
  <si>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</si>
  <si>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</si>
  <si>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</si>
  <si>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</si>
  <si>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</si>
  <si>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</si>
  <si>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</si>
  <si>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</si>
  <si>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</si>
  <si>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</si>
  <si>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</si>
  <si>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</si>
  <si>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</si>
  <si>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</si>
  <si>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</si>
  <si>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</si>
  <si>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</si>
  <si>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</si>
  <si>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</si>
  <si>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</si>
  <si>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</si>
  <si>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</si>
  <si>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</si>
  <si>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</si>
  <si>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</si>
  <si>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</si>
  <si>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</si>
  <si>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</si>
  <si>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</si>
  <si>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</si>
  <si>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</si>
  <si>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</si>
  <si>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</si>
  <si>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</si>
  <si>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</si>
  <si>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</si>
  <si>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</si>
  <si>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</si>
  <si>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</si>
  <si>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</si>
  <si>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</si>
  <si>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</si>
  <si>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</si>
  <si>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</si>
  <si>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</si>
  <si>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</si>
  <si>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</si>
  <si>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</si>
  <si>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</si>
  <si>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</si>
  <si>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</si>
  <si>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</si>
  <si>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</si>
  <si>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</si>
  <si>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</si>
  <si>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</si>
  <si>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</si>
  <si>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</si>
  <si>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</si>
  <si>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</si>
  <si>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</si>
  <si>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</si>
  <si>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</si>
  <si>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</si>
  <si>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</si>
  <si>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</si>
  <si>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</si>
  <si>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</si>
  <si>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</si>
  <si>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</si>
  <si>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</si>
  <si>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</si>
  <si>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</si>
  <si>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</si>
  <si>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</si>
  <si>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</si>
  <si>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</si>
  <si>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</si>
  <si>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</si>
  <si>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</si>
  <si>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</si>
  <si>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</si>
  <si>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</si>
  <si>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</si>
  <si>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</si>
  <si>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</si>
  <si>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</si>
  <si>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</si>
  <si>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</si>
  <si>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</si>
  <si>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</si>
  <si>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</si>
  <si>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</si>
  <si>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</si>
  <si>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</si>
  <si>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</si>
  <si>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</si>
  <si>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</si>
  <si>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</si>
  <si>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</si>
  <si>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</si>
  <si>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</si>
  <si>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</si>
  <si>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</si>
  <si>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</si>
  <si>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</si>
  <si>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</si>
  <si>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</si>
  <si>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</si>
  <si>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</si>
  <si>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</si>
  <si>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</si>
  <si>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</si>
  <si>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</si>
  <si>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</si>
  <si>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</si>
  <si>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</si>
  <si>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</si>
  <si>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</si>
  <si>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</si>
  <si>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</si>
  <si>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</si>
  <si>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</si>
  <si>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</si>
  <si>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</si>
  <si>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</si>
  <si>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</si>
  <si>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</si>
  <si>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</si>
  <si>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</si>
  <si>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</si>
  <si>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</si>
  <si>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</si>
  <si>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</si>
  <si>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</si>
  <si>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</si>
  <si>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</si>
  <si>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</si>
  <si>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</si>
  <si>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</si>
  <si>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</si>
  <si>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</si>
  <si>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</si>
  <si>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</si>
  <si>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</si>
  <si>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</si>
  <si>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</si>
  <si>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</si>
  <si>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</si>
  <si>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</si>
  <si>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</si>
  <si>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</si>
  <si>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</si>
  <si>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</si>
  <si>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</si>
  <si>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</si>
  <si>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</si>
  <si>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</si>
  <si>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</si>
  <si>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</si>
  <si>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</si>
  <si>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</si>
  <si>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</si>
  <si>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</si>
  <si>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</si>
  <si>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</si>
  <si>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</si>
  <si>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</si>
  <si>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</si>
  <si>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</si>
  <si>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</si>
  <si>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</si>
  <si>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</si>
  <si>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</si>
  <si>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</si>
  <si>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</si>
  <si>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</si>
  <si>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</si>
  <si>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</si>
  <si>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</si>
  <si>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</si>
  <si>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</si>
  <si>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</si>
  <si>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</si>
  <si>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</si>
  <si>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</si>
  <si>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</si>
  <si>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</si>
  <si>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</si>
  <si>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</si>
  <si>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</si>
  <si>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</si>
  <si>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</si>
  <si>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</si>
  <si>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</si>
  <si>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</si>
  <si>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</si>
  <si>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</si>
  <si>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</si>
  <si>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</si>
  <si>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</si>
  <si>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</si>
  <si>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</si>
  <si>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</si>
  <si>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</si>
  <si>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</si>
  <si>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</si>
  <si>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</si>
  <si>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</si>
  <si>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</si>
  <si>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</si>
  <si>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</si>
  <si>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</si>
  <si>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</si>
  <si>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</si>
  <si>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</si>
  <si>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</si>
  <si>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</si>
  <si>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</si>
  <si>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</si>
  <si>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</si>
  <si>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</si>
  <si>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</si>
  <si>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</si>
  <si>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</si>
  <si>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</si>
  <si>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</si>
  <si>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</si>
  <si>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</si>
  <si>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</si>
  <si>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</si>
  <si>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</si>
  <si>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</si>
  <si>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</si>
  <si>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</si>
  <si>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</si>
  <si>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</si>
  <si>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</si>
  <si>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</si>
  <si>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</si>
  <si>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</si>
  <si>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</si>
  <si>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</si>
  <si>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</si>
  <si>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</si>
  <si>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</si>
  <si>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</si>
  <si>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</si>
  <si>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</si>
  <si>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</si>
  <si>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</si>
  <si>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</si>
  <si>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</si>
  <si>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</si>
  <si>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</si>
  <si>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</si>
  <si>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</si>
  <si>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</si>
  <si>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</si>
  <si>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</si>
  <si>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</si>
  <si>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</si>
  <si>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</si>
  <si>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</si>
  <si>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</si>
  <si>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</si>
  <si>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</si>
  <si>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</si>
  <si>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</si>
  <si>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</si>
  <si>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</si>
  <si>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</si>
  <si>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</si>
  <si>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</si>
  <si>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</si>
  <si>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</si>
  <si>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</si>
  <si>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</si>
  <si>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</si>
  <si>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</si>
  <si>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</si>
  <si>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</si>
  <si>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</si>
  <si>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</si>
  <si>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</si>
  <si>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</si>
  <si>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</si>
  <si>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</si>
  <si>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</si>
  <si>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</si>
  <si>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</si>
  <si>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</si>
  <si>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</si>
  <si>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</si>
  <si>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</si>
  <si>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</si>
  <si>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</si>
  <si>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</si>
  <si>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</si>
  <si>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</si>
  <si>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</si>
  <si>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</si>
  <si>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</si>
  <si>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</si>
  <si>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</si>
  <si>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</si>
  <si>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</si>
  <si>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</si>
  <si>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</si>
  <si>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</si>
  <si>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</si>
  <si>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</si>
  <si>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</si>
  <si>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</si>
  <si>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</si>
  <si>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</si>
  <si>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</si>
  <si>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</si>
  <si>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</si>
  <si>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</si>
  <si>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</si>
  <si>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</si>
  <si>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</si>
  <si>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</si>
  <si>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</si>
  <si>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</si>
  <si>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</si>
  <si>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</si>
  <si>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</si>
  <si>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</si>
  <si>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</si>
  <si>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</si>
  <si>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</si>
  <si>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</si>
  <si>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</si>
  <si>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</si>
  <si>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</si>
  <si>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</si>
  <si>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</si>
  <si>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</si>
  <si>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</si>
  <si>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</si>
  <si>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</si>
  <si>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</si>
  <si>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</si>
  <si>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</si>
  <si>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</si>
  <si>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</si>
  <si>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</si>
  <si>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</si>
  <si>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</si>
  <si>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</si>
  <si>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</si>
  <si>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</si>
  <si>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</si>
  <si>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</si>
  <si>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</si>
  <si>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</si>
  <si>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</si>
  <si>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</si>
  <si>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</si>
  <si>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</si>
  <si>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</si>
  <si>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</si>
  <si>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</si>
  <si>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</si>
  <si>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</si>
  <si>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</si>
  <si>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</si>
  <si>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</si>
  <si>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</si>
  <si>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</si>
  <si>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</si>
  <si>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</si>
  <si>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</si>
  <si>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</si>
  <si>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</si>
  <si>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</si>
  <si>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</si>
  <si>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</si>
  <si>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</si>
  <si>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</si>
  <si>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</si>
  <si>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</si>
  <si>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</si>
  <si>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</si>
  <si>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</si>
  <si>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</si>
  <si>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</si>
  <si>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</si>
  <si>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</si>
  <si>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</si>
  <si>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</si>
  <si>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</si>
  <si>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</si>
  <si>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</si>
  <si>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</si>
  <si>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</si>
  <si>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</si>
  <si>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</si>
  <si>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</si>
  <si>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</si>
  <si>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</si>
  <si>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</si>
  <si>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</si>
  <si>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</si>
  <si>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</si>
  <si>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</si>
  <si>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</si>
  <si>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</si>
  <si>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</si>
  <si>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</si>
  <si>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</si>
  <si>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</si>
  <si>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</si>
  <si>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</si>
  <si>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</si>
  <si>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</si>
  <si>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</si>
  <si>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</si>
  <si>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</si>
  <si>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</si>
  <si>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</si>
  <si>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</si>
  <si>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</si>
  <si>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</si>
  <si>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</si>
  <si>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</si>
  <si>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</si>
  <si>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</si>
  <si>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</si>
  <si>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</si>
  <si>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</si>
  <si>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</si>
  <si>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</si>
  <si>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</si>
  <si>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</si>
  <si>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</si>
  <si>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</si>
  <si>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</si>
  <si>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</si>
  <si>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</si>
  <si>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</si>
  <si>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</si>
  <si>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</si>
  <si>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</si>
  <si>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</si>
  <si>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</si>
  <si>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</si>
  <si>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</si>
  <si>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</si>
  <si>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</si>
  <si>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</si>
  <si>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</si>
  <si>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</si>
  <si>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</si>
  <si>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</si>
  <si>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</si>
  <si>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</si>
  <si>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</si>
  <si>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</si>
  <si>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</si>
  <si>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</si>
  <si>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</si>
  <si>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</si>
  <si>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</si>
  <si>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</si>
  <si>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</si>
  <si>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</si>
  <si>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</si>
  <si>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</si>
  <si>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</si>
  <si>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</si>
  <si>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</si>
  <si>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</si>
  <si>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</si>
  <si>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</si>
  <si>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</si>
  <si>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</si>
  <si>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</si>
  <si>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</si>
  <si>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</si>
  <si>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</si>
  <si>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</si>
  <si>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</si>
  <si>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</si>
  <si>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</si>
  <si>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</si>
  <si>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</si>
  <si>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</si>
  <si>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</si>
  <si>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</si>
  <si>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</si>
  <si>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</si>
  <si>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</si>
  <si>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</si>
  <si>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</si>
  <si>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</si>
  <si>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</si>
  <si>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</si>
  <si>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</si>
  <si>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</si>
  <si>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</si>
  <si>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</si>
  <si>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</si>
  <si>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</si>
  <si>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</si>
  <si>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</si>
  <si>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</si>
  <si>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</si>
  <si>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</si>
  <si>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</si>
  <si>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</si>
  <si>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</si>
  <si>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</si>
  <si>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</si>
  <si>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</si>
  <si>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</si>
  <si>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</si>
  <si>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</si>
  <si>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</si>
  <si>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</si>
  <si>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</si>
  <si>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</si>
  <si>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</si>
  <si>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</si>
  <si>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</si>
  <si>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</si>
  <si>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</si>
  <si>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</si>
  <si>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</si>
  <si>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</si>
  <si>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</si>
  <si>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</si>
  <si>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</si>
  <si>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</si>
  <si>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</si>
  <si>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</si>
  <si>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</si>
  <si>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</si>
  <si>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</si>
  <si>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</si>
  <si>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</si>
  <si>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</si>
  <si>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</si>
  <si>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</si>
  <si>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</si>
  <si>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</si>
  <si>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</si>
  <si>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</si>
  <si>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</si>
  <si>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</si>
  <si>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</si>
  <si>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</si>
  <si>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</si>
  <si>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</si>
  <si>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</si>
  <si>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</si>
  <si>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</si>
  <si>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</si>
  <si>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</si>
  <si>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</si>
  <si>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</si>
  <si>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</si>
  <si>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</si>
  <si>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</si>
  <si>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</si>
  <si>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</si>
  <si>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</si>
  <si>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</si>
  <si>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</si>
  <si>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</si>
  <si>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</si>
  <si>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</si>
  <si>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</si>
  <si>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</si>
  <si>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</si>
  <si>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</si>
  <si>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</si>
  <si>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</si>
  <si>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</si>
  <si>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</si>
  <si>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</si>
  <si>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</si>
  <si>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</si>
  <si>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</si>
  <si>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</si>
  <si>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</si>
  <si>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</si>
  <si>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</si>
  <si>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</si>
  <si>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</si>
  <si>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</si>
  <si>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</si>
  <si>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</si>
  <si>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</si>
  <si>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</si>
  <si>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</si>
  <si>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</si>
  <si>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</si>
  <si>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</si>
  <si>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</si>
  <si>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</si>
  <si>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</si>
  <si>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</si>
  <si>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</si>
  <si>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</si>
  <si>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</si>
  <si>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</si>
  <si>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</si>
  <si>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</si>
  <si>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</si>
  <si>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</si>
  <si>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</si>
  <si>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</si>
  <si>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</si>
  <si>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</si>
  <si>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</si>
  <si>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</si>
  <si>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</si>
  <si>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</si>
  <si>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</si>
  <si>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</si>
  <si>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</si>
  <si>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</si>
  <si>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</si>
  <si>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</si>
  <si>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</si>
  <si>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</si>
  <si>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</si>
  <si>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</si>
  <si>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</si>
  <si>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</si>
  <si>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</si>
  <si>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</si>
  <si>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</si>
  <si>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</si>
  <si>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</si>
  <si>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</si>
  <si>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</si>
  <si>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</si>
  <si>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</si>
  <si>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</si>
  <si>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</si>
  <si>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</si>
  <si>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</si>
  <si>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</si>
  <si>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</si>
  <si>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</si>
  <si>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</si>
  <si>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</si>
  <si>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</si>
  <si>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</si>
  <si>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</si>
  <si>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</si>
  <si>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</si>
  <si>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</si>
  <si>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</si>
  <si>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</si>
  <si>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</si>
  <si>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</si>
  <si>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</si>
  <si>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</si>
  <si>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</si>
  <si>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</si>
  <si>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</si>
  <si>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</si>
  <si>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</si>
  <si>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</si>
  <si>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</si>
  <si>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</si>
  <si>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</si>
  <si>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</si>
  <si>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</si>
  <si>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</si>
  <si>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</si>
  <si>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</si>
  <si>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</si>
  <si>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</si>
  <si>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</si>
  <si>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</si>
  <si>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</si>
  <si>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</si>
  <si>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</si>
  <si>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</si>
  <si>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</si>
  <si>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</si>
  <si>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</si>
  <si>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</si>
  <si>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</si>
  <si>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</si>
  <si>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</si>
  <si>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</si>
  <si>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</si>
  <si>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</si>
  <si>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</si>
  <si>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</si>
  <si>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</si>
  <si>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</si>
  <si>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</si>
  <si>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</si>
  <si>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</si>
  <si>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</si>
  <si>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</si>
  <si>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</si>
  <si>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</si>
  <si>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</si>
  <si>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</si>
  <si>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</si>
  <si>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</si>
  <si>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</si>
  <si>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</si>
  <si>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</si>
  <si>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</si>
  <si>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</si>
  <si>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</si>
  <si>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</si>
  <si>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</si>
  <si>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</si>
  <si>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</si>
  <si>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</si>
  <si>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</si>
  <si>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</si>
  <si>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</si>
  <si>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</si>
  <si>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</si>
  <si>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</si>
  <si>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</si>
  <si>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</si>
  <si>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</si>
  <si>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</si>
  <si>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</si>
  <si>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</si>
  <si>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</si>
  <si>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</si>
  <si>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</si>
  <si>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</si>
  <si>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</si>
  <si>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</si>
  <si>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</si>
  <si>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</si>
  <si>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</si>
  <si>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</si>
  <si>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</si>
  <si>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</si>
  <si>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</si>
  <si>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</si>
  <si>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</si>
  <si>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</si>
  <si>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</si>
  <si>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</si>
  <si>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</si>
  <si>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</si>
  <si>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</si>
  <si>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</si>
  <si>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</si>
  <si>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</si>
  <si>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</si>
  <si>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</si>
  <si>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</si>
  <si>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</si>
  <si>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</si>
  <si>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</si>
  <si>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</si>
  <si>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</si>
  <si>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</si>
  <si>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</si>
  <si>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</si>
  <si>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</si>
  <si>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</si>
  <si>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</si>
  <si>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</si>
  <si>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</si>
  <si>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</si>
  <si>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</si>
  <si>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</si>
  <si>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</si>
  <si>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</si>
  <si>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</si>
  <si>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</si>
  <si>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</si>
  <si>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</si>
  <si>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</si>
  <si>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</si>
  <si>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</si>
  <si>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</si>
  <si>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</si>
  <si>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</si>
  <si>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</si>
  <si>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</si>
  <si>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</si>
  <si>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</si>
  <si>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</si>
  <si>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</si>
  <si>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</si>
  <si>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</si>
  <si>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</si>
  <si>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</si>
  <si>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</si>
  <si>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</si>
  <si>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</si>
  <si>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</si>
  <si>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</si>
  <si>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</si>
  <si>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</si>
  <si>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</si>
  <si>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</si>
  <si>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</si>
  <si>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</si>
  <si>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</si>
  <si>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</si>
  <si>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</si>
  <si>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</si>
  <si>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</si>
  <si>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</si>
  <si>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</si>
  <si>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</si>
  <si>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</si>
  <si>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</si>
  <si>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</si>
  <si>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</si>
  <si>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</si>
  <si>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</si>
  <si>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</si>
  <si>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</si>
  <si>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</si>
  <si>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</si>
  <si>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</si>
  <si>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</si>
  <si>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</si>
  <si>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</si>
  <si>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</si>
  <si>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</si>
  <si>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</si>
  <si>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</si>
  <si>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</si>
  <si>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</si>
  <si>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</si>
  <si>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</si>
  <si>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</si>
  <si>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</si>
  <si>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</si>
  <si>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</si>
  <si>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</si>
  <si>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</si>
  <si>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</si>
  <si>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</si>
  <si>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</si>
  <si>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</si>
  <si>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</si>
  <si>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</si>
  <si>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</si>
  <si>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</si>
  <si>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</si>
  <si>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</si>
  <si>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</si>
  <si>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</si>
  <si>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</si>
  <si>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</si>
  <si>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</si>
  <si>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</si>
  <si>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</si>
  <si>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</si>
  <si>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</si>
  <si>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</si>
  <si>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</si>
  <si>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</si>
  <si>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</si>
  <si>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</si>
  <si>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</si>
  <si>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</si>
  <si>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</si>
  <si>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</si>
  <si>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</si>
  <si>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</si>
  <si>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</si>
  <si>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</si>
  <si>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</si>
  <si>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</si>
  <si>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</si>
  <si>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</si>
  <si>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</si>
  <si>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</si>
  <si>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</si>
  <si>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</si>
  <si>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</si>
  <si>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</si>
  <si>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</si>
  <si>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</si>
  <si>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</si>
  <si>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</si>
  <si>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</si>
  <si>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</si>
  <si>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</si>
  <si>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</si>
  <si>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</si>
  <si>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</si>
  <si>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</si>
  <si>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</si>
  <si>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</si>
  <si>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</si>
  <si>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</si>
  <si>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</si>
  <si>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</si>
  <si>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</si>
  <si>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</si>
  <si>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</si>
  <si>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</si>
  <si>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</si>
  <si>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</si>
  <si>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</si>
  <si>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</si>
  <si>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</si>
  <si>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</si>
  <si>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</si>
  <si>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</si>
  <si>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</si>
  <si>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</si>
  <si>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</si>
  <si>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</si>
  <si>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</si>
  <si>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</si>
  <si>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</si>
  <si>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</si>
  <si>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</si>
  <si>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</si>
  <si>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</si>
  <si>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</si>
  <si>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</si>
  <si>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</si>
  <si>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</si>
  <si>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</si>
  <si>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</si>
  <si>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</si>
  <si>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</si>
  <si>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</si>
  <si>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</si>
  <si>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</si>
  <si>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</si>
  <si>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</si>
  <si>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</si>
  <si>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</si>
  <si>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</si>
  <si>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</si>
  <si>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</si>
  <si>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</si>
  <si>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</si>
  <si>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</si>
  <si>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</si>
  <si>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</si>
  <si>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</si>
  <si>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</si>
  <si>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</si>
  <si>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</si>
  <si>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</si>
  <si>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</si>
  <si>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</si>
  <si>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</si>
  <si>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</si>
  <si>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</si>
  <si>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</si>
  <si>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</si>
  <si>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</si>
  <si>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</si>
  <si>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</si>
  <si>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</si>
  <si>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</si>
  <si>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</si>
  <si>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</si>
  <si>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</si>
  <si>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</si>
  <si>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</si>
  <si>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</si>
  <si>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</si>
  <si>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</si>
  <si>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</si>
  <si>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</si>
  <si>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</si>
  <si>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</si>
  <si>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</si>
  <si>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</si>
  <si>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</si>
  <si>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</si>
  <si>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</si>
  <si>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</si>
  <si>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</si>
  <si>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</si>
  <si>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</si>
  <si>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</si>
  <si>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</si>
  <si>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</si>
  <si>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</si>
  <si>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</si>
  <si>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</si>
  <si>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</si>
  <si>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</si>
  <si>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</si>
  <si>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</si>
  <si>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</si>
  <si>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</si>
  <si>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</si>
  <si>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</si>
  <si>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</si>
  <si>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</si>
  <si>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</si>
  <si>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</si>
  <si>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</si>
  <si>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</si>
  <si>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</si>
  <si>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</si>
  <si>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</si>
  <si>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</si>
  <si>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</si>
  <si>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</si>
  <si>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</si>
  <si>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</si>
  <si>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</si>
  <si>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</si>
  <si>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</si>
  <si>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</si>
  <si>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</si>
  <si>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</si>
  <si>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</si>
  <si>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</si>
  <si>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</si>
  <si>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</si>
  <si>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</si>
  <si>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</si>
  <si>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</si>
  <si>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</si>
  <si>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</si>
  <si>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</si>
  <si>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</si>
  <si>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</si>
  <si>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</si>
  <si>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</si>
  <si>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</si>
  <si>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</si>
  <si>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</si>
  <si>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</si>
  <si>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</si>
  <si>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</si>
  <si>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</si>
  <si>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</si>
  <si>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</si>
  <si>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</si>
  <si>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</si>
  <si>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</si>
  <si>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</si>
  <si>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</si>
  <si>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</si>
  <si>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</si>
  <si>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</si>
  <si>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</si>
  <si>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</si>
  <si>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</si>
  <si>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</si>
  <si>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</si>
  <si>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</si>
  <si>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</si>
  <si>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</si>
  <si>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</si>
  <si>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</si>
  <si>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</si>
  <si>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</si>
  <si>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</si>
  <si>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</si>
  <si>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</si>
  <si>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</si>
  <si>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</si>
  <si>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</si>
  <si>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</si>
  <si>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</si>
  <si>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</si>
  <si>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</si>
  <si>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</si>
  <si>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</si>
  <si>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</si>
  <si>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</si>
  <si>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</si>
  <si>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</si>
  <si>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</si>
  <si>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</si>
  <si>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</si>
  <si>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</si>
  <si>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</si>
  <si>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</si>
  <si>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</si>
  <si>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</si>
  <si>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</si>
  <si>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</si>
  <si>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</si>
  <si>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</si>
  <si>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</si>
  <si>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</si>
  <si>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</si>
  <si>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</si>
  <si>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</si>
  <si>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</si>
  <si>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</si>
  <si>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</si>
  <si>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</si>
  <si>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</si>
  <si>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</si>
  <si>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</si>
  <si>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</si>
  <si>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</si>
  <si>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</si>
  <si>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</si>
  <si>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</si>
  <si>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</si>
  <si>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</si>
  <si>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</si>
  <si>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</si>
  <si>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</si>
  <si>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</si>
  <si>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</si>
  <si>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</si>
  <si>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</si>
  <si>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</si>
  <si>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</si>
  <si>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</si>
  <si>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</si>
  <si>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</si>
  <si>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</si>
  <si>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</si>
  <si>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</si>
  <si>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</si>
  <si>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</si>
  <si>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</si>
  <si>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</si>
  <si>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</si>
  <si>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</si>
  <si>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</si>
  <si>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</si>
  <si>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</si>
  <si>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</si>
  <si>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</si>
  <si>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</si>
  <si>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</si>
  <si>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</si>
  <si>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</si>
  <si>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</si>
  <si>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</si>
  <si>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</si>
  <si>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</si>
  <si>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</si>
  <si>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</si>
  <si>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</si>
  <si>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</si>
  <si>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</si>
  <si>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</si>
  <si>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</si>
  <si>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</si>
  <si>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</si>
  <si>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</si>
  <si>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</si>
  <si>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</si>
  <si>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</si>
  <si>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</si>
  <si>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</si>
  <si>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</si>
  <si>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</si>
  <si>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</si>
  <si>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</si>
  <si>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</si>
  <si>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</si>
  <si>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</si>
  <si>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</si>
  <si>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</si>
  <si>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</si>
  <si>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</si>
  <si>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</si>
  <si>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</si>
  <si>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</si>
  <si>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</si>
  <si>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</si>
  <si>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</si>
  <si>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</si>
  <si>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</si>
  <si>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</si>
  <si>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</si>
  <si>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</si>
  <si>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</si>
  <si>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</si>
  <si>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</si>
  <si>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</si>
  <si>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</si>
  <si>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</si>
  <si>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</si>
  <si>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</si>
  <si>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</si>
  <si>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</si>
  <si>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</si>
  <si>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</si>
  <si>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</si>
  <si>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</si>
  <si>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</si>
  <si>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</si>
  <si>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</si>
  <si>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</si>
  <si>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</si>
  <si>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</si>
  <si>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</si>
  <si>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</si>
  <si>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</si>
  <si>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</si>
  <si>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</si>
  <si>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</si>
  <si>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</si>
  <si>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</si>
  <si>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</si>
  <si>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</si>
  <si>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</si>
  <si>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</si>
  <si>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</si>
  <si>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</si>
  <si>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</si>
  <si>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</si>
  <si>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</si>
  <si>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</si>
  <si>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</si>
  <si>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</si>
  <si>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</si>
  <si>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</si>
  <si>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</si>
  <si>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</si>
  <si>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</si>
  <si>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</si>
  <si>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</si>
  <si>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</si>
  <si>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</si>
  <si>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</si>
  <si>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</si>
  <si>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</si>
  <si>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</si>
  <si>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</si>
  <si>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</si>
  <si>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</si>
  <si>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</si>
  <si>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</si>
  <si>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</si>
  <si>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</si>
  <si>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</si>
  <si>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</si>
  <si>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</si>
  <si>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</si>
  <si>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</si>
  <si>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</si>
  <si>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</si>
  <si>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</si>
  <si>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</si>
  <si>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</si>
  <si>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</si>
  <si>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</si>
  <si>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</si>
  <si>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</si>
  <si>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</si>
  <si>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</si>
  <si>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</si>
  <si>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</si>
  <si>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</si>
  <si>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</si>
  <si>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</si>
  <si>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</si>
  <si>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</si>
  <si>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</si>
  <si>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</si>
  <si>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</si>
  <si>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</si>
  <si>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</si>
  <si>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</si>
  <si>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</si>
  <si>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</si>
  <si>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</si>
  <si>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</si>
  <si>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</si>
  <si>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</si>
  <si>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</si>
  <si>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</si>
  <si>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</si>
  <si>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</si>
  <si>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</si>
  <si>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</si>
  <si>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</si>
  <si>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</si>
  <si>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</si>
  <si>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</si>
  <si>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</si>
  <si>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</si>
  <si>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</si>
  <si>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</si>
  <si>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</si>
  <si>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</si>
  <si>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</si>
  <si>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</si>
  <si>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</si>
  <si>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</si>
  <si>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</si>
  <si>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</si>
  <si>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</si>
  <si>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</si>
  <si>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</si>
  <si>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</si>
  <si>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</si>
  <si>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</si>
  <si>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</si>
  <si>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</si>
  <si>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</si>
  <si>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</si>
  <si>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</si>
  <si>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</si>
  <si>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</si>
  <si>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</si>
  <si>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</si>
  <si>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</si>
  <si>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</si>
  <si>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</si>
  <si>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</si>
  <si>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</si>
  <si>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</si>
  <si>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</si>
  <si>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</si>
  <si>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</si>
  <si>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</si>
  <si>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</si>
  <si>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</si>
  <si>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</si>
  <si>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</si>
  <si>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</si>
  <si>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</si>
  <si>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</si>
  <si>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</si>
  <si>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</si>
  <si>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</si>
  <si>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</si>
  <si>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</si>
  <si>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</si>
  <si>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</si>
  <si>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</si>
  <si>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</si>
  <si>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</si>
  <si>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</si>
  <si>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</si>
  <si>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</si>
  <si>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</si>
  <si>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</si>
  <si>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</si>
  <si>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</si>
  <si>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</si>
  <si>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</si>
  <si>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</si>
  <si>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</si>
  <si>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</si>
  <si>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</si>
  <si>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</si>
  <si>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</si>
  <si>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</si>
  <si>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</si>
  <si>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</si>
  <si>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</si>
  <si>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</si>
  <si>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</si>
  <si>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</si>
  <si>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</si>
  <si>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</si>
  <si>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</si>
  <si>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</si>
  <si>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</si>
  <si>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</si>
  <si>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</si>
  <si>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</si>
  <si>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</si>
  <si>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</si>
  <si>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</si>
  <si>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</si>
  <si>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</si>
  <si>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</si>
  <si>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</si>
  <si>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</si>
  <si>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</si>
  <si>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</si>
  <si>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</si>
  <si>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</si>
  <si>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</si>
  <si>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</si>
  <si>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</si>
  <si>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</si>
  <si>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</si>
  <si>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</si>
  <si>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</si>
  <si>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</si>
  <si>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</si>
  <si>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</si>
  <si>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</si>
  <si>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</si>
  <si>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</si>
  <si>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</si>
  <si>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</si>
  <si>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</si>
  <si>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</si>
  <si>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</si>
  <si>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</si>
  <si>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</si>
  <si>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</si>
  <si>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</si>
  <si>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</si>
  <si>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</si>
  <si>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</si>
  <si>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</si>
  <si>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</si>
  <si>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</si>
  <si>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</si>
  <si>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</si>
  <si>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</si>
  <si>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</si>
  <si>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</si>
  <si>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</si>
  <si>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</si>
  <si>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</si>
  <si>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</si>
  <si>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</si>
  <si>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</si>
  <si>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</si>
  <si>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</si>
  <si>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</si>
  <si>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</si>
  <si>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</si>
  <si>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</si>
  <si>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</si>
  <si>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</si>
  <si>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</si>
  <si>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</si>
  <si>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</si>
  <si>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</si>
  <si>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</si>
  <si>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</si>
  <si>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</si>
  <si>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</si>
  <si>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</si>
  <si>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</si>
  <si>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</si>
  <si>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</si>
  <si>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</si>
  <si>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</si>
  <si>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</si>
  <si>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</si>
  <si>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</si>
  <si>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</si>
  <si>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</si>
  <si>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</si>
  <si>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</si>
  <si>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</si>
  <si>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</si>
  <si>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</si>
  <si>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</si>
  <si>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</si>
  <si>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</si>
  <si>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</si>
  <si>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</si>
  <si>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</si>
  <si>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</si>
  <si>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</si>
  <si>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</si>
  <si>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</si>
  <si>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</si>
  <si>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</si>
  <si>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</si>
  <si>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</si>
  <si>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</si>
  <si>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</si>
  <si>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</si>
  <si>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</si>
  <si>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</si>
  <si>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</si>
  <si>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</si>
  <si>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</si>
  <si>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</si>
  <si>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</si>
  <si>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</si>
  <si>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</si>
  <si>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</si>
  <si>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</si>
  <si>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</si>
  <si>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</si>
  <si>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</si>
  <si>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</si>
  <si>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</si>
  <si>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</si>
  <si>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</si>
  <si>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</si>
  <si>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</si>
  <si>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</si>
  <si>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</si>
  <si>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</si>
  <si>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</si>
  <si>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</si>
  <si>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</si>
  <si>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</si>
  <si>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</si>
  <si>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</si>
  <si>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</si>
  <si>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</si>
  <si>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</si>
  <si>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</si>
  <si>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</si>
  <si>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</si>
  <si>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</si>
  <si>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</si>
  <si>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</si>
  <si>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</si>
  <si>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</si>
  <si>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</si>
  <si>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</si>
  <si>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</si>
  <si>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</si>
  <si>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</si>
  <si>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</si>
  <si>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</si>
  <si>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</si>
  <si>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</si>
  <si>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</si>
  <si>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</si>
  <si>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</si>
  <si>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</si>
  <si>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</si>
  <si>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</si>
  <si>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</si>
  <si>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</si>
  <si>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</si>
  <si>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</si>
  <si>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</si>
  <si>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</si>
  <si>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</si>
  <si>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</si>
  <si>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</si>
  <si>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</si>
  <si>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</si>
  <si>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</si>
  <si>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</si>
  <si>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</si>
  <si>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</si>
  <si>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</si>
  <si>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</si>
  <si>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</si>
  <si>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</si>
  <si>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</si>
  <si>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</si>
  <si>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</si>
  <si>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</si>
  <si>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</si>
  <si>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</si>
  <si>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</si>
  <si>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</si>
  <si>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</si>
  <si>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</si>
  <si>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</si>
  <si>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</si>
  <si>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</si>
  <si>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</si>
  <si>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</si>
  <si>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</si>
  <si>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</si>
  <si>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</si>
  <si>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</si>
  <si>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</si>
  <si>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</si>
  <si>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</si>
  <si>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</si>
  <si>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</si>
  <si>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</si>
  <si>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</si>
  <si>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</si>
  <si>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</si>
  <si>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</si>
  <si>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</si>
  <si>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</si>
  <si>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</si>
  <si>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</si>
  <si>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</si>
  <si>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</si>
  <si>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</si>
  <si>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</si>
  <si>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</si>
  <si>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</si>
  <si>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</si>
  <si>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</si>
  <si>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</si>
  <si>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</si>
  <si>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</si>
  <si>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</si>
  <si>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</si>
  <si>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</si>
  <si>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</si>
  <si>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</si>
  <si>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</si>
  <si>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</si>
  <si>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</si>
  <si>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</si>
  <si>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</si>
  <si>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</si>
  <si>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</si>
  <si>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</si>
  <si>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</si>
  <si>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</si>
  <si>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</si>
  <si>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</si>
  <si>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</si>
  <si>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</si>
  <si>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</si>
  <si>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</si>
  <si>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</si>
  <si>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</si>
  <si>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</si>
  <si>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</si>
  <si>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</si>
  <si>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</si>
  <si>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</si>
  <si>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</si>
  <si>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</si>
  <si>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</si>
  <si>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</si>
  <si>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</si>
  <si>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</si>
  <si>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</si>
  <si>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</si>
  <si>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</si>
  <si>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</si>
  <si>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</si>
  <si>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</si>
  <si>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</si>
  <si>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</si>
  <si>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</si>
  <si>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</si>
  <si>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</si>
  <si>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</si>
  <si>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</si>
  <si>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</si>
  <si>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</si>
  <si>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</si>
  <si>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</si>
  <si>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</si>
  <si>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</si>
  <si>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</si>
  <si>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</si>
  <si>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</si>
  <si>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</si>
  <si>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</si>
  <si>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</si>
  <si>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</si>
  <si>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</si>
  <si>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</si>
  <si>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</si>
  <si>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</si>
  <si>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</si>
  <si>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</si>
  <si>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</si>
  <si>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</si>
  <si>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</si>
  <si>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</si>
  <si>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</si>
  <si>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</si>
  <si>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</si>
  <si>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</si>
  <si>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</si>
  <si>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</si>
  <si>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</si>
  <si>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</si>
  <si>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</si>
  <si>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</si>
  <si>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</si>
  <si>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</si>
  <si>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</si>
  <si>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</si>
  <si>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</si>
  <si>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</si>
  <si>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</si>
  <si>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</si>
  <si>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</si>
  <si>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</si>
  <si>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</si>
  <si>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</si>
  <si>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</si>
  <si>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</si>
  <si>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</si>
  <si>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</si>
  <si>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</si>
  <si>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</si>
  <si>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</si>
  <si>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</si>
  <si>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</si>
  <si>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</si>
  <si>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</si>
  <si>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</si>
  <si>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</si>
  <si>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</si>
  <si>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</si>
  <si>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</si>
  <si>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</si>
  <si>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</si>
  <si>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</si>
  <si>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</si>
  <si>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</si>
  <si>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</si>
  <si>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</si>
  <si>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</si>
  <si>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</si>
  <si>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</si>
  <si>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</si>
  <si>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</si>
  <si>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</si>
  <si>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</si>
  <si>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</si>
  <si>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</si>
  <si>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</si>
  <si>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</si>
  <si>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</si>
  <si>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</si>
  <si>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</si>
  <si>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</si>
  <si>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</si>
  <si>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</si>
  <si>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</si>
  <si>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</si>
  <si>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</si>
  <si>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</si>
  <si>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</si>
  <si>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</si>
  <si>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</si>
  <si>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</si>
  <si>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</si>
  <si>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</si>
  <si>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</si>
  <si>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</si>
  <si>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</si>
  <si>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</si>
  <si>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</si>
  <si>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</si>
  <si>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</si>
  <si>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</si>
  <si>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</si>
  <si>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</si>
  <si>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</si>
  <si>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HANLAND</t>
  </si>
  <si>
    <t>BT1075_22</t>
  </si>
  <si>
    <t>WYKROMET Sp. Z.o.o. (POLWOOD)</t>
  </si>
  <si>
    <t>310 Nm-15 krpm</t>
  </si>
  <si>
    <t>LMWA002</t>
  </si>
  <si>
    <t>XFWA002</t>
  </si>
  <si>
    <t>BT2085_32</t>
  </si>
  <si>
    <t>LINEX WOLF srl</t>
  </si>
  <si>
    <t>23 kw-6 krpm</t>
  </si>
  <si>
    <t>LMWA001</t>
  </si>
  <si>
    <t>XFWA001</t>
  </si>
  <si>
    <t>BT1785_27</t>
  </si>
  <si>
    <t>OFFICINA MECCANICA VERCELLESE</t>
  </si>
  <si>
    <t>LMWA005</t>
  </si>
  <si>
    <t>XFWA004</t>
  </si>
  <si>
    <t>BT8555_15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</si>
  <si>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</si>
  <si>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</si>
  <si>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</si>
  <si>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</si>
  <si>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</si>
  <si>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</si>
  <si>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</si>
  <si>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</si>
  <si>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</si>
  <si>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</si>
  <si>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</si>
  <si>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</si>
  <si>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</si>
  <si>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</si>
  <si>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</si>
  <si>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</si>
  <si>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</si>
  <si>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</si>
  <si>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</si>
  <si>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</si>
  <si>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</si>
  <si>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</si>
  <si>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</si>
  <si>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</si>
  <si>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</si>
  <si>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</si>
  <si>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</si>
  <si>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</si>
  <si>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</si>
  <si>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</si>
  <si>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</si>
  <si>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</si>
  <si>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</si>
  <si>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</si>
  <si>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</si>
  <si>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</si>
  <si>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</si>
  <si>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</si>
  <si>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</si>
  <si>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</si>
  <si>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</si>
  <si>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</si>
  <si>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</si>
  <si>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</si>
  <si>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</si>
  <si>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</si>
  <si>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</si>
  <si>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</si>
  <si>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</si>
  <si>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</si>
  <si>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</si>
  <si>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</si>
  <si>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</si>
  <si>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</si>
  <si>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</si>
  <si>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</si>
  <si>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</si>
  <si>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</si>
  <si>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</si>
  <si>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</si>
  <si>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</si>
  <si>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</si>
  <si>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</si>
  <si>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</si>
  <si>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</si>
  <si>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</si>
  <si>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</si>
  <si>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</si>
  <si>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</si>
  <si>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</si>
  <si>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</si>
  <si>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</si>
  <si>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</si>
  <si>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</si>
  <si>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</si>
  <si>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</si>
  <si>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</si>
  <si>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</si>
  <si>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</si>
  <si>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</si>
  <si>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</si>
  <si>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</si>
  <si>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LINEX WOLF SRL</t>
  </si>
  <si>
    <t>BSE1700</t>
  </si>
  <si>
    <t>COBI S.A.</t>
  </si>
  <si>
    <t>32 kw-18 krpm</t>
  </si>
  <si>
    <t xml:space="preserve">BSE1700 </t>
  </si>
  <si>
    <t>TOP LINE FERRAMENTARIA</t>
  </si>
  <si>
    <t>MOLDTOOL FERRAMENTARIA</t>
  </si>
  <si>
    <t>HORUS MATRIZES &amp; MOLDES</t>
  </si>
  <si>
    <t>ELITE INDUSTRIA DE MATRIZES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</si>
  <si>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</si>
  <si>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</si>
  <si>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</si>
  <si>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</si>
  <si>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</si>
  <si>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</si>
  <si>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</si>
  <si>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</si>
  <si>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</si>
  <si>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</si>
  <si>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</si>
  <si>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</si>
  <si>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</si>
  <si>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</si>
  <si>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</si>
  <si>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</si>
  <si>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</si>
  <si>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</si>
  <si>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</si>
  <si>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</si>
  <si>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</si>
  <si>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</si>
  <si>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</si>
  <si>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</si>
  <si>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</si>
  <si>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</si>
  <si>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</si>
  <si>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</si>
  <si>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</si>
  <si>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</si>
  <si>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</si>
  <si>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</si>
  <si>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</si>
  <si>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</si>
  <si>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t>
  </si>
  <si>
    <t>PORSCHE WERKZEUGBAU GmbH</t>
  </si>
  <si>
    <t>FOUDNATION</t>
  </si>
  <si>
    <t>FIAT DESIGN</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</si>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</sst>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6"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
      <sz val="11"/>
      <color rgb="FF242424"/>
      <name val="Aptos Narrow"/>
      <charset val="1"/>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8">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thin">
        <color rgb="FF8EA9DB"/>
      </left>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4">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xf numFmtId="0" fontId="14" fillId="5" borderId="5"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0" fontId="2" fillId="5" borderId="7" xfId="0" applyFont="1" applyFill="1" applyBorder="1" applyAlignment="1">
      <alignment vertical="center"/>
    </xf>
    <xf numFmtId="0" fontId="22" fillId="5" borderId="0" xfId="0" applyFont="1" applyFill="1" applyAlignment="1">
      <alignment vertical="center"/>
    </xf>
    <xf numFmtId="0" fontId="20" fillId="0" borderId="0" xfId="0" applyFont="1" applyAlignment="1">
      <alignment horizontal="center" vertical="top"/>
    </xf>
    <xf numFmtId="0" fontId="21" fillId="0" borderId="0" xfId="0" applyFont="1" applyAlignment="1">
      <alignment horizontal="left" vertical="top" wrapText="1"/>
    </xf>
    <xf numFmtId="0" fontId="2" fillId="3" borderId="2" xfId="0" applyFont="1" applyFill="1" applyBorder="1" applyAlignment="1">
      <alignment horizontal="left" vertical="center"/>
    </xf>
    <xf numFmtId="165" fontId="1" fillId="0" borderId="0" xfId="3" applyNumberFormat="1" applyAlignment="1" applyProtection="1">
      <alignment horizontal="center" vertical="center"/>
      <protection hidden="1"/>
    </xf>
    <xf numFmtId="165" fontId="1" fillId="0" borderId="1" xfId="3" applyNumberFormat="1" applyBorder="1" applyAlignment="1" applyProtection="1">
      <alignment horizontal="center" vertical="center"/>
      <protection hidden="1"/>
    </xf>
  </cellXfs>
  <cellStyles count="4">
    <cellStyle name="Collegamento ipertestuale" xfId="2" builtinId="8"/>
    <cellStyle name="Hyperlink" xfId="3" xr:uid="{00000000-000B-0000-0000-000008000000}"/>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817" tableId="1">
      <columnFilter colId="27">
        <filter colId="27">
          <x:filters>
            <x:filter val="T.Piris"/>
          </x:filters>
        </filter>
      </columnFilter>
    </nsvFilter>
  </namedSheetView>
  <namedSheetView name="Visualizza1" id="{DBEC59D1-F1D6-41BA-B121-D65CB2370BCE}">
    <nsvFilter filterId="{DB192CF0-548C-4195-BD61-026CCAED28C7}" ref="A1:CQ817"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817" totalsRowShown="0" headerRowDxfId="191" dataDxfId="190">
  <autoFilter ref="A1:CQ817" xr:uid="{DB192CF0-548C-4195-BD61-026CCAED28C7}"/>
  <tableColumns count="95">
    <tableColumn id="1" xr3:uid="{5391D26D-1638-4247-9D88-73B96DFC3B98}" name="Model" dataDxfId="189" totalsRowDxfId="188"/>
    <tableColumn id="2" xr3:uid="{7E329AD8-9694-4EF9-AE4A-A18DC8369C42}" name="Number" dataDxfId="187" totalsRowDxfId="186"/>
    <tableColumn id="3" xr3:uid="{187C9248-8427-4DCA-894D-E180E505E528}" name="Type_Model" dataDxfId="185" totalsRowDxfId="184"/>
    <tableColumn id="4" xr3:uid="{7AEAE384-38A8-45C7-983B-E46A0EDD0A4E}" name="Customer" dataDxfId="183" totalsRowDxfId="182"/>
    <tableColumn id="5" xr3:uid="{1BE1040A-B387-4484-9221-421EDDE27E6B}" name="Year_Of_Sale" dataDxfId="181" totalsRowDxfId="180"/>
    <tableColumn id="6" xr3:uid="{226F4ABB-CEA3-4069-BE44-2246E79F6B81}" name="Head" dataDxfId="179" totalsRowDxfId="178"/>
    <tableColumn id="7" xr3:uid="{AB4091C0-B3B7-45AF-82C0-DE757A984426}" name="Spindle" dataDxfId="177" totalsRowDxfId="176"/>
    <tableColumn id="8" xr3:uid="{34090731-D4B8-4ADF-B40F-8D55D27512BC}" name="Lubr" dataDxfId="175" totalsRowDxfId="174"/>
    <tableColumn id="9" xr3:uid="{0F9D59FF-95D8-471F-9470-BCF90E7B538B}" name="Taper" dataDxfId="173" totalsRowDxfId="172"/>
    <tableColumn id="10" xr3:uid="{9B061ADB-75A4-427B-9A32-830B4F09A421}" name="LAY_OUT" dataDxfId="171" totalsRowDxfId="170"/>
    <tableColumn id="11" xr3:uid="{D3DA274A-5D37-4C76-B0AC-2ECD308B9345}" name="PDFLAYOUT" dataDxfId="169" totalsRowDxfId="16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7" totalsRowDxfId="166"/>
    <tableColumn id="13" xr3:uid="{F6B8540E-7A86-46A4-92B2-C7D90085D398}" name="PDFFOUNDATION" dataDxfId="165" totalsRowDxfId="16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3" totalsRowDxfId="162"/>
    <tableColumn id="15" xr3:uid="{DC06925E-0829-4C9D-BF83-B8B7DDB59762}" name="Technical_Specificity" dataDxfId="161" totalsRowDxfId="160"/>
    <tableColumn id="16" xr3:uid="{193E984C-66F7-47B6-8EDC-A5AA4076E2A6}" name="Photo_&amp;_Video" dataDxfId="159" totalsRowDxfId="15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7" totalsRowDxfId="156"/>
    <tableColumn id="18" xr3:uid="{42EC693A-0ABB-45E1-9E25-D4E3997871B6}" name="Y_Stroke" dataDxfId="155" totalsRowDxfId="154"/>
    <tableColumn id="19" xr3:uid="{9A705D08-5D74-4C7C-9BB6-B22BFDE216D1}" name="Z_Stroke" dataDxfId="153" totalsRowDxfId="152"/>
    <tableColumn id="20" xr3:uid="{6F64D1BD-EB6C-4590-BDDC-A9CC5C436932}" name="TCD" dataDxfId="151" totalsRowDxfId="150"/>
    <tableColumn id="21" xr3:uid="{91348479-1489-4F12-9939-C1D54AC7664E}" name="TMS" dataDxfId="149" totalsRowDxfId="148"/>
    <tableColumn id="22" xr3:uid="{220D0E84-7242-4017-A30C-4A93DEBBA271}" name="Chip_Conveyor" dataDxfId="147" totalsRowDxfId="146"/>
    <tableColumn id="23" xr3:uid="{C133FDD0-6DF2-4C3C-8806-4EC900389606}" name="WVC" dataDxfId="145" totalsRowDxfId="144"/>
    <tableColumn id="24" xr3:uid="{848D6B46-4004-4CB5-83A1-079ED8743725}" name="DRP-WT" dataDxfId="143" totalsRowDxfId="142"/>
    <tableColumn id="25" xr3:uid="{145A8C2F-CEBA-499E-B6A4-41E52A3BAA7D}" name="DRP-M5" dataDxfId="141" totalsRowDxfId="140"/>
    <tableColumn id="26" xr3:uid="{E48B93AE-CC74-46E5-AEBE-D4AE12B58E33}" name="DRP-GPP" dataDxfId="139" totalsRowDxfId="138"/>
    <tableColumn id="27" xr3:uid="{10037B04-DFF9-4427-959D-D43692D925AE}" name="MRS" dataDxfId="137" totalsRowDxfId="136"/>
    <tableColumn id="28" xr3:uid="{624900DD-63BE-48E9-A0D5-5ECB90726727}" name="VCC" dataDxfId="135" totalsRowDxfId="134"/>
    <tableColumn id="29" xr3:uid="{3A8FBCF5-C194-461A-961C-D40FAF04767B}" name="Country_Customer" dataDxfId="133" totalsRowDxfId="132"/>
    <tableColumn id="30" xr3:uid="{871E2BCC-F973-4D32-98A2-4AAA4549C8B0}" name="Web_Site_Customer" dataDxfId="131" totalsRowDxfId="130"/>
    <tableColumn id="31" xr3:uid="{C9549C8E-7373-48D5-B992-3BAC55851644}" name="Vendor" dataDxfId="129" totalsRowDxfId="128"/>
    <tableColumn id="32" xr3:uid="{CB7B6FFA-CD36-46E3-8543-6060262347DE}" name="Application_Sector" dataDxfId="127" totalsRowDxfId="126"/>
    <tableColumn id="33" xr3:uid="{0ABAF1FA-E0E1-46BA-87CD-58DA68D88CA3}" name="Typical_part_and_material" dataDxfId="125" totalsRowDxfId="124"/>
    <tableColumn id="34" xr3:uid="{0F62F4D4-6696-4735-968C-54F898EC3C2D}" name="Competitor_FIDIA" dataDxfId="123" totalsRowDxfId="122"/>
    <tableColumn id="35" xr3:uid="{CBFBB471-8353-4FF2-839C-129FFFD34CFC}" name="Why_you_chose" dataDxfId="121" totalsRowDxfId="120"/>
    <tableColumn id="36" xr3:uid="{81AEFABF-008E-4873-B8E6-24E71B4776CB}" name="Customer_Satisfation" dataDxfId="119" totalsRowDxfId="118"/>
    <tableColumn id="37" xr3:uid="{D7E76F50-0CB6-4EA7-B3D0-A5628D6C3174}" name="Colonna1" dataDxfId="117" totalsRowDxfId="116"/>
    <tableColumn id="38" xr3:uid="{F63FB057-AD8F-4D7D-A1BF-CCE2708FFF42}" name="Applicationand_Tecnology_Details_Description" dataDxfId="115" totalsRowDxfId="114"/>
    <tableColumn id="39" xr3:uid="{4FB5C6F6-F872-452D-BB7C-652DFFF53235}" name="Rating" dataDxfId="113" totalsRowDxfId="112">
      <calculatedColumnFormula>REPT("⭐",AO2)</calculatedColumnFormula>
    </tableColumn>
    <tableColumn id="40" xr3:uid="{5C7A2D72-DB65-4DA1-B210-B7D0686EDE85}" name="Documents" dataDxfId="111" totalsRowDxfId="11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9" totalsRowDxfId="108"/>
    <tableColumn id="42" xr3:uid="{C5486B50-EA10-41D4-BBF4-36F30C8B3338}" name="Notethemachinesinyellowaretobecompleted" dataDxfId="107" totalsRowDxfId="106"/>
    <tableColumn id="44" xr3:uid="{E114EA7A-7A3D-4D2C-B423-213C2401737F}" name="Dati_Specisali" dataDxfId="105" totalsRowDxfId="104"/>
    <tableColumn id="45" xr3:uid="{F0A93A45-5BBD-403E-82AC-B82F40E7333A}" name="Serial_Number" dataDxfId="103" totalsRowDxfId="102"/>
    <tableColumn id="46" xr3:uid="{76A75B4F-6F04-4179-847E-A3A006E112D0}" name="Model_Type" dataDxfId="101" totalsRowDxfId="100"/>
    <tableColumn id="47" xr3:uid="{28F414BB-5C96-413E-A1BB-5AB41EE7F226}" name="Rotary_Table" dataDxfId="99" totalsRowDxfId="98"/>
    <tableColumn id="48" xr3:uid="{8802A305-A5C6-45EF-A8E1-29C90FDE71C3}" name="Head_Change" dataDxfId="97" totalsRowDxfId="96"/>
    <tableColumn id="89" xr3:uid="{270A6A18-920B-4245-9F52-1F4FD163531A}" name="Pallet_Change" dataDxfId="95" totalsRowDxfId="94"/>
    <tableColumn id="43" xr3:uid="{2C6812E5-F441-4327-B31F-216CDBC0239A}" name="Pallet_System" dataDxfId="93" totalsRowDxfId="92"/>
    <tableColumn id="88" xr3:uid="{3B562EC5-1A3F-462A-8692-F163B6461008}" name="ChipConveyorType"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293" Type="http://schemas.openxmlformats.org/officeDocument/2006/relationships/vmlDrawing" Target="../drawings/vmlDrawing1.vm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openxmlformats.org/officeDocument/2006/relationships/printerSettings" Target="../printerSettings/printerSettings1.bin"/><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6" Type="http://schemas.microsoft.com/office/2019/04/relationships/namedSheetView" Target="../namedSheetViews/namedSheetView1.xm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hyperlink" Target="../Forms/AllItems.aspx?id=%2Fsites%2FSALES%2FShared%20Documents%2FSales%5FDossier%2FG996.029/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95" Type="http://schemas.openxmlformats.org/officeDocument/2006/relationships/comments" Target="../comments1.xm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hyperlink" Target="../Forms/AllItems.aspx?id=%2Fsites%2FSALES%2FShared%20Documents%2FSales%5FDossier%2FG996.029/1LO/LMOA036.pdf&amp;parent=%2Fsites%2FSALES%2FShared%20Documents%2FSales%5FDossier%2FG996.029/1L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hyperlink" Target="../Forms/AllItems.aspx?id=%2Fsites%2FSALES%2FShared%20Documents%2FSales%5FDossier%2FG996.029/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1294" Type="http://schemas.openxmlformats.org/officeDocument/2006/relationships/table" Target="../tables/table1.xm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817"/>
  <sheetViews>
    <sheetView tabSelected="1" topLeftCell="A691" zoomScaleNormal="100" workbookViewId="0">
      <selection activeCell="H704" sqref="H704"/>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31.855468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34.140625" style="2" hidden="1" customWidth="1" outlineLevel="1"/>
    <col min="56" max="56" width="24.7109375" style="2" hidden="1" customWidth="1" outlineLevel="1"/>
    <col min="57" max="57" width="17.140625" style="2" hidden="1" customWidth="1" outlineLevel="1"/>
    <col min="58"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7109375" style="7" hidden="1" customWidth="1" outlineLevel="1"/>
    <col min="91" max="91" width="16.42578125" style="7" hidden="1" customWidth="1" outlineLevel="1"/>
    <col min="92" max="92" width="14.85546875" style="7" hidden="1" customWidth="1" outlineLevel="1"/>
    <col min="93" max="93" width="18.7109375" style="7" hidden="1" customWidth="1" outlineLevel="1"/>
    <col min="94" max="94" width="12" style="7" hidden="1" customWidth="1" outlineLevel="1"/>
    <col min="95" max="95" width="8.5703125" style="1" customWidth="1" collapsed="1"/>
    <col min="96" max="16384" width="9.140625" style="1"/>
  </cols>
  <sheetData>
    <row r="1" spans="1:95"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31" t="s">
        <v>92</v>
      </c>
      <c r="CP1" s="27" t="s">
        <v>93</v>
      </c>
      <c r="CQ1" s="27" t="s">
        <v>94</v>
      </c>
    </row>
    <row r="2" spans="1:95" s="11" customFormat="1" ht="21.75" customHeight="1" x14ac:dyDescent="0.25">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tr">
        <f>TabelladatiSinottico[[#This Row],[Model]]</f>
        <v>D321</v>
      </c>
      <c r="CN2" s="64" t="str">
        <f>TabelladatiSinottico[[#This Row],[Serial_Number]]</f>
        <v>D321.001</v>
      </c>
      <c r="CO2" s="129" t="str">
        <f>TabelladatiSinottico[[#This Row],[Customer]]</f>
        <v>GTF INDUSTRIAL LTDA</v>
      </c>
      <c r="CP2" s="54">
        <v>1</v>
      </c>
      <c r="CQ2" s="64" t="s">
        <v>106</v>
      </c>
    </row>
    <row r="3" spans="1:95" s="11" customFormat="1" ht="21.75" customHeight="1" x14ac:dyDescent="0.25">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tr">
        <f>TabelladatiSinottico[[#This Row],[Model]]</f>
        <v>D321</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x14ac:dyDescent="0.25">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tr">
        <f>TabelladatiSinottico[[#This Row],[Model]]</f>
        <v>D321</v>
      </c>
      <c r="CN4" s="64" t="str">
        <f>TabelladatiSinottico[[#This Row],[Serial_Number]]</f>
        <v>D321.003</v>
      </c>
      <c r="CO4" s="50" t="str">
        <f>TabelladatiSinottico[[#This Row],[Customer]]</f>
        <v>CHANGZHOU TIAN RUI DA</v>
      </c>
      <c r="CP4" s="54">
        <f t="shared" si="7"/>
        <v>3</v>
      </c>
      <c r="CQ4" s="64" t="s">
        <v>106</v>
      </c>
    </row>
    <row r="5" spans="1:95" s="11" customFormat="1" ht="21.75" customHeight="1" x14ac:dyDescent="0.25">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tr">
        <f>TabelladatiSinottico[[#This Row],[Model]]</f>
        <v>D321</v>
      </c>
      <c r="CN5" s="64" t="str">
        <f>TabelladatiSinottico[[#This Row],[Serial_Number]]</f>
        <v>D321.004</v>
      </c>
      <c r="CO5" s="50" t="str">
        <f>TabelladatiSinottico[[#This Row],[Customer]]</f>
        <v>RAPTOR MANUFACTURING</v>
      </c>
      <c r="CP5" s="54">
        <f t="shared" si="7"/>
        <v>4</v>
      </c>
      <c r="CQ5" s="64" t="s">
        <v>106</v>
      </c>
    </row>
    <row r="6" spans="1:95" s="11" customFormat="1" ht="21.75" customHeight="1" x14ac:dyDescent="0.25">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tr">
        <f>TabelladatiSinottico[[#This Row],[Model]]</f>
        <v>D321</v>
      </c>
      <c r="CN6" s="64" t="str">
        <f>TabelladatiSinottico[[#This Row],[Serial_Number]]</f>
        <v>D321.005</v>
      </c>
      <c r="CO6" s="50" t="str">
        <f>TabelladatiSinottico[[#This Row],[Customer]]</f>
        <v>COMPOSITE HORIZONS INC.</v>
      </c>
      <c r="CP6" s="54">
        <f t="shared" si="7"/>
        <v>5</v>
      </c>
      <c r="CQ6" s="64" t="s">
        <v>106</v>
      </c>
    </row>
    <row r="7" spans="1:95" s="11" customFormat="1" ht="21.75" customHeight="1" x14ac:dyDescent="0.25">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tr">
        <f>TabelladatiSinottico[[#This Row],[Model]]</f>
        <v>D321</v>
      </c>
      <c r="CN7" s="64" t="str">
        <f>TabelladatiSinottico[[#This Row],[Serial_Number]]</f>
        <v>D321.006</v>
      </c>
      <c r="CO7" s="50" t="str">
        <f>TabelladatiSinottico[[#This Row],[Customer]]</f>
        <v>KONRAD SCHAEFER</v>
      </c>
      <c r="CP7" s="54">
        <f t="shared" si="7"/>
        <v>6</v>
      </c>
      <c r="CQ7" s="64" t="s">
        <v>106</v>
      </c>
    </row>
    <row r="8" spans="1:95" s="11" customFormat="1" ht="21.75" customHeight="1" x14ac:dyDescent="0.25">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tr">
        <f>TabelladatiSinottico[[#This Row],[Model]]</f>
        <v>D321</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x14ac:dyDescent="0.25">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tr">
        <f>TabelladatiSinottico[[#This Row],[Model]]</f>
        <v>D321</v>
      </c>
      <c r="CN9" s="64" t="str">
        <f>TabelladatiSinottico[[#This Row],[Serial_Number]]</f>
        <v>D321.008</v>
      </c>
      <c r="CO9" s="50" t="str">
        <f>TabelladatiSinottico[[#This Row],[Customer]]</f>
        <v>VAMA INDUSTRIAL LTDA</v>
      </c>
      <c r="CP9" s="54">
        <f t="shared" si="7"/>
        <v>8</v>
      </c>
      <c r="CQ9" s="64" t="s">
        <v>106</v>
      </c>
    </row>
    <row r="10" spans="1:95" s="11" customFormat="1" ht="21.75" customHeight="1" x14ac:dyDescent="0.25">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tr">
        <f>TabelladatiSinottico[[#This Row],[Model]]</f>
        <v>D321</v>
      </c>
      <c r="CN10" s="64" t="str">
        <f>TabelladatiSinottico[[#This Row],[Serial_Number]]</f>
        <v>D321.009</v>
      </c>
      <c r="CO10" s="50" t="str">
        <f>TabelladatiSinottico[[#This Row],[Customer]]</f>
        <v>JARMOLDES</v>
      </c>
      <c r="CP10" s="54">
        <f t="shared" si="7"/>
        <v>9</v>
      </c>
      <c r="CQ10" s="64" t="s">
        <v>106</v>
      </c>
    </row>
    <row r="11" spans="1:95" s="11" customFormat="1" ht="21.75" customHeight="1" x14ac:dyDescent="0.25">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tr">
        <f>TabelladatiSinottico[[#This Row],[Model]]</f>
        <v>D321</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x14ac:dyDescent="0.25">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tr">
        <f>TabelladatiSinottico[[#This Row],[Model]]</f>
        <v>D321</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x14ac:dyDescent="0.25">
      <c r="A13" s="1" t="s">
        <v>95</v>
      </c>
      <c r="B13" s="6" t="s">
        <v>219</v>
      </c>
      <c r="C13" s="23" t="s">
        <v>209</v>
      </c>
      <c r="D13" t="s">
        <v>210</v>
      </c>
      <c r="E13" s="2">
        <v>2018</v>
      </c>
      <c r="F13" s="2" t="s">
        <v>99</v>
      </c>
      <c r="G13" s="10" t="s">
        <v>220</v>
      </c>
      <c r="H13" s="2" t="s">
        <v>101</v>
      </c>
      <c r="I13" s="10" t="s">
        <v>221</v>
      </c>
      <c r="J13" s="2" t="s">
        <v>222</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223</v>
      </c>
      <c r="AY13" s="104" t="s">
        <v>218</v>
      </c>
      <c r="AZ13" s="104" t="s">
        <v>112</v>
      </c>
      <c r="BA13" s="12" t="s">
        <v>99</v>
      </c>
      <c r="BB13" s="54" t="s">
        <v>106</v>
      </c>
      <c r="BC13" s="54" t="s">
        <v>220</v>
      </c>
      <c r="BD13" s="54" t="s">
        <v>221</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tr">
        <f>TabelladatiSinottico[[#This Row],[Model]]</f>
        <v>D321</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x14ac:dyDescent="0.25">
      <c r="A14" s="1" t="s">
        <v>95</v>
      </c>
      <c r="B14" s="6" t="s">
        <v>224</v>
      </c>
      <c r="C14" s="23" t="s">
        <v>209</v>
      </c>
      <c r="D14" t="s">
        <v>210</v>
      </c>
      <c r="E14" s="2">
        <v>2018</v>
      </c>
      <c r="F14" s="2" t="s">
        <v>99</v>
      </c>
      <c r="G14" s="10" t="s">
        <v>100</v>
      </c>
      <c r="H14" s="2" t="s">
        <v>101</v>
      </c>
      <c r="I14" s="10" t="s">
        <v>102</v>
      </c>
      <c r="J14" s="2" t="s">
        <v>222</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tr">
        <f>TabelladatiSinottico[[#This Row],[Model]]</f>
        <v>D321</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x14ac:dyDescent="0.25">
      <c r="A15" s="1" t="s">
        <v>95</v>
      </c>
      <c r="B15" s="6" t="s">
        <v>225</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tr">
        <f>TabelladatiSinottico[[#This Row],[Model]]</f>
        <v>D321</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x14ac:dyDescent="0.25">
      <c r="A16" s="1" t="s">
        <v>95</v>
      </c>
      <c r="B16" s="6" t="s">
        <v>226</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tr">
        <f>TabelladatiSinottico[[#This Row],[Model]]</f>
        <v>D321</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x14ac:dyDescent="0.25">
      <c r="A17" s="1" t="s">
        <v>95</v>
      </c>
      <c r="B17" s="6" t="s">
        <v>227</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223</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tr">
        <f>TabelladatiSinottico[[#This Row],[Model]]</f>
        <v>D321</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x14ac:dyDescent="0.25">
      <c r="A18" s="1" t="s">
        <v>95</v>
      </c>
      <c r="B18" s="6" t="s">
        <v>228</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tr">
        <f>TabelladatiSinottico[[#This Row],[Model]]</f>
        <v>D321</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x14ac:dyDescent="0.25">
      <c r="A19" s="1" t="s">
        <v>95</v>
      </c>
      <c r="B19" s="6" t="s">
        <v>229</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tr">
        <f>TabelladatiSinottico[[#This Row],[Model]]</f>
        <v>D321</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x14ac:dyDescent="0.25">
      <c r="A20" s="1" t="s">
        <v>95</v>
      </c>
      <c r="B20" s="6" t="s">
        <v>230</v>
      </c>
      <c r="C20" s="23" t="s">
        <v>97</v>
      </c>
      <c r="D20" t="s">
        <v>231</v>
      </c>
      <c r="E20" s="2">
        <v>2018</v>
      </c>
      <c r="F20" s="2" t="s">
        <v>99</v>
      </c>
      <c r="G20" s="10" t="s">
        <v>100</v>
      </c>
      <c r="H20" s="2" t="s">
        <v>101</v>
      </c>
      <c r="I20" s="10" t="s">
        <v>102</v>
      </c>
      <c r="J20" s="2" t="s">
        <v>232</v>
      </c>
      <c r="K20" s="91" t="str">
        <f t="shared" si="0"/>
        <v>pdf</v>
      </c>
      <c r="L20" s="2" t="s">
        <v>233</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234</v>
      </c>
      <c r="AG20" s="10" t="s">
        <v>235</v>
      </c>
      <c r="AH20" s="10" t="s">
        <v>236</v>
      </c>
      <c r="AI20" s="10" t="s">
        <v>237</v>
      </c>
      <c r="AJ20" s="10" t="s">
        <v>238</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tr">
        <f>TabelladatiSinottico[[#This Row],[Model]]</f>
        <v>D321</v>
      </c>
      <c r="CN20" s="64" t="str">
        <f>TabelladatiSinottico[[#This Row],[Serial_Number]]</f>
        <v>D321.019</v>
      </c>
      <c r="CO20" s="50" t="str">
        <f>TabelladatiSinottico[[#This Row],[Customer]]</f>
        <v>FIBREWORKS COMPOSITES LLC</v>
      </c>
      <c r="CP20" s="54">
        <f t="shared" si="7"/>
        <v>19</v>
      </c>
      <c r="CQ20" s="64" t="s">
        <v>106</v>
      </c>
    </row>
    <row r="21" spans="1:95" s="11" customFormat="1" ht="21.75" customHeight="1" x14ac:dyDescent="0.25">
      <c r="A21" s="1" t="s">
        <v>95</v>
      </c>
      <c r="B21" s="6" t="s">
        <v>239</v>
      </c>
      <c r="C21" s="23" t="s">
        <v>97</v>
      </c>
      <c r="D21" t="s">
        <v>240</v>
      </c>
      <c r="E21" s="2">
        <v>2018</v>
      </c>
      <c r="F21" s="2" t="s">
        <v>99</v>
      </c>
      <c r="G21" s="10" t="s">
        <v>100</v>
      </c>
      <c r="H21" s="2" t="s">
        <v>101</v>
      </c>
      <c r="I21" s="10" t="s">
        <v>102</v>
      </c>
      <c r="J21" s="2" t="s">
        <v>241</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242</v>
      </c>
      <c r="AG21" s="10" t="s">
        <v>243</v>
      </c>
      <c r="AH21" s="10" t="s">
        <v>170</v>
      </c>
      <c r="AI21" s="10" t="s">
        <v>244</v>
      </c>
      <c r="AJ21" s="10" t="s">
        <v>245</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246</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tr">
        <f>TabelladatiSinottico[[#This Row],[Model]]</f>
        <v>D321</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x14ac:dyDescent="0.25">
      <c r="A22" s="1" t="s">
        <v>95</v>
      </c>
      <c r="B22" s="6" t="s">
        <v>247</v>
      </c>
      <c r="C22" s="23" t="s">
        <v>97</v>
      </c>
      <c r="D22" t="s">
        <v>248</v>
      </c>
      <c r="E22" s="2">
        <v>2019</v>
      </c>
      <c r="F22" s="2" t="s">
        <v>99</v>
      </c>
      <c r="G22" s="10" t="s">
        <v>100</v>
      </c>
      <c r="H22" s="2" t="s">
        <v>101</v>
      </c>
      <c r="I22" s="10" t="s">
        <v>102</v>
      </c>
      <c r="J22" s="2" t="s">
        <v>249</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250</v>
      </c>
      <c r="AE22" s="2" t="s">
        <v>111</v>
      </c>
      <c r="AF22" s="58" t="s">
        <v>112</v>
      </c>
      <c r="AG22" s="17" t="s">
        <v>113</v>
      </c>
      <c r="AH22" s="17" t="s">
        <v>114</v>
      </c>
      <c r="AI22" s="17" t="s">
        <v>251</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252</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tr">
        <f>TabelladatiSinottico[[#This Row],[Model]]</f>
        <v>D321</v>
      </c>
      <c r="CN22" s="64" t="str">
        <f>TabelladatiSinottico[[#This Row],[Serial_Number]]</f>
        <v>D321.021</v>
      </c>
      <c r="CO22" s="50" t="str">
        <f>TabelladatiSinottico[[#This Row],[Customer]]</f>
        <v>KAMMOLDES FERRAMENTARIA</v>
      </c>
      <c r="CP22" s="54">
        <f t="shared" si="7"/>
        <v>21</v>
      </c>
      <c r="CQ22" s="64" t="s">
        <v>106</v>
      </c>
    </row>
    <row r="23" spans="1:95" s="11" customFormat="1" ht="21.75" customHeight="1" x14ac:dyDescent="0.25">
      <c r="A23" s="1" t="s">
        <v>95</v>
      </c>
      <c r="B23" s="6" t="s">
        <v>253</v>
      </c>
      <c r="C23" s="23" t="s">
        <v>97</v>
      </c>
      <c r="D23" t="s">
        <v>254</v>
      </c>
      <c r="E23" s="2">
        <v>2019</v>
      </c>
      <c r="F23" s="2" t="s">
        <v>99</v>
      </c>
      <c r="G23" s="10" t="s">
        <v>220</v>
      </c>
      <c r="H23" s="2" t="s">
        <v>101</v>
      </c>
      <c r="I23" s="10" t="s">
        <v>221</v>
      </c>
      <c r="J23" s="2" t="s">
        <v>255</v>
      </c>
      <c r="K23" s="91" t="str">
        <f t="shared" si="0"/>
        <v>pdf</v>
      </c>
      <c r="L23" s="2" t="s">
        <v>256</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257</v>
      </c>
      <c r="AG23" s="10" t="s">
        <v>258</v>
      </c>
      <c r="AH23" s="10" t="s">
        <v>259</v>
      </c>
      <c r="AI23" s="10" t="s">
        <v>260</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261</v>
      </c>
      <c r="AZ23" s="104" t="s">
        <v>148</v>
      </c>
      <c r="BA23" s="12" t="s">
        <v>99</v>
      </c>
      <c r="BB23" s="54" t="s">
        <v>106</v>
      </c>
      <c r="BC23" s="54" t="s">
        <v>220</v>
      </c>
      <c r="BD23" s="54" t="s">
        <v>221</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tr">
        <f>TabelladatiSinottico[[#This Row],[Model]]</f>
        <v>D321</v>
      </c>
      <c r="CN23" s="64" t="str">
        <f>TabelladatiSinottico[[#This Row],[Serial_Number]]</f>
        <v>D321.022</v>
      </c>
      <c r="CO23" s="50" t="str">
        <f>TabelladatiSinottico[[#This Row],[Customer]]</f>
        <v>LEGACY INDUSTRIES</v>
      </c>
      <c r="CP23" s="54">
        <f t="shared" si="7"/>
        <v>22</v>
      </c>
      <c r="CQ23" s="64" t="s">
        <v>106</v>
      </c>
    </row>
    <row r="24" spans="1:95" s="11" customFormat="1" ht="21.75" customHeight="1" x14ac:dyDescent="0.25">
      <c r="A24" s="1" t="s">
        <v>262</v>
      </c>
      <c r="B24" s="6" t="s">
        <v>263</v>
      </c>
      <c r="C24" s="23" t="s">
        <v>97</v>
      </c>
      <c r="D24" t="s">
        <v>264</v>
      </c>
      <c r="E24" s="2">
        <v>2018</v>
      </c>
      <c r="F24" s="2" t="s">
        <v>99</v>
      </c>
      <c r="G24" s="10" t="s">
        <v>100</v>
      </c>
      <c r="H24" s="2" t="s">
        <v>101</v>
      </c>
      <c r="I24" s="10" t="s">
        <v>102</v>
      </c>
      <c r="J24" s="2" t="s">
        <v>265</v>
      </c>
      <c r="K24" s="91" t="str">
        <f t="shared" si="0"/>
        <v>pdf</v>
      </c>
      <c r="L24" s="2" t="s">
        <v>266</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267</v>
      </c>
      <c r="AI24" s="10" t="s">
        <v>268</v>
      </c>
      <c r="AJ24" s="10" t="s">
        <v>269</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tr">
        <f>TabelladatiSinottico[[#This Row],[Model]]</f>
        <v>DL321</v>
      </c>
      <c r="CN24" s="64" t="str">
        <f>TabelladatiSinottico[[#This Row],[Serial_Number]]</f>
        <v>DL321.023</v>
      </c>
      <c r="CO24" s="50" t="str">
        <f>TabelladatiSinottico[[#This Row],[Customer]]</f>
        <v>HUAWEI MOLD CO.LTD</v>
      </c>
      <c r="CP24" s="54">
        <f t="shared" si="7"/>
        <v>23</v>
      </c>
      <c r="CQ24" s="64" t="s">
        <v>106</v>
      </c>
    </row>
    <row r="25" spans="1:95" s="11" customFormat="1" ht="21.75" customHeight="1" x14ac:dyDescent="0.25">
      <c r="A25" s="1" t="s">
        <v>262</v>
      </c>
      <c r="B25" s="6" t="s">
        <v>270</v>
      </c>
      <c r="C25" s="23" t="s">
        <v>97</v>
      </c>
      <c r="D25" t="s">
        <v>264</v>
      </c>
      <c r="E25" s="2">
        <v>2018</v>
      </c>
      <c r="F25" s="2" t="s">
        <v>99</v>
      </c>
      <c r="G25" s="10" t="s">
        <v>100</v>
      </c>
      <c r="H25" s="2" t="s">
        <v>101</v>
      </c>
      <c r="I25" s="10" t="s">
        <v>102</v>
      </c>
      <c r="J25" s="2" t="s">
        <v>265</v>
      </c>
      <c r="K25" s="91" t="str">
        <f t="shared" si="0"/>
        <v>pdf</v>
      </c>
      <c r="L25" s="2" t="s">
        <v>266</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267</v>
      </c>
      <c r="AI25" s="10" t="s">
        <v>268</v>
      </c>
      <c r="AJ25" s="10" t="s">
        <v>269</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tr">
        <f>TabelladatiSinottico[[#This Row],[Model]]</f>
        <v>DL321</v>
      </c>
      <c r="CN25" s="64" t="str">
        <f>TabelladatiSinottico[[#This Row],[Serial_Number]]</f>
        <v>DL321.024</v>
      </c>
      <c r="CO25" s="50" t="str">
        <f>TabelladatiSinottico[[#This Row],[Customer]]</f>
        <v>HUAWEI MOLD CO.LTD</v>
      </c>
      <c r="CP25" s="54">
        <f t="shared" si="7"/>
        <v>24</v>
      </c>
      <c r="CQ25" s="64" t="s">
        <v>106</v>
      </c>
    </row>
    <row r="26" spans="1:95" s="11" customFormat="1" ht="21.75" customHeight="1" x14ac:dyDescent="0.25">
      <c r="A26" s="1" t="s">
        <v>262</v>
      </c>
      <c r="B26" s="6" t="s">
        <v>271</v>
      </c>
      <c r="C26" s="23" t="s">
        <v>97</v>
      </c>
      <c r="D26" t="s">
        <v>264</v>
      </c>
      <c r="E26" s="2">
        <v>2018</v>
      </c>
      <c r="F26" s="2" t="s">
        <v>99</v>
      </c>
      <c r="G26" s="10" t="s">
        <v>100</v>
      </c>
      <c r="H26" s="2" t="s">
        <v>101</v>
      </c>
      <c r="I26" s="10" t="s">
        <v>102</v>
      </c>
      <c r="J26" s="2" t="s">
        <v>272</v>
      </c>
      <c r="K26" s="91" t="str">
        <f t="shared" si="0"/>
        <v>pdf</v>
      </c>
      <c r="L26" s="2" t="s">
        <v>266</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267</v>
      </c>
      <c r="AI26" s="10" t="s">
        <v>268</v>
      </c>
      <c r="AJ26" s="10" t="s">
        <v>269</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tr">
        <f>TabelladatiSinottico[[#This Row],[Model]]</f>
        <v>DL321</v>
      </c>
      <c r="CN26" s="64" t="str">
        <f>TabelladatiSinottico[[#This Row],[Serial_Number]]</f>
        <v>DL321.025</v>
      </c>
      <c r="CO26" s="50" t="str">
        <f>TabelladatiSinottico[[#This Row],[Customer]]</f>
        <v>HUAWEI MOLD CO.LTD</v>
      </c>
      <c r="CP26" s="54">
        <f t="shared" si="7"/>
        <v>25</v>
      </c>
      <c r="CQ26" s="64" t="s">
        <v>106</v>
      </c>
    </row>
    <row r="27" spans="1:95" s="11" customFormat="1" ht="21.75" customHeight="1" x14ac:dyDescent="0.25">
      <c r="A27" s="1" t="s">
        <v>262</v>
      </c>
      <c r="B27" s="6" t="s">
        <v>273</v>
      </c>
      <c r="C27" s="23" t="s">
        <v>97</v>
      </c>
      <c r="D27" t="s">
        <v>264</v>
      </c>
      <c r="E27" s="2">
        <v>2018</v>
      </c>
      <c r="F27" s="2" t="s">
        <v>99</v>
      </c>
      <c r="G27" s="10" t="s">
        <v>100</v>
      </c>
      <c r="H27" s="2" t="s">
        <v>101</v>
      </c>
      <c r="I27" s="10" t="s">
        <v>102</v>
      </c>
      <c r="J27" s="2" t="s">
        <v>272</v>
      </c>
      <c r="K27" s="91" t="str">
        <f t="shared" si="0"/>
        <v>pdf</v>
      </c>
      <c r="L27" s="2" t="s">
        <v>266</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267</v>
      </c>
      <c r="AI27" s="10" t="s">
        <v>268</v>
      </c>
      <c r="AJ27" s="10" t="s">
        <v>269</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tr">
        <f>TabelladatiSinottico[[#This Row],[Model]]</f>
        <v>DL321</v>
      </c>
      <c r="CN27" s="64" t="str">
        <f>TabelladatiSinottico[[#This Row],[Serial_Number]]</f>
        <v>DL321.026</v>
      </c>
      <c r="CO27" s="50" t="str">
        <f>TabelladatiSinottico[[#This Row],[Customer]]</f>
        <v>HUAWEI MOLD CO.LTD</v>
      </c>
      <c r="CP27" s="54">
        <f t="shared" si="7"/>
        <v>26</v>
      </c>
      <c r="CQ27" s="64" t="s">
        <v>106</v>
      </c>
    </row>
    <row r="28" spans="1:95" s="11" customFormat="1" ht="21.75" customHeight="1" x14ac:dyDescent="0.25">
      <c r="A28" s="1" t="s">
        <v>262</v>
      </c>
      <c r="B28" s="6" t="s">
        <v>274</v>
      </c>
      <c r="C28" s="23" t="s">
        <v>97</v>
      </c>
      <c r="D28" t="s">
        <v>264</v>
      </c>
      <c r="E28" s="2">
        <v>2018</v>
      </c>
      <c r="F28" s="2" t="s">
        <v>99</v>
      </c>
      <c r="G28" s="10" t="s">
        <v>100</v>
      </c>
      <c r="H28" s="2" t="s">
        <v>101</v>
      </c>
      <c r="I28" s="10" t="s">
        <v>102</v>
      </c>
      <c r="J28" s="2" t="s">
        <v>272</v>
      </c>
      <c r="K28" s="91" t="str">
        <f t="shared" si="0"/>
        <v>pdf</v>
      </c>
      <c r="L28" s="2" t="s">
        <v>266</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267</v>
      </c>
      <c r="AI28" s="10" t="s">
        <v>268</v>
      </c>
      <c r="AJ28" s="10" t="s">
        <v>269</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tr">
        <f>TabelladatiSinottico[[#This Row],[Model]]</f>
        <v>DL321</v>
      </c>
      <c r="CN28" s="64" t="str">
        <f>TabelladatiSinottico[[#This Row],[Serial_Number]]</f>
        <v>DL321.027</v>
      </c>
      <c r="CO28" s="50" t="str">
        <f>TabelladatiSinottico[[#This Row],[Customer]]</f>
        <v>HUAWEI MOLD CO.LTD</v>
      </c>
      <c r="CP28" s="54">
        <f t="shared" si="7"/>
        <v>27</v>
      </c>
      <c r="CQ28" s="64" t="s">
        <v>106</v>
      </c>
    </row>
    <row r="29" spans="1:95" s="11" customFormat="1" ht="21.75" customHeight="1" x14ac:dyDescent="0.25">
      <c r="A29" s="1" t="s">
        <v>262</v>
      </c>
      <c r="B29" s="6" t="s">
        <v>275</v>
      </c>
      <c r="C29" s="23" t="s">
        <v>97</v>
      </c>
      <c r="D29" t="s">
        <v>264</v>
      </c>
      <c r="E29" s="2">
        <v>2018</v>
      </c>
      <c r="F29" s="2" t="s">
        <v>99</v>
      </c>
      <c r="G29" s="10" t="s">
        <v>100</v>
      </c>
      <c r="H29" s="2" t="s">
        <v>101</v>
      </c>
      <c r="I29" s="10" t="s">
        <v>102</v>
      </c>
      <c r="J29" s="2" t="s">
        <v>272</v>
      </c>
      <c r="K29" s="91" t="str">
        <f t="shared" si="0"/>
        <v>pdf</v>
      </c>
      <c r="L29" s="2" t="s">
        <v>266</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267</v>
      </c>
      <c r="AI29" s="10" t="s">
        <v>268</v>
      </c>
      <c r="AJ29" s="10" t="s">
        <v>269</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tr">
        <f>TabelladatiSinottico[[#This Row],[Model]]</f>
        <v>DL321</v>
      </c>
      <c r="CN29" s="64" t="str">
        <f>TabelladatiSinottico[[#This Row],[Serial_Number]]</f>
        <v>DL321.028</v>
      </c>
      <c r="CO29" s="50" t="str">
        <f>TabelladatiSinottico[[#This Row],[Customer]]</f>
        <v>HUAWEI MOLD CO.LTD</v>
      </c>
      <c r="CP29" s="54">
        <f t="shared" si="7"/>
        <v>28</v>
      </c>
      <c r="CQ29" s="64" t="s">
        <v>106</v>
      </c>
    </row>
    <row r="30" spans="1:95" s="11" customFormat="1" ht="21.75" customHeight="1" x14ac:dyDescent="0.25">
      <c r="A30" s="1" t="s">
        <v>262</v>
      </c>
      <c r="B30" s="6" t="s">
        <v>276</v>
      </c>
      <c r="C30" s="23" t="s">
        <v>97</v>
      </c>
      <c r="D30" t="s">
        <v>264</v>
      </c>
      <c r="E30" s="2">
        <v>2018</v>
      </c>
      <c r="F30" s="2" t="s">
        <v>99</v>
      </c>
      <c r="G30" s="10" t="s">
        <v>100</v>
      </c>
      <c r="H30" s="2" t="s">
        <v>101</v>
      </c>
      <c r="I30" s="10" t="s">
        <v>102</v>
      </c>
      <c r="J30" s="2" t="s">
        <v>272</v>
      </c>
      <c r="K30" s="91" t="str">
        <f t="shared" si="0"/>
        <v>pdf</v>
      </c>
      <c r="L30" s="2" t="s">
        <v>266</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267</v>
      </c>
      <c r="AI30" s="10" t="s">
        <v>268</v>
      </c>
      <c r="AJ30" s="10" t="s">
        <v>269</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tr">
        <f>TabelladatiSinottico[[#This Row],[Model]]</f>
        <v>DL321</v>
      </c>
      <c r="CN30" s="64" t="str">
        <f>TabelladatiSinottico[[#This Row],[Serial_Number]]</f>
        <v>DL321.029</v>
      </c>
      <c r="CO30" s="50" t="str">
        <f>TabelladatiSinottico[[#This Row],[Customer]]</f>
        <v>HUAWEI MOLD CO.LTD</v>
      </c>
      <c r="CP30" s="54">
        <f t="shared" si="7"/>
        <v>29</v>
      </c>
      <c r="CQ30" s="64" t="s">
        <v>106</v>
      </c>
    </row>
    <row r="31" spans="1:95" s="11" customFormat="1" ht="21.75" customHeight="1" x14ac:dyDescent="0.25">
      <c r="A31" s="1" t="s">
        <v>262</v>
      </c>
      <c r="B31" s="6" t="s">
        <v>277</v>
      </c>
      <c r="C31" s="23" t="s">
        <v>97</v>
      </c>
      <c r="D31" t="s">
        <v>264</v>
      </c>
      <c r="E31" s="2">
        <v>2018</v>
      </c>
      <c r="F31" s="2" t="s">
        <v>99</v>
      </c>
      <c r="G31" s="10" t="s">
        <v>100</v>
      </c>
      <c r="H31" s="2" t="s">
        <v>101</v>
      </c>
      <c r="I31" s="10" t="s">
        <v>102</v>
      </c>
      <c r="J31" s="2" t="s">
        <v>272</v>
      </c>
      <c r="K31" s="91" t="str">
        <f t="shared" si="0"/>
        <v>pdf</v>
      </c>
      <c r="L31" s="2" t="s">
        <v>266</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267</v>
      </c>
      <c r="AI31" s="10" t="s">
        <v>268</v>
      </c>
      <c r="AJ31" s="10" t="s">
        <v>269</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tr">
        <f>TabelladatiSinottico[[#This Row],[Model]]</f>
        <v>DL321</v>
      </c>
      <c r="CN31" s="64" t="str">
        <f>TabelladatiSinottico[[#This Row],[Serial_Number]]</f>
        <v>DL321.030</v>
      </c>
      <c r="CO31" s="50" t="str">
        <f>TabelladatiSinottico[[#This Row],[Customer]]</f>
        <v>HUAWEI MOLD CO.LTD</v>
      </c>
      <c r="CP31" s="54">
        <f t="shared" si="7"/>
        <v>30</v>
      </c>
      <c r="CQ31" s="64" t="s">
        <v>106</v>
      </c>
    </row>
    <row r="32" spans="1:95" s="11" customFormat="1" ht="21.75" customHeight="1" x14ac:dyDescent="0.25">
      <c r="A32" s="1" t="s">
        <v>262</v>
      </c>
      <c r="B32" s="6" t="s">
        <v>278</v>
      </c>
      <c r="C32" s="23" t="s">
        <v>97</v>
      </c>
      <c r="D32" t="s">
        <v>264</v>
      </c>
      <c r="E32" s="2">
        <v>2018</v>
      </c>
      <c r="F32" s="2" t="s">
        <v>99</v>
      </c>
      <c r="G32" s="10" t="s">
        <v>100</v>
      </c>
      <c r="H32" s="2" t="s">
        <v>101</v>
      </c>
      <c r="I32" s="10" t="s">
        <v>102</v>
      </c>
      <c r="J32" s="2" t="s">
        <v>272</v>
      </c>
      <c r="K32" s="91" t="str">
        <f t="shared" si="0"/>
        <v>pdf</v>
      </c>
      <c r="L32" s="2" t="s">
        <v>266</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267</v>
      </c>
      <c r="AI32" s="10" t="s">
        <v>268</v>
      </c>
      <c r="AJ32" s="10" t="s">
        <v>269</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tr">
        <f>TabelladatiSinottico[[#This Row],[Model]]</f>
        <v>DL321</v>
      </c>
      <c r="CN32" s="64" t="str">
        <f>TabelladatiSinottico[[#This Row],[Serial_Number]]</f>
        <v>DL321.031</v>
      </c>
      <c r="CO32" s="50" t="str">
        <f>TabelladatiSinottico[[#This Row],[Customer]]</f>
        <v>HUAWEI MOLD CO.LTD</v>
      </c>
      <c r="CP32" s="54">
        <f t="shared" si="7"/>
        <v>31</v>
      </c>
      <c r="CQ32" s="64" t="s">
        <v>106</v>
      </c>
    </row>
    <row r="33" spans="1:95" s="11" customFormat="1" ht="21.75" customHeight="1" x14ac:dyDescent="0.25">
      <c r="A33" s="1" t="s">
        <v>262</v>
      </c>
      <c r="B33" s="6" t="s">
        <v>279</v>
      </c>
      <c r="C33" s="23" t="s">
        <v>97</v>
      </c>
      <c r="D33" t="s">
        <v>264</v>
      </c>
      <c r="E33" s="2">
        <v>2018</v>
      </c>
      <c r="F33" s="2" t="s">
        <v>99</v>
      </c>
      <c r="G33" s="10" t="s">
        <v>100</v>
      </c>
      <c r="H33" s="2" t="s">
        <v>101</v>
      </c>
      <c r="I33" s="10" t="s">
        <v>102</v>
      </c>
      <c r="J33" s="2" t="s">
        <v>272</v>
      </c>
      <c r="K33" s="91" t="str">
        <f t="shared" si="0"/>
        <v>pdf</v>
      </c>
      <c r="L33" s="2" t="s">
        <v>266</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267</v>
      </c>
      <c r="AI33" s="10" t="s">
        <v>268</v>
      </c>
      <c r="AJ33" s="10" t="s">
        <v>269</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tr">
        <f>TabelladatiSinottico[[#This Row],[Model]]</f>
        <v>DL321</v>
      </c>
      <c r="CN33" s="64" t="str">
        <f>TabelladatiSinottico[[#This Row],[Serial_Number]]</f>
        <v>DL321.032</v>
      </c>
      <c r="CO33" s="50" t="str">
        <f>TabelladatiSinottico[[#This Row],[Customer]]</f>
        <v>HUAWEI MOLD CO.LTD</v>
      </c>
      <c r="CP33" s="54">
        <f t="shared" si="7"/>
        <v>32</v>
      </c>
      <c r="CQ33" s="64" t="s">
        <v>106</v>
      </c>
    </row>
    <row r="34" spans="1:95" s="11" customFormat="1" ht="21.75" customHeight="1" x14ac:dyDescent="0.25">
      <c r="A34" s="1" t="s">
        <v>262</v>
      </c>
      <c r="B34" s="6" t="s">
        <v>280</v>
      </c>
      <c r="C34" s="23" t="s">
        <v>97</v>
      </c>
      <c r="D34" t="s">
        <v>281</v>
      </c>
      <c r="E34" s="2">
        <v>2018</v>
      </c>
      <c r="F34" s="2" t="s">
        <v>282</v>
      </c>
      <c r="G34" s="10" t="s">
        <v>283</v>
      </c>
      <c r="H34" s="2" t="s">
        <v>101</v>
      </c>
      <c r="I34" s="10" t="s">
        <v>102</v>
      </c>
      <c r="J34" s="2" t="s">
        <v>284</v>
      </c>
      <c r="K34" s="91" t="str">
        <f t="shared" si="0"/>
        <v>pdf</v>
      </c>
      <c r="L34" s="2" t="s">
        <v>285</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267</v>
      </c>
      <c r="AI34" s="10" t="s">
        <v>268</v>
      </c>
      <c r="AJ34" s="10" t="s">
        <v>269</v>
      </c>
      <c r="AK34" s="18"/>
      <c r="AL34" s="2" t="s">
        <v>106</v>
      </c>
      <c r="AM34" s="2" t="str">
        <f t="shared" si="2"/>
        <v/>
      </c>
      <c r="AN34" s="14" t="str">
        <f t="shared" si="6"/>
        <v>Folder</v>
      </c>
      <c r="AO34" s="15">
        <v>0</v>
      </c>
      <c r="AQ34" s="54" t="s">
        <v>286</v>
      </c>
      <c r="AR34" s="50" t="str">
        <f t="shared" si="3"/>
        <v>DL321.033</v>
      </c>
      <c r="AS34" s="50" t="str">
        <f t="shared" si="8"/>
        <v>DL321_Q</v>
      </c>
      <c r="AT34" s="50" t="s">
        <v>108</v>
      </c>
      <c r="AU34" s="12" t="s">
        <v>108</v>
      </c>
      <c r="AV34" s="12" t="s">
        <v>108</v>
      </c>
      <c r="AW34" s="12" t="s">
        <v>108</v>
      </c>
      <c r="AX34" s="50" t="s">
        <v>153</v>
      </c>
      <c r="AY34" s="104"/>
      <c r="AZ34" s="104"/>
      <c r="BA34" s="12" t="s">
        <v>287</v>
      </c>
      <c r="BB34" s="54" t="s">
        <v>106</v>
      </c>
      <c r="BC34" s="54" t="s">
        <v>283</v>
      </c>
      <c r="BD34" s="54" t="s">
        <v>102</v>
      </c>
      <c r="BE34" s="12" t="s">
        <v>287</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tr">
        <f>TabelladatiSinottico[[#This Row],[Model]]</f>
        <v>DL321</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x14ac:dyDescent="0.25">
      <c r="A35" s="1" t="s">
        <v>262</v>
      </c>
      <c r="B35" s="6" t="s">
        <v>288</v>
      </c>
      <c r="C35" s="23" t="s">
        <v>97</v>
      </c>
      <c r="D35" t="s">
        <v>281</v>
      </c>
      <c r="E35" s="2">
        <v>2018</v>
      </c>
      <c r="F35" s="2" t="s">
        <v>282</v>
      </c>
      <c r="G35" s="10" t="s">
        <v>283</v>
      </c>
      <c r="H35" s="2" t="s">
        <v>101</v>
      </c>
      <c r="I35" s="10" t="s">
        <v>102</v>
      </c>
      <c r="J35" s="2" t="s">
        <v>284</v>
      </c>
      <c r="K35" s="91" t="str">
        <f t="shared" si="0"/>
        <v>pdf</v>
      </c>
      <c r="L35" s="2" t="s">
        <v>285</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267</v>
      </c>
      <c r="AI35" s="10" t="s">
        <v>268</v>
      </c>
      <c r="AJ35" s="10" t="s">
        <v>269</v>
      </c>
      <c r="AK35" s="18"/>
      <c r="AL35" s="2" t="s">
        <v>106</v>
      </c>
      <c r="AM35" s="2" t="str">
        <f t="shared" si="2"/>
        <v/>
      </c>
      <c r="AN35" s="14" t="str">
        <f t="shared" si="6"/>
        <v>Folder</v>
      </c>
      <c r="AO35" s="15">
        <v>0</v>
      </c>
      <c r="AQ35" s="54" t="s">
        <v>286</v>
      </c>
      <c r="AR35" s="50" t="str">
        <f t="shared" si="3"/>
        <v>DL321.034</v>
      </c>
      <c r="AS35" s="50" t="str">
        <f t="shared" si="8"/>
        <v>DL321_Q</v>
      </c>
      <c r="AT35" s="50" t="s">
        <v>108</v>
      </c>
      <c r="AU35" s="12" t="s">
        <v>108</v>
      </c>
      <c r="AV35" s="12" t="s">
        <v>108</v>
      </c>
      <c r="AW35" s="12" t="s">
        <v>108</v>
      </c>
      <c r="AX35" s="50" t="s">
        <v>153</v>
      </c>
      <c r="AY35" s="104"/>
      <c r="AZ35" s="104"/>
      <c r="BA35" s="12" t="s">
        <v>287</v>
      </c>
      <c r="BB35" s="54" t="s">
        <v>106</v>
      </c>
      <c r="BC35" s="54" t="s">
        <v>283</v>
      </c>
      <c r="BD35" s="54" t="s">
        <v>102</v>
      </c>
      <c r="BE35" s="12" t="s">
        <v>287</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tr">
        <f>TabelladatiSinottico[[#This Row],[Model]]</f>
        <v>DL321</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x14ac:dyDescent="0.25">
      <c r="A36" s="1" t="s">
        <v>262</v>
      </c>
      <c r="B36" s="6" t="s">
        <v>289</v>
      </c>
      <c r="C36" s="23" t="s">
        <v>97</v>
      </c>
      <c r="D36" t="s">
        <v>281</v>
      </c>
      <c r="E36" s="2">
        <v>2018</v>
      </c>
      <c r="F36" s="2" t="s">
        <v>282</v>
      </c>
      <c r="G36" s="10" t="s">
        <v>283</v>
      </c>
      <c r="H36" s="2" t="s">
        <v>101</v>
      </c>
      <c r="I36" s="10" t="s">
        <v>102</v>
      </c>
      <c r="J36" s="2" t="s">
        <v>284</v>
      </c>
      <c r="K36" s="91" t="str">
        <f t="shared" si="0"/>
        <v>pdf</v>
      </c>
      <c r="L36" s="2" t="s">
        <v>285</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267</v>
      </c>
      <c r="AI36" s="10" t="s">
        <v>268</v>
      </c>
      <c r="AJ36" s="10" t="s">
        <v>269</v>
      </c>
      <c r="AK36" s="18"/>
      <c r="AL36" s="2" t="s">
        <v>106</v>
      </c>
      <c r="AM36" s="2" t="str">
        <f t="shared" si="2"/>
        <v/>
      </c>
      <c r="AN36" s="14" t="str">
        <f t="shared" si="6"/>
        <v>Folder</v>
      </c>
      <c r="AO36" s="15">
        <v>0</v>
      </c>
      <c r="AQ36" s="54" t="s">
        <v>286</v>
      </c>
      <c r="AR36" s="50" t="str">
        <f t="shared" si="3"/>
        <v>DL321.035</v>
      </c>
      <c r="AS36" s="50" t="str">
        <f t="shared" si="8"/>
        <v>DL321_Q</v>
      </c>
      <c r="AT36" s="50" t="s">
        <v>108</v>
      </c>
      <c r="AU36" s="12" t="s">
        <v>108</v>
      </c>
      <c r="AV36" s="12" t="s">
        <v>108</v>
      </c>
      <c r="AW36" s="12" t="s">
        <v>108</v>
      </c>
      <c r="AX36" s="50" t="s">
        <v>153</v>
      </c>
      <c r="AY36" s="104"/>
      <c r="AZ36" s="104"/>
      <c r="BA36" s="12" t="s">
        <v>287</v>
      </c>
      <c r="BB36" s="54" t="s">
        <v>106</v>
      </c>
      <c r="BC36" s="54" t="s">
        <v>283</v>
      </c>
      <c r="BD36" s="54" t="s">
        <v>102</v>
      </c>
      <c r="BE36" s="12" t="s">
        <v>287</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tr">
        <f>TabelladatiSinottico[[#This Row],[Model]]</f>
        <v>DL321</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x14ac:dyDescent="0.25">
      <c r="A37" s="1" t="s">
        <v>262</v>
      </c>
      <c r="B37" s="6" t="s">
        <v>290</v>
      </c>
      <c r="C37" s="23" t="s">
        <v>97</v>
      </c>
      <c r="D37" t="s">
        <v>281</v>
      </c>
      <c r="E37" s="2">
        <v>2018</v>
      </c>
      <c r="F37" s="2" t="s">
        <v>282</v>
      </c>
      <c r="G37" s="10" t="s">
        <v>283</v>
      </c>
      <c r="H37" s="2" t="s">
        <v>101</v>
      </c>
      <c r="I37" s="10" t="s">
        <v>102</v>
      </c>
      <c r="J37" s="2" t="s">
        <v>284</v>
      </c>
      <c r="K37" s="91" t="str">
        <f t="shared" si="0"/>
        <v>pdf</v>
      </c>
      <c r="L37" s="2" t="s">
        <v>285</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267</v>
      </c>
      <c r="AI37" s="10" t="s">
        <v>268</v>
      </c>
      <c r="AJ37" s="10" t="s">
        <v>269</v>
      </c>
      <c r="AK37" s="18"/>
      <c r="AL37" s="2" t="s">
        <v>106</v>
      </c>
      <c r="AM37" s="2" t="str">
        <f t="shared" si="2"/>
        <v/>
      </c>
      <c r="AN37" s="14" t="str">
        <f t="shared" si="6"/>
        <v>Folder</v>
      </c>
      <c r="AO37" s="15">
        <v>0</v>
      </c>
      <c r="AQ37" s="54" t="s">
        <v>286</v>
      </c>
      <c r="AR37" s="50" t="str">
        <f t="shared" si="3"/>
        <v>DL321.036</v>
      </c>
      <c r="AS37" s="50" t="str">
        <f t="shared" si="8"/>
        <v>DL321_Q</v>
      </c>
      <c r="AT37" s="50" t="s">
        <v>108</v>
      </c>
      <c r="AU37" s="12" t="s">
        <v>108</v>
      </c>
      <c r="AV37" s="12" t="s">
        <v>108</v>
      </c>
      <c r="AW37" s="12" t="s">
        <v>108</v>
      </c>
      <c r="AX37" s="50" t="s">
        <v>153</v>
      </c>
      <c r="AY37" s="104"/>
      <c r="AZ37" s="104"/>
      <c r="BA37" s="12" t="s">
        <v>287</v>
      </c>
      <c r="BB37" s="54" t="s">
        <v>106</v>
      </c>
      <c r="BC37" s="54" t="s">
        <v>283</v>
      </c>
      <c r="BD37" s="54" t="s">
        <v>102</v>
      </c>
      <c r="BE37" s="12" t="s">
        <v>287</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tr">
        <f>TabelladatiSinottico[[#This Row],[Model]]</f>
        <v>DL321</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x14ac:dyDescent="0.25">
      <c r="A38" s="1" t="s">
        <v>262</v>
      </c>
      <c r="B38" s="6" t="s">
        <v>291</v>
      </c>
      <c r="C38" s="23" t="s">
        <v>97</v>
      </c>
      <c r="D38" t="s">
        <v>281</v>
      </c>
      <c r="E38" s="2">
        <v>2018</v>
      </c>
      <c r="F38" s="2" t="s">
        <v>282</v>
      </c>
      <c r="G38" s="10" t="s">
        <v>283</v>
      </c>
      <c r="H38" s="2" t="s">
        <v>101</v>
      </c>
      <c r="I38" s="10" t="s">
        <v>102</v>
      </c>
      <c r="J38" s="2" t="s">
        <v>284</v>
      </c>
      <c r="K38" s="91" t="str">
        <f t="shared" si="0"/>
        <v>pdf</v>
      </c>
      <c r="L38" s="2" t="s">
        <v>285</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267</v>
      </c>
      <c r="AI38" s="10" t="s">
        <v>268</v>
      </c>
      <c r="AJ38" s="10" t="s">
        <v>269</v>
      </c>
      <c r="AK38" s="18"/>
      <c r="AL38" s="2" t="s">
        <v>106</v>
      </c>
      <c r="AM38" s="2" t="str">
        <f t="shared" si="2"/>
        <v/>
      </c>
      <c r="AN38" s="14" t="str">
        <f t="shared" si="6"/>
        <v>Folder</v>
      </c>
      <c r="AO38" s="15">
        <v>0</v>
      </c>
      <c r="AQ38" s="54" t="s">
        <v>286</v>
      </c>
      <c r="AR38" s="50" t="str">
        <f t="shared" si="3"/>
        <v>DL321.037</v>
      </c>
      <c r="AS38" s="50" t="str">
        <f t="shared" si="8"/>
        <v>DL321_Q</v>
      </c>
      <c r="AT38" s="50" t="s">
        <v>108</v>
      </c>
      <c r="AU38" s="12" t="s">
        <v>108</v>
      </c>
      <c r="AV38" s="12" t="s">
        <v>108</v>
      </c>
      <c r="AW38" s="12" t="s">
        <v>108</v>
      </c>
      <c r="AX38" s="50" t="s">
        <v>153</v>
      </c>
      <c r="AY38" s="104"/>
      <c r="AZ38" s="104"/>
      <c r="BA38" s="12" t="s">
        <v>287</v>
      </c>
      <c r="BB38" s="54" t="s">
        <v>106</v>
      </c>
      <c r="BC38" s="54" t="s">
        <v>283</v>
      </c>
      <c r="BD38" s="54" t="s">
        <v>102</v>
      </c>
      <c r="BE38" s="12" t="s">
        <v>287</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tr">
        <f>TabelladatiSinottico[[#This Row],[Model]]</f>
        <v>DL321</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x14ac:dyDescent="0.25">
      <c r="A39" s="1" t="s">
        <v>262</v>
      </c>
      <c r="B39" s="6" t="s">
        <v>292</v>
      </c>
      <c r="C39" s="23" t="s">
        <v>97</v>
      </c>
      <c r="D39" t="s">
        <v>281</v>
      </c>
      <c r="E39" s="2">
        <v>2018</v>
      </c>
      <c r="F39" s="2" t="s">
        <v>282</v>
      </c>
      <c r="G39" s="10" t="s">
        <v>283</v>
      </c>
      <c r="H39" s="2" t="s">
        <v>101</v>
      </c>
      <c r="I39" s="10" t="s">
        <v>102</v>
      </c>
      <c r="J39" s="2" t="s">
        <v>284</v>
      </c>
      <c r="K39" s="91" t="str">
        <f t="shared" si="0"/>
        <v>pdf</v>
      </c>
      <c r="L39" s="2" t="s">
        <v>285</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267</v>
      </c>
      <c r="AI39" s="10" t="s">
        <v>268</v>
      </c>
      <c r="AJ39" s="10" t="s">
        <v>269</v>
      </c>
      <c r="AK39" s="18"/>
      <c r="AL39" s="2" t="s">
        <v>106</v>
      </c>
      <c r="AM39" s="2" t="str">
        <f t="shared" si="2"/>
        <v/>
      </c>
      <c r="AN39" s="14" t="str">
        <f t="shared" si="6"/>
        <v>Folder</v>
      </c>
      <c r="AO39" s="15">
        <v>0</v>
      </c>
      <c r="AQ39" s="54" t="s">
        <v>286</v>
      </c>
      <c r="AR39" s="50" t="str">
        <f t="shared" si="3"/>
        <v>DL321.038</v>
      </c>
      <c r="AS39" s="50" t="str">
        <f t="shared" si="8"/>
        <v>DL321_Q</v>
      </c>
      <c r="AT39" s="50" t="s">
        <v>108</v>
      </c>
      <c r="AU39" s="12" t="s">
        <v>108</v>
      </c>
      <c r="AV39" s="12" t="s">
        <v>108</v>
      </c>
      <c r="AW39" s="12" t="s">
        <v>108</v>
      </c>
      <c r="AX39" s="50" t="s">
        <v>153</v>
      </c>
      <c r="AY39" s="104"/>
      <c r="AZ39" s="104"/>
      <c r="BA39" s="12" t="s">
        <v>287</v>
      </c>
      <c r="BB39" s="54" t="s">
        <v>106</v>
      </c>
      <c r="BC39" s="54" t="s">
        <v>283</v>
      </c>
      <c r="BD39" s="54" t="s">
        <v>102</v>
      </c>
      <c r="BE39" s="12" t="s">
        <v>287</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tr">
        <f>TabelladatiSinottico[[#This Row],[Model]]</f>
        <v>DL321</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x14ac:dyDescent="0.25">
      <c r="A40" s="1" t="s">
        <v>262</v>
      </c>
      <c r="B40" s="6" t="s">
        <v>293</v>
      </c>
      <c r="C40" s="23" t="s">
        <v>97</v>
      </c>
      <c r="D40" t="s">
        <v>281</v>
      </c>
      <c r="E40" s="2">
        <v>2018</v>
      </c>
      <c r="F40" s="2" t="s">
        <v>99</v>
      </c>
      <c r="G40" s="10" t="s">
        <v>100</v>
      </c>
      <c r="H40" s="2" t="s">
        <v>101</v>
      </c>
      <c r="I40" s="10" t="s">
        <v>102</v>
      </c>
      <c r="J40" s="2" t="s">
        <v>294</v>
      </c>
      <c r="K40" s="91" t="str">
        <f t="shared" si="0"/>
        <v>pdf</v>
      </c>
      <c r="L40" s="2" t="s">
        <v>285</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267</v>
      </c>
      <c r="AI40" s="10" t="s">
        <v>268</v>
      </c>
      <c r="AJ40" s="10" t="s">
        <v>269</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tr">
        <f>TabelladatiSinottico[[#This Row],[Model]]</f>
        <v>DL321</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x14ac:dyDescent="0.25">
      <c r="A41" s="1" t="s">
        <v>262</v>
      </c>
      <c r="B41" s="6" t="s">
        <v>295</v>
      </c>
      <c r="C41" s="23" t="s">
        <v>97</v>
      </c>
      <c r="D41" t="s">
        <v>281</v>
      </c>
      <c r="E41" s="2">
        <v>2018</v>
      </c>
      <c r="F41" s="2" t="s">
        <v>99</v>
      </c>
      <c r="G41" s="10" t="s">
        <v>100</v>
      </c>
      <c r="H41" s="2" t="s">
        <v>101</v>
      </c>
      <c r="I41" s="10" t="s">
        <v>102</v>
      </c>
      <c r="J41" s="2" t="s">
        <v>294</v>
      </c>
      <c r="K41" s="91" t="str">
        <f t="shared" si="0"/>
        <v>pdf</v>
      </c>
      <c r="L41" s="2" t="s">
        <v>285</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267</v>
      </c>
      <c r="AI41" s="10" t="s">
        <v>268</v>
      </c>
      <c r="AJ41" s="10" t="s">
        <v>269</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tr">
        <f>TabelladatiSinottico[[#This Row],[Model]]</f>
        <v>DL321</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x14ac:dyDescent="0.25">
      <c r="A42" s="1" t="s">
        <v>262</v>
      </c>
      <c r="B42" s="6" t="s">
        <v>296</v>
      </c>
      <c r="C42" s="23" t="s">
        <v>97</v>
      </c>
      <c r="D42" t="s">
        <v>281</v>
      </c>
      <c r="E42" s="2">
        <v>2018</v>
      </c>
      <c r="F42" s="2" t="s">
        <v>99</v>
      </c>
      <c r="G42" s="10" t="s">
        <v>100</v>
      </c>
      <c r="H42" s="2" t="s">
        <v>101</v>
      </c>
      <c r="I42" s="10" t="s">
        <v>102</v>
      </c>
      <c r="J42" s="2" t="s">
        <v>294</v>
      </c>
      <c r="K42" s="91" t="str">
        <f t="shared" si="0"/>
        <v>pdf</v>
      </c>
      <c r="L42" s="2" t="s">
        <v>285</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267</v>
      </c>
      <c r="AI42" s="10" t="s">
        <v>268</v>
      </c>
      <c r="AJ42" s="10" t="s">
        <v>269</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tr">
        <f>TabelladatiSinottico[[#This Row],[Model]]</f>
        <v>DL321</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x14ac:dyDescent="0.25">
      <c r="A43" s="1" t="s">
        <v>262</v>
      </c>
      <c r="B43" s="6" t="s">
        <v>297</v>
      </c>
      <c r="C43" s="23" t="s">
        <v>97</v>
      </c>
      <c r="D43" t="s">
        <v>281</v>
      </c>
      <c r="E43" s="2">
        <v>2018</v>
      </c>
      <c r="F43" s="2" t="s">
        <v>99</v>
      </c>
      <c r="G43" s="10" t="s">
        <v>100</v>
      </c>
      <c r="H43" s="2" t="s">
        <v>101</v>
      </c>
      <c r="I43" s="10" t="s">
        <v>102</v>
      </c>
      <c r="J43" s="2" t="s">
        <v>294</v>
      </c>
      <c r="K43" s="91" t="str">
        <f t="shared" si="0"/>
        <v>pdf</v>
      </c>
      <c r="L43" s="2" t="s">
        <v>285</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267</v>
      </c>
      <c r="AI43" s="10" t="s">
        <v>268</v>
      </c>
      <c r="AJ43" s="10" t="s">
        <v>269</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tr">
        <f>TabelladatiSinottico[[#This Row],[Model]]</f>
        <v>DL321</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x14ac:dyDescent="0.25">
      <c r="A44" s="1" t="s">
        <v>95</v>
      </c>
      <c r="B44" s="6" t="s">
        <v>298</v>
      </c>
      <c r="C44" s="23" t="s">
        <v>97</v>
      </c>
      <c r="D44" t="s">
        <v>299</v>
      </c>
      <c r="E44" s="2">
        <v>2019</v>
      </c>
      <c r="F44" s="2" t="s">
        <v>99</v>
      </c>
      <c r="G44" s="10" t="s">
        <v>100</v>
      </c>
      <c r="H44" s="2" t="s">
        <v>101</v>
      </c>
      <c r="I44" s="10" t="s">
        <v>102</v>
      </c>
      <c r="J44" s="2" t="s">
        <v>300</v>
      </c>
      <c r="K44" s="91" t="str">
        <f t="shared" si="0"/>
        <v>pdf</v>
      </c>
      <c r="L44" s="2" t="s">
        <v>301</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223</v>
      </c>
      <c r="AY44" s="104" t="s">
        <v>302</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tr">
        <f>TabelladatiSinottico[[#This Row],[Model]]</f>
        <v>D321</v>
      </c>
      <c r="CN44" s="64" t="str">
        <f>TabelladatiSinottico[[#This Row],[Serial_Number]]</f>
        <v>D321.043</v>
      </c>
      <c r="CO44" s="50" t="str">
        <f>TabelladatiSinottico[[#This Row],[Customer]]</f>
        <v>SEAT S.A.</v>
      </c>
      <c r="CP44" s="54">
        <f t="shared" si="7"/>
        <v>43</v>
      </c>
      <c r="CQ44" s="64" t="s">
        <v>106</v>
      </c>
    </row>
    <row r="45" spans="1:95" s="11" customFormat="1" ht="21.75" customHeight="1" x14ac:dyDescent="0.25">
      <c r="A45" s="1" t="s">
        <v>95</v>
      </c>
      <c r="B45" s="6" t="s">
        <v>303</v>
      </c>
      <c r="C45" s="23" t="s">
        <v>97</v>
      </c>
      <c r="D45" t="s">
        <v>304</v>
      </c>
      <c r="E45" s="2">
        <v>2019</v>
      </c>
      <c r="F45" s="2" t="s">
        <v>99</v>
      </c>
      <c r="G45" s="10" t="s">
        <v>100</v>
      </c>
      <c r="H45" s="2" t="s">
        <v>101</v>
      </c>
      <c r="I45" s="10" t="s">
        <v>102</v>
      </c>
      <c r="J45" s="2" t="s">
        <v>305</v>
      </c>
      <c r="K45" s="91" t="str">
        <f t="shared" si="0"/>
        <v>pdf</v>
      </c>
      <c r="L45" s="2" t="s">
        <v>306</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307</v>
      </c>
      <c r="AE45" s="2" t="s">
        <v>127</v>
      </c>
      <c r="AF45" s="61" t="s">
        <v>128</v>
      </c>
      <c r="AG45" s="34" t="s">
        <v>129</v>
      </c>
      <c r="AH45" s="10" t="s">
        <v>308</v>
      </c>
      <c r="AI45" s="10" t="s">
        <v>309</v>
      </c>
      <c r="AJ45" s="10" t="s">
        <v>310</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tr">
        <f>TabelladatiSinottico[[#This Row],[Model]]</f>
        <v>D321</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x14ac:dyDescent="0.25">
      <c r="A46" s="1" t="s">
        <v>95</v>
      </c>
      <c r="B46" s="6" t="s">
        <v>311</v>
      </c>
      <c r="C46" s="23" t="s">
        <v>97</v>
      </c>
      <c r="D46" t="s">
        <v>312</v>
      </c>
      <c r="E46" s="2">
        <v>2019</v>
      </c>
      <c r="F46" s="2" t="s">
        <v>99</v>
      </c>
      <c r="G46" s="10" t="s">
        <v>100</v>
      </c>
      <c r="H46" s="2" t="s">
        <v>101</v>
      </c>
      <c r="I46" s="10" t="s">
        <v>102</v>
      </c>
      <c r="J46" s="2" t="s">
        <v>313</v>
      </c>
      <c r="K46" s="91" t="str">
        <f t="shared" si="0"/>
        <v>pdf</v>
      </c>
      <c r="L46" s="2" t="s">
        <v>314</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315</v>
      </c>
      <c r="AG46" s="10" t="s">
        <v>202</v>
      </c>
      <c r="AH46" s="10" t="s">
        <v>316</v>
      </c>
      <c r="AI46" s="10" t="s">
        <v>317</v>
      </c>
      <c r="AJ46" s="10" t="s">
        <v>318</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315</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tr">
        <f>TabelladatiSinottico[[#This Row],[Model]]</f>
        <v>D321</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x14ac:dyDescent="0.25">
      <c r="A47" s="1" t="s">
        <v>95</v>
      </c>
      <c r="B47" s="6" t="s">
        <v>319</v>
      </c>
      <c r="C47" s="23" t="s">
        <v>97</v>
      </c>
      <c r="D47" t="s">
        <v>312</v>
      </c>
      <c r="E47" s="2">
        <v>2019</v>
      </c>
      <c r="F47" s="2" t="s">
        <v>99</v>
      </c>
      <c r="G47" s="10" t="s">
        <v>100</v>
      </c>
      <c r="H47" s="2" t="s">
        <v>101</v>
      </c>
      <c r="I47" s="10" t="s">
        <v>102</v>
      </c>
      <c r="J47" s="2" t="s">
        <v>313</v>
      </c>
      <c r="K47" s="91" t="str">
        <f t="shared" si="0"/>
        <v>pdf</v>
      </c>
      <c r="L47" s="2" t="s">
        <v>314</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315</v>
      </c>
      <c r="AG47" s="10" t="s">
        <v>202</v>
      </c>
      <c r="AH47" s="10" t="s">
        <v>316</v>
      </c>
      <c r="AI47" s="10" t="s">
        <v>317</v>
      </c>
      <c r="AJ47" s="10" t="s">
        <v>318</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315</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tr">
        <f>TabelladatiSinottico[[#This Row],[Model]]</f>
        <v>D321</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x14ac:dyDescent="0.25">
      <c r="A48" s="1" t="s">
        <v>95</v>
      </c>
      <c r="B48" s="6" t="s">
        <v>320</v>
      </c>
      <c r="C48" s="23" t="s">
        <v>97</v>
      </c>
      <c r="D48" t="s">
        <v>312</v>
      </c>
      <c r="E48" s="2">
        <v>2019</v>
      </c>
      <c r="F48" s="2" t="s">
        <v>99</v>
      </c>
      <c r="G48" s="10" t="s">
        <v>100</v>
      </c>
      <c r="H48" s="2" t="s">
        <v>101</v>
      </c>
      <c r="I48" s="10" t="s">
        <v>102</v>
      </c>
      <c r="J48" s="2" t="s">
        <v>313</v>
      </c>
      <c r="K48" s="91" t="str">
        <f t="shared" si="0"/>
        <v>pdf</v>
      </c>
      <c r="L48" s="2" t="s">
        <v>314</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315</v>
      </c>
      <c r="AG48" s="10" t="s">
        <v>202</v>
      </c>
      <c r="AH48" s="10" t="s">
        <v>316</v>
      </c>
      <c r="AI48" s="10" t="s">
        <v>317</v>
      </c>
      <c r="AJ48" s="10" t="s">
        <v>318</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315</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tr">
        <f>TabelladatiSinottico[[#This Row],[Model]]</f>
        <v>D321</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x14ac:dyDescent="0.25">
      <c r="A49" s="1" t="s">
        <v>95</v>
      </c>
      <c r="B49" s="6" t="s">
        <v>321</v>
      </c>
      <c r="C49" s="23" t="s">
        <v>97</v>
      </c>
      <c r="D49" t="s">
        <v>312</v>
      </c>
      <c r="E49" s="2">
        <v>2019</v>
      </c>
      <c r="F49" s="2" t="s">
        <v>99</v>
      </c>
      <c r="G49" s="10" t="s">
        <v>100</v>
      </c>
      <c r="H49" s="2" t="s">
        <v>101</v>
      </c>
      <c r="I49" s="10" t="s">
        <v>102</v>
      </c>
      <c r="J49" s="2" t="s">
        <v>313</v>
      </c>
      <c r="K49" s="91" t="str">
        <f t="shared" si="0"/>
        <v>pdf</v>
      </c>
      <c r="L49" s="2" t="s">
        <v>314</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315</v>
      </c>
      <c r="AG49" s="10" t="s">
        <v>202</v>
      </c>
      <c r="AH49" s="10" t="s">
        <v>316</v>
      </c>
      <c r="AI49" s="10" t="s">
        <v>317</v>
      </c>
      <c r="AJ49" s="10" t="s">
        <v>318</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315</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tr">
        <f>TabelladatiSinottico[[#This Row],[Model]]</f>
        <v>D321</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x14ac:dyDescent="0.25">
      <c r="A50" s="1" t="s">
        <v>95</v>
      </c>
      <c r="B50" s="6" t="s">
        <v>322</v>
      </c>
      <c r="C50" s="23" t="s">
        <v>209</v>
      </c>
      <c r="D50" t="s">
        <v>323</v>
      </c>
      <c r="E50" s="2">
        <v>2019</v>
      </c>
      <c r="F50" s="2" t="s">
        <v>99</v>
      </c>
      <c r="G50" s="10" t="s">
        <v>100</v>
      </c>
      <c r="H50" s="2" t="s">
        <v>101</v>
      </c>
      <c r="I50" s="10" t="s">
        <v>102</v>
      </c>
      <c r="J50" s="2" t="s">
        <v>324</v>
      </c>
      <c r="K50" s="91" t="str">
        <f t="shared" si="0"/>
        <v>pdf</v>
      </c>
      <c r="L50" s="2" t="s">
        <v>325</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326</v>
      </c>
      <c r="AG50" s="17" t="s">
        <v>327</v>
      </c>
      <c r="AH50" s="17" t="s">
        <v>328</v>
      </c>
      <c r="AI50" s="17" t="s">
        <v>329</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223</v>
      </c>
      <c r="AY50" s="104" t="s">
        <v>330</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tr">
        <f>TabelladatiSinottico[[#This Row],[Model]]</f>
        <v>D321</v>
      </c>
      <c r="CN50" s="64" t="str">
        <f>TabelladatiSinottico[[#This Row],[Serial_Number]]</f>
        <v>D321.049</v>
      </c>
      <c r="CO50" s="50" t="str">
        <f>TabelladatiSinottico[[#This Row],[Customer]]</f>
        <v>FASTWORK PROGRAM SYSTEM</v>
      </c>
      <c r="CP50" s="54">
        <f t="shared" si="7"/>
        <v>49</v>
      </c>
      <c r="CQ50" s="64" t="s">
        <v>106</v>
      </c>
    </row>
    <row r="51" spans="1:95" s="11" customFormat="1" ht="21.75" customHeight="1" x14ac:dyDescent="0.25">
      <c r="A51" s="1" t="s">
        <v>95</v>
      </c>
      <c r="B51" s="6" t="s">
        <v>331</v>
      </c>
      <c r="C51" s="23" t="s">
        <v>209</v>
      </c>
      <c r="D51" t="s">
        <v>332</v>
      </c>
      <c r="E51" s="2">
        <v>2019</v>
      </c>
      <c r="F51" s="2" t="s">
        <v>99</v>
      </c>
      <c r="G51" s="10" t="s">
        <v>100</v>
      </c>
      <c r="H51" s="2" t="s">
        <v>101</v>
      </c>
      <c r="I51" s="10" t="s">
        <v>102</v>
      </c>
      <c r="J51" s="2" t="s">
        <v>333</v>
      </c>
      <c r="K51" s="91" t="str">
        <f t="shared" si="0"/>
        <v>pdf</v>
      </c>
      <c r="L51" s="2" t="s">
        <v>334</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335</v>
      </c>
      <c r="AF51" s="58" t="s">
        <v>336</v>
      </c>
      <c r="AG51" s="17" t="s">
        <v>337</v>
      </c>
      <c r="AH51" s="17" t="s">
        <v>338</v>
      </c>
      <c r="AI51" s="17" t="s">
        <v>339</v>
      </c>
      <c r="AJ51" s="17" t="s">
        <v>340</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341</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tr">
        <f>TabelladatiSinottico[[#This Row],[Model]]</f>
        <v>D321</v>
      </c>
      <c r="CN51" s="64" t="str">
        <f>TabelladatiSinottico[[#This Row],[Serial_Number]]</f>
        <v>D321.050</v>
      </c>
      <c r="CO51" s="50" t="str">
        <f>TabelladatiSinottico[[#This Row],[Customer]]</f>
        <v>MPM Inc.</v>
      </c>
      <c r="CP51" s="54">
        <f t="shared" si="7"/>
        <v>50</v>
      </c>
      <c r="CQ51" s="64" t="s">
        <v>106</v>
      </c>
    </row>
    <row r="52" spans="1:95" s="11" customFormat="1" ht="21.75" customHeight="1" x14ac:dyDescent="0.25">
      <c r="A52" s="1" t="s">
        <v>95</v>
      </c>
      <c r="B52" s="6" t="s">
        <v>342</v>
      </c>
      <c r="C52" s="23" t="s">
        <v>209</v>
      </c>
      <c r="D52" s="92" t="s">
        <v>343</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223</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tr">
        <f>TabelladatiSinottico[[#This Row],[Model]]</f>
        <v>D321</v>
      </c>
      <c r="CN52" s="64" t="str">
        <f>TabelladatiSinottico[[#This Row],[Serial_Number]]</f>
        <v>D321.051</v>
      </c>
      <c r="CO52" s="50" t="str">
        <f>TabelladatiSinottico[[#This Row],[Customer]]</f>
        <v>FIDIA CO.</v>
      </c>
      <c r="CP52" s="54">
        <f t="shared" si="7"/>
        <v>51</v>
      </c>
      <c r="CQ52" s="64" t="s">
        <v>106</v>
      </c>
    </row>
    <row r="53" spans="1:95" s="11" customFormat="1" ht="21.75" customHeight="1" x14ac:dyDescent="0.25">
      <c r="A53" s="1" t="s">
        <v>344</v>
      </c>
      <c r="B53" s="6" t="s">
        <v>345</v>
      </c>
      <c r="C53" s="1" t="s">
        <v>346</v>
      </c>
      <c r="D53" s="1" t="s">
        <v>347</v>
      </c>
      <c r="E53" s="2">
        <v>2019</v>
      </c>
      <c r="F53" s="2" t="s">
        <v>121</v>
      </c>
      <c r="G53" s="10" t="s">
        <v>122</v>
      </c>
      <c r="H53" s="2" t="s">
        <v>101</v>
      </c>
      <c r="I53" s="10" t="s">
        <v>102</v>
      </c>
      <c r="J53" s="2" t="s">
        <v>348</v>
      </c>
      <c r="K53" s="91" t="str">
        <f t="shared" si="0"/>
        <v>pdf</v>
      </c>
      <c r="L53" s="2" t="s">
        <v>349</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350</v>
      </c>
      <c r="AE53" s="2" t="s">
        <v>147</v>
      </c>
      <c r="AF53" s="61" t="s">
        <v>351</v>
      </c>
      <c r="AG53" s="10" t="s">
        <v>352</v>
      </c>
      <c r="AH53" s="10" t="s">
        <v>353</v>
      </c>
      <c r="AI53" s="10" t="s">
        <v>354</v>
      </c>
      <c r="AJ53" s="10" t="s">
        <v>355</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tr">
        <f>TabelladatiSinottico[[#This Row],[Model]]</f>
        <v>DL4121</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x14ac:dyDescent="0.25">
      <c r="A54" s="1" t="s">
        <v>344</v>
      </c>
      <c r="B54" s="6" t="s">
        <v>356</v>
      </c>
      <c r="C54" s="1" t="s">
        <v>346</v>
      </c>
      <c r="D54" s="1" t="s">
        <v>347</v>
      </c>
      <c r="E54" s="2">
        <v>2019</v>
      </c>
      <c r="F54" s="2" t="s">
        <v>121</v>
      </c>
      <c r="G54" s="10" t="s">
        <v>122</v>
      </c>
      <c r="H54" s="2" t="s">
        <v>101</v>
      </c>
      <c r="I54" s="10" t="s">
        <v>102</v>
      </c>
      <c r="J54" s="2" t="s">
        <v>357</v>
      </c>
      <c r="K54" s="91" t="str">
        <f t="shared" si="0"/>
        <v>pdf</v>
      </c>
      <c r="L54" s="2" t="s">
        <v>349</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350</v>
      </c>
      <c r="AE54" s="2" t="s">
        <v>147</v>
      </c>
      <c r="AF54" s="61" t="s">
        <v>351</v>
      </c>
      <c r="AG54" s="10" t="s">
        <v>352</v>
      </c>
      <c r="AH54" s="10" t="s">
        <v>353</v>
      </c>
      <c r="AI54" s="10" t="s">
        <v>354</v>
      </c>
      <c r="AJ54" s="10" t="s">
        <v>355</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tr">
        <f>TabelladatiSinottico[[#This Row],[Model]]</f>
        <v>DL4121</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x14ac:dyDescent="0.25">
      <c r="A55" s="1" t="s">
        <v>95</v>
      </c>
      <c r="B55" s="6" t="s">
        <v>358</v>
      </c>
      <c r="C55" s="23" t="s">
        <v>97</v>
      </c>
      <c r="D55" s="1" t="s">
        <v>183</v>
      </c>
      <c r="E55" s="2">
        <v>2019</v>
      </c>
      <c r="F55" s="2" t="s">
        <v>99</v>
      </c>
      <c r="G55" s="10" t="s">
        <v>100</v>
      </c>
      <c r="H55" s="2" t="s">
        <v>101</v>
      </c>
      <c r="I55" s="10" t="s">
        <v>102</v>
      </c>
      <c r="J55" s="2" t="s">
        <v>359</v>
      </c>
      <c r="K55" s="91" t="str">
        <f t="shared" si="0"/>
        <v>pdf</v>
      </c>
      <c r="L55" s="2" t="s">
        <v>306</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tr">
        <f>TabelladatiSinottico[[#This Row],[Model]]</f>
        <v>D321</v>
      </c>
      <c r="CN55" s="64" t="str">
        <f>TabelladatiSinottico[[#This Row],[Serial_Number]]</f>
        <v>D321.054</v>
      </c>
      <c r="CO55" s="50" t="str">
        <f>TabelladatiSinottico[[#This Row],[Customer]]</f>
        <v>VAMA INDUSTRIAL LTDA</v>
      </c>
      <c r="CP55" s="54">
        <f t="shared" si="7"/>
        <v>54</v>
      </c>
      <c r="CQ55" s="64" t="s">
        <v>106</v>
      </c>
    </row>
    <row r="56" spans="1:95" s="11" customFormat="1" ht="21.75" customHeight="1" x14ac:dyDescent="0.25">
      <c r="A56" s="1" t="s">
        <v>95</v>
      </c>
      <c r="B56" s="6" t="s">
        <v>360</v>
      </c>
      <c r="C56" s="23" t="s">
        <v>97</v>
      </c>
      <c r="D56" s="1" t="s">
        <v>361</v>
      </c>
      <c r="E56" s="2">
        <v>2019</v>
      </c>
      <c r="F56" s="2" t="s">
        <v>99</v>
      </c>
      <c r="G56" s="10" t="s">
        <v>100</v>
      </c>
      <c r="H56" s="2" t="s">
        <v>101</v>
      </c>
      <c r="I56" s="10" t="s">
        <v>102</v>
      </c>
      <c r="J56" s="2" t="s">
        <v>362</v>
      </c>
      <c r="K56" s="91" t="str">
        <f t="shared" si="0"/>
        <v>pdf</v>
      </c>
      <c r="L56" s="2" t="s">
        <v>301</v>
      </c>
      <c r="M56" s="91" t="str">
        <f t="shared" si="1"/>
        <v>pdf</v>
      </c>
      <c r="N56" s="2" t="s">
        <v>105</v>
      </c>
      <c r="O56" s="39" t="s">
        <v>106</v>
      </c>
      <c r="P56" s="13" t="str">
        <f t="shared" si="5"/>
        <v>Folder</v>
      </c>
      <c r="Q56" s="90">
        <v>3000</v>
      </c>
      <c r="R56" s="90">
        <v>2200</v>
      </c>
      <c r="S56" s="90">
        <v>1100</v>
      </c>
      <c r="T56" s="10" t="s">
        <v>363</v>
      </c>
      <c r="U56" s="2" t="s">
        <v>107</v>
      </c>
      <c r="V56" s="7" t="s">
        <v>106</v>
      </c>
      <c r="W56" s="2" t="s">
        <v>107</v>
      </c>
      <c r="X56" s="2" t="s">
        <v>108</v>
      </c>
      <c r="Y56" s="2" t="s">
        <v>108</v>
      </c>
      <c r="Z56" s="2" t="s">
        <v>108</v>
      </c>
      <c r="AA56" s="2" t="s">
        <v>108</v>
      </c>
      <c r="AB56" s="18" t="s">
        <v>108</v>
      </c>
      <c r="AC56" s="7" t="s">
        <v>364</v>
      </c>
      <c r="AD56" s="65" t="s">
        <v>365</v>
      </c>
      <c r="AE56" s="2" t="s">
        <v>127</v>
      </c>
      <c r="AF56" s="61" t="s">
        <v>366</v>
      </c>
      <c r="AG56" s="10" t="s">
        <v>367</v>
      </c>
      <c r="AH56" s="10" t="s">
        <v>368</v>
      </c>
      <c r="AJ56" s="10" t="s">
        <v>369</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223</v>
      </c>
      <c r="AY56" s="104" t="s">
        <v>370</v>
      </c>
      <c r="AZ56" s="104" t="s">
        <v>371</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tr">
        <f>TabelladatiSinottico[[#This Row],[Model]]</f>
        <v>D321</v>
      </c>
      <c r="CN56" s="64" t="str">
        <f>TabelladatiSinottico[[#This Row],[Serial_Number]]</f>
        <v>D321.055</v>
      </c>
      <c r="CO56" s="50" t="str">
        <f>TabelladatiSinottico[[#This Row],[Customer]]</f>
        <v>SAPP S.p.A.</v>
      </c>
      <c r="CP56" s="54">
        <f t="shared" si="7"/>
        <v>55</v>
      </c>
      <c r="CQ56" s="64" t="s">
        <v>106</v>
      </c>
    </row>
    <row r="57" spans="1:95" s="11" customFormat="1" ht="21.75" customHeight="1" x14ac:dyDescent="0.25">
      <c r="A57" s="1" t="s">
        <v>95</v>
      </c>
      <c r="B57" s="6" t="s">
        <v>372</v>
      </c>
      <c r="C57" s="23" t="s">
        <v>97</v>
      </c>
      <c r="D57" s="1" t="s">
        <v>373</v>
      </c>
      <c r="E57" s="2">
        <v>2022</v>
      </c>
      <c r="F57" s="2" t="s">
        <v>99</v>
      </c>
      <c r="G57" s="10" t="s">
        <v>100</v>
      </c>
      <c r="H57" s="2" t="s">
        <v>101</v>
      </c>
      <c r="I57" s="10" t="s">
        <v>102</v>
      </c>
      <c r="J57" s="2" t="s">
        <v>374</v>
      </c>
      <c r="K57" s="91" t="str">
        <f t="shared" si="0"/>
        <v>pdf</v>
      </c>
      <c r="L57" s="2" t="s">
        <v>375</v>
      </c>
      <c r="M57" s="91" t="str">
        <f t="shared" si="1"/>
        <v>pdf</v>
      </c>
      <c r="N57" s="2" t="s">
        <v>105</v>
      </c>
      <c r="O57" s="39" t="s">
        <v>376</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377</v>
      </c>
      <c r="AE57" s="2" t="s">
        <v>111</v>
      </c>
      <c r="AF57" s="58" t="s">
        <v>112</v>
      </c>
      <c r="AG57" s="17" t="s">
        <v>113</v>
      </c>
      <c r="AH57" s="17" t="s">
        <v>378</v>
      </c>
      <c r="AI57" s="17" t="s">
        <v>251</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tr">
        <f>TabelladatiSinottico[[#This Row],[Model]]</f>
        <v>D321</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x14ac:dyDescent="0.25">
      <c r="A58" s="1" t="s">
        <v>95</v>
      </c>
      <c r="B58" s="6" t="s">
        <v>379</v>
      </c>
      <c r="C58" s="23" t="s">
        <v>97</v>
      </c>
      <c r="D58" s="1" t="s">
        <v>380</v>
      </c>
      <c r="E58" s="2">
        <v>2020</v>
      </c>
      <c r="F58" s="28" t="s">
        <v>99</v>
      </c>
      <c r="G58" s="10" t="s">
        <v>100</v>
      </c>
      <c r="H58" s="23" t="s">
        <v>101</v>
      </c>
      <c r="I58" s="24" t="s">
        <v>102</v>
      </c>
      <c r="J58" s="30" t="s">
        <v>381</v>
      </c>
      <c r="K58" s="91" t="str">
        <f t="shared" si="0"/>
        <v>pdf</v>
      </c>
      <c r="L58" s="30" t="s">
        <v>382</v>
      </c>
      <c r="M58" s="91" t="str">
        <f t="shared" si="1"/>
        <v>pdf</v>
      </c>
      <c r="N58" s="2" t="s">
        <v>105</v>
      </c>
      <c r="O58" s="41" t="s">
        <v>106</v>
      </c>
      <c r="P58" s="13" t="str">
        <f t="shared" si="5"/>
        <v>Folder</v>
      </c>
      <c r="Q58" s="90">
        <v>3000</v>
      </c>
      <c r="R58" s="90">
        <v>2200</v>
      </c>
      <c r="S58" s="90">
        <v>1100</v>
      </c>
      <c r="T58" s="24">
        <v>42</v>
      </c>
      <c r="U58" s="23" t="s">
        <v>107</v>
      </c>
      <c r="V58" s="7" t="s">
        <v>106</v>
      </c>
      <c r="W58" s="23" t="s">
        <v>107</v>
      </c>
      <c r="X58" s="23" t="s">
        <v>108</v>
      </c>
      <c r="Y58" s="23" t="s">
        <v>108</v>
      </c>
      <c r="Z58" s="23" t="s">
        <v>108</v>
      </c>
      <c r="AA58" s="23" t="s">
        <v>108</v>
      </c>
      <c r="AB58" s="25" t="s">
        <v>108</v>
      </c>
      <c r="AC58" s="38" t="s">
        <v>364</v>
      </c>
      <c r="AD58" s="65" t="s">
        <v>383</v>
      </c>
      <c r="AE58" s="30" t="s">
        <v>127</v>
      </c>
      <c r="AF58" s="61" t="s">
        <v>384</v>
      </c>
      <c r="AG58" s="10" t="s">
        <v>385</v>
      </c>
      <c r="AH58" s="10" t="s">
        <v>386</v>
      </c>
      <c r="AI58" s="10" t="s">
        <v>387</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223</v>
      </c>
      <c r="AY58" s="104" t="s">
        <v>330</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tr">
        <f>TabelladatiSinottico[[#This Row],[Model]]</f>
        <v>D321</v>
      </c>
      <c r="CN58" s="64" t="str">
        <f>TabelladatiSinottico[[#This Row],[Serial_Number]]</f>
        <v>D321.057</v>
      </c>
      <c r="CO58" s="50" t="str">
        <f>TabelladatiSinottico[[#This Row],[Customer]]</f>
        <v>LMA srl</v>
      </c>
      <c r="CP58" s="54">
        <f t="shared" si="7"/>
        <v>57</v>
      </c>
      <c r="CQ58" s="64" t="s">
        <v>106</v>
      </c>
    </row>
    <row r="59" spans="1:95" s="11" customFormat="1" ht="21.75" customHeight="1" x14ac:dyDescent="0.25">
      <c r="A59" s="1" t="s">
        <v>262</v>
      </c>
      <c r="B59" s="6" t="s">
        <v>388</v>
      </c>
      <c r="C59" s="23" t="s">
        <v>97</v>
      </c>
      <c r="D59" s="1" t="s">
        <v>389</v>
      </c>
      <c r="E59" s="2">
        <v>2019</v>
      </c>
      <c r="F59" s="28" t="s">
        <v>99</v>
      </c>
      <c r="G59" s="10" t="s">
        <v>100</v>
      </c>
      <c r="H59" s="23" t="s">
        <v>101</v>
      </c>
      <c r="I59" s="24" t="s">
        <v>102</v>
      </c>
      <c r="J59" s="30" t="s">
        <v>390</v>
      </c>
      <c r="K59" s="91" t="str">
        <f t="shared" si="0"/>
        <v>pdf</v>
      </c>
      <c r="L59" s="30" t="s">
        <v>391</v>
      </c>
      <c r="M59" s="91" t="str">
        <f t="shared" si="1"/>
        <v>pdf</v>
      </c>
      <c r="N59" s="2" t="s">
        <v>105</v>
      </c>
      <c r="O59" s="41" t="s">
        <v>106</v>
      </c>
      <c r="P59" s="13" t="str">
        <f t="shared" si="5"/>
        <v>Folder</v>
      </c>
      <c r="Q59" s="90">
        <v>3000</v>
      </c>
      <c r="R59" s="90">
        <v>2200</v>
      </c>
      <c r="S59" s="90">
        <v>1250</v>
      </c>
      <c r="T59" s="24">
        <v>60</v>
      </c>
      <c r="U59" s="23" t="s">
        <v>107</v>
      </c>
      <c r="V59" s="7" t="s">
        <v>106</v>
      </c>
      <c r="W59" s="23" t="s">
        <v>107</v>
      </c>
      <c r="X59" s="23" t="s">
        <v>108</v>
      </c>
      <c r="Y59" s="23" t="s">
        <v>108</v>
      </c>
      <c r="Z59" s="23" t="s">
        <v>108</v>
      </c>
      <c r="AA59" s="23" t="s">
        <v>107</v>
      </c>
      <c r="AB59" s="25" t="s">
        <v>108</v>
      </c>
      <c r="AC59" s="38" t="s">
        <v>392</v>
      </c>
      <c r="AD59" s="65" t="s">
        <v>393</v>
      </c>
      <c r="AE59" s="30" t="s">
        <v>127</v>
      </c>
      <c r="AF59" s="61" t="s">
        <v>394</v>
      </c>
      <c r="AG59" s="10" t="s">
        <v>395</v>
      </c>
      <c r="AH59" s="10" t="s">
        <v>396</v>
      </c>
      <c r="AI59" s="10" t="s">
        <v>397</v>
      </c>
      <c r="AJ59" s="10" t="s">
        <v>398</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223</v>
      </c>
      <c r="AY59" s="104" t="s">
        <v>399</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tr">
        <f>TabelladatiSinottico[[#This Row],[Model]]</f>
        <v>DL321</v>
      </c>
      <c r="CN59" s="64" t="str">
        <f>TabelladatiSinottico[[#This Row],[Serial_Number]]</f>
        <v>DL321.058</v>
      </c>
      <c r="CO59" s="50" t="str">
        <f>TabelladatiSinottico[[#This Row],[Customer]]</f>
        <v>PIB-EXTRA d.o.o.</v>
      </c>
      <c r="CP59" s="54">
        <f t="shared" si="7"/>
        <v>58</v>
      </c>
      <c r="CQ59" s="64" t="s">
        <v>106</v>
      </c>
    </row>
    <row r="60" spans="1:95" s="11" customFormat="1" ht="21.75" customHeight="1" x14ac:dyDescent="0.25">
      <c r="A60" s="1" t="s">
        <v>262</v>
      </c>
      <c r="B60" s="6" t="s">
        <v>400</v>
      </c>
      <c r="C60" s="23" t="s">
        <v>97</v>
      </c>
      <c r="D60" s="1" t="s">
        <v>401</v>
      </c>
      <c r="E60" s="2">
        <v>2021</v>
      </c>
      <c r="F60" s="28" t="s">
        <v>99</v>
      </c>
      <c r="G60" s="10" t="s">
        <v>100</v>
      </c>
      <c r="H60" s="23" t="s">
        <v>101</v>
      </c>
      <c r="I60" s="24" t="s">
        <v>102</v>
      </c>
      <c r="J60" s="30" t="s">
        <v>402</v>
      </c>
      <c r="K60" s="91" t="str">
        <f t="shared" si="0"/>
        <v>pdf</v>
      </c>
      <c r="L60" s="30" t="s">
        <v>403</v>
      </c>
      <c r="M60" s="91" t="str">
        <f t="shared" si="1"/>
        <v>pdf</v>
      </c>
      <c r="N60" s="2" t="s">
        <v>105</v>
      </c>
      <c r="O60" s="41" t="s">
        <v>106</v>
      </c>
      <c r="P60" s="13" t="str">
        <f t="shared" si="5"/>
        <v>Folder</v>
      </c>
      <c r="Q60" s="90">
        <v>3000</v>
      </c>
      <c r="R60" s="90">
        <v>2200</v>
      </c>
      <c r="S60" s="90">
        <v>1250</v>
      </c>
      <c r="T60" s="24">
        <v>42</v>
      </c>
      <c r="U60" s="23" t="s">
        <v>107</v>
      </c>
      <c r="V60" s="7" t="s">
        <v>106</v>
      </c>
      <c r="W60" s="23" t="s">
        <v>107</v>
      </c>
      <c r="X60" s="23" t="s">
        <v>108</v>
      </c>
      <c r="Y60" s="23" t="s">
        <v>108</v>
      </c>
      <c r="Z60" s="23" t="s">
        <v>108</v>
      </c>
      <c r="AA60" s="23" t="s">
        <v>107</v>
      </c>
      <c r="AB60" s="25" t="s">
        <v>108</v>
      </c>
      <c r="AC60" s="38" t="s">
        <v>167</v>
      </c>
      <c r="AD60" s="96" t="s">
        <v>106</v>
      </c>
      <c r="AE60" s="30" t="s">
        <v>147</v>
      </c>
      <c r="AF60" s="59" t="s">
        <v>404</v>
      </c>
      <c r="AG60" s="10" t="s">
        <v>405</v>
      </c>
      <c r="AH60" s="10" t="s">
        <v>150</v>
      </c>
      <c r="AI60" s="10" t="s">
        <v>406</v>
      </c>
      <c r="AJ60" s="10" t="s">
        <v>407</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223</v>
      </c>
      <c r="AY60" s="104" t="s">
        <v>408</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tr">
        <f>TabelladatiSinottico[[#This Row],[Model]]</f>
        <v>DL321</v>
      </c>
      <c r="CN60" s="64" t="str">
        <f>TabelladatiSinottico[[#This Row],[Serial_Number]]</f>
        <v>DL321.059</v>
      </c>
      <c r="CO60" s="50" t="str">
        <f>TabelladatiSinottico[[#This Row],[Customer]]</f>
        <v>DAIMLER AG</v>
      </c>
      <c r="CP60" s="54">
        <f t="shared" si="7"/>
        <v>59</v>
      </c>
      <c r="CQ60" s="64" t="s">
        <v>106</v>
      </c>
    </row>
    <row r="61" spans="1:95" s="11" customFormat="1" ht="21.75" customHeight="1" x14ac:dyDescent="0.25">
      <c r="A61" s="1" t="s">
        <v>95</v>
      </c>
      <c r="B61" s="6" t="s">
        <v>409</v>
      </c>
      <c r="C61" s="23" t="s">
        <v>97</v>
      </c>
      <c r="D61" s="1" t="s">
        <v>254</v>
      </c>
      <c r="E61" s="2">
        <v>2020</v>
      </c>
      <c r="F61" s="28" t="s">
        <v>99</v>
      </c>
      <c r="G61" s="10" t="s">
        <v>100</v>
      </c>
      <c r="H61" s="23" t="s">
        <v>101</v>
      </c>
      <c r="I61" s="24" t="s">
        <v>102</v>
      </c>
      <c r="J61" s="30" t="s">
        <v>410</v>
      </c>
      <c r="K61" s="91" t="str">
        <f t="shared" si="0"/>
        <v>pdf</v>
      </c>
      <c r="L61" s="30" t="s">
        <v>411</v>
      </c>
      <c r="M61" s="91" t="str">
        <f t="shared" si="1"/>
        <v>pdf</v>
      </c>
      <c r="N61" s="2" t="s">
        <v>105</v>
      </c>
      <c r="O61" s="41" t="s">
        <v>106</v>
      </c>
      <c r="P61" s="13" t="str">
        <f t="shared" si="5"/>
        <v>Folder</v>
      </c>
      <c r="Q61" s="90">
        <v>3000</v>
      </c>
      <c r="R61" s="90">
        <v>2200</v>
      </c>
      <c r="S61" s="90">
        <v>1100</v>
      </c>
      <c r="T61" s="24">
        <v>42</v>
      </c>
      <c r="U61" s="23" t="s">
        <v>107</v>
      </c>
      <c r="V61" s="7" t="s">
        <v>106</v>
      </c>
      <c r="W61" s="23" t="s">
        <v>108</v>
      </c>
      <c r="X61" s="23" t="s">
        <v>108</v>
      </c>
      <c r="Y61" s="23" t="s">
        <v>108</v>
      </c>
      <c r="Z61" s="23" t="s">
        <v>108</v>
      </c>
      <c r="AA61" s="23" t="s">
        <v>108</v>
      </c>
      <c r="AB61" s="25" t="s">
        <v>108</v>
      </c>
      <c r="AC61" s="38" t="s">
        <v>146</v>
      </c>
      <c r="AD61" s="96" t="s">
        <v>106</v>
      </c>
      <c r="AE61" s="30" t="s">
        <v>147</v>
      </c>
      <c r="AF61" s="59" t="s">
        <v>257</v>
      </c>
      <c r="AG61" s="10" t="s">
        <v>258</v>
      </c>
      <c r="AH61" s="10" t="s">
        <v>412</v>
      </c>
      <c r="AI61" s="10" t="s">
        <v>413</v>
      </c>
      <c r="AJ61" s="10" t="s">
        <v>414</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223</v>
      </c>
      <c r="AY61" s="104" t="s">
        <v>261</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tr">
        <f>TabelladatiSinottico[[#This Row],[Model]]</f>
        <v>D321</v>
      </c>
      <c r="CN61" s="64" t="str">
        <f>TabelladatiSinottico[[#This Row],[Serial_Number]]</f>
        <v>D321.060</v>
      </c>
      <c r="CO61" s="50" t="str">
        <f>TabelladatiSinottico[[#This Row],[Customer]]</f>
        <v>LEGACY INDUSTRIES</v>
      </c>
      <c r="CP61" s="54">
        <f t="shared" si="7"/>
        <v>60</v>
      </c>
      <c r="CQ61" s="64" t="s">
        <v>106</v>
      </c>
    </row>
    <row r="62" spans="1:95" s="11" customFormat="1" ht="21.75" customHeight="1" x14ac:dyDescent="0.25">
      <c r="A62" s="1" t="s">
        <v>95</v>
      </c>
      <c r="B62" s="6" t="s">
        <v>415</v>
      </c>
      <c r="C62" s="23" t="s">
        <v>97</v>
      </c>
      <c r="D62" s="1" t="s">
        <v>254</v>
      </c>
      <c r="E62" s="2">
        <v>2020</v>
      </c>
      <c r="F62" s="28" t="s">
        <v>99</v>
      </c>
      <c r="G62" s="10" t="s">
        <v>100</v>
      </c>
      <c r="H62" s="23" t="s">
        <v>101</v>
      </c>
      <c r="I62" s="24" t="s">
        <v>102</v>
      </c>
      <c r="J62" s="30" t="s">
        <v>416</v>
      </c>
      <c r="K62" s="91" t="str">
        <f t="shared" si="0"/>
        <v>pdf</v>
      </c>
      <c r="L62" s="30" t="s">
        <v>411</v>
      </c>
      <c r="M62" s="91" t="str">
        <f t="shared" si="1"/>
        <v>pdf</v>
      </c>
      <c r="N62" s="2" t="s">
        <v>105</v>
      </c>
      <c r="O62" s="41" t="s">
        <v>106</v>
      </c>
      <c r="P62" s="13" t="str">
        <f t="shared" si="5"/>
        <v>Folder</v>
      </c>
      <c r="Q62" s="90">
        <v>3000</v>
      </c>
      <c r="R62" s="90">
        <v>2200</v>
      </c>
      <c r="S62" s="90">
        <v>1100</v>
      </c>
      <c r="T62" s="24">
        <v>42</v>
      </c>
      <c r="U62" s="23" t="s">
        <v>107</v>
      </c>
      <c r="V62" s="7" t="s">
        <v>106</v>
      </c>
      <c r="W62" s="23" t="s">
        <v>108</v>
      </c>
      <c r="X62" s="23" t="s">
        <v>108</v>
      </c>
      <c r="Y62" s="23" t="s">
        <v>108</v>
      </c>
      <c r="Z62" s="23" t="s">
        <v>108</v>
      </c>
      <c r="AA62" s="23" t="s">
        <v>108</v>
      </c>
      <c r="AB62" s="25" t="s">
        <v>108</v>
      </c>
      <c r="AC62" s="38" t="s">
        <v>146</v>
      </c>
      <c r="AD62" s="96" t="s">
        <v>106</v>
      </c>
      <c r="AE62" s="30" t="s">
        <v>147</v>
      </c>
      <c r="AF62" s="59" t="s">
        <v>257</v>
      </c>
      <c r="AG62" s="10" t="s">
        <v>258</v>
      </c>
      <c r="AH62" s="10" t="s">
        <v>412</v>
      </c>
      <c r="AI62" s="10" t="s">
        <v>413</v>
      </c>
      <c r="AJ62" s="10" t="s">
        <v>414</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223</v>
      </c>
      <c r="AY62" s="104" t="s">
        <v>261</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tr">
        <f>TabelladatiSinottico[[#This Row],[Model]]</f>
        <v>D321</v>
      </c>
      <c r="CN62" s="64" t="str">
        <f>TabelladatiSinottico[[#This Row],[Serial_Number]]</f>
        <v>D321.061</v>
      </c>
      <c r="CO62" s="50" t="str">
        <f>TabelladatiSinottico[[#This Row],[Customer]]</f>
        <v>LEGACY INDUSTRIES</v>
      </c>
      <c r="CP62" s="54">
        <f t="shared" si="7"/>
        <v>61</v>
      </c>
      <c r="CQ62" s="64" t="s">
        <v>106</v>
      </c>
    </row>
    <row r="63" spans="1:95" s="11" customFormat="1" ht="21.75" customHeight="1" x14ac:dyDescent="0.25">
      <c r="A63" s="1" t="s">
        <v>95</v>
      </c>
      <c r="B63" s="6" t="s">
        <v>417</v>
      </c>
      <c r="C63" s="23" t="s">
        <v>97</v>
      </c>
      <c r="D63" s="1" t="s">
        <v>418</v>
      </c>
      <c r="E63" s="2">
        <v>2021</v>
      </c>
      <c r="F63" s="28" t="s">
        <v>99</v>
      </c>
      <c r="G63" s="10" t="s">
        <v>100</v>
      </c>
      <c r="H63" s="23" t="s">
        <v>101</v>
      </c>
      <c r="I63" s="24" t="s">
        <v>102</v>
      </c>
      <c r="J63" s="30" t="s">
        <v>419</v>
      </c>
      <c r="K63" s="91" t="str">
        <f t="shared" si="0"/>
        <v>pdf</v>
      </c>
      <c r="L63" s="30" t="s">
        <v>420</v>
      </c>
      <c r="M63" s="91" t="str">
        <f t="shared" si="1"/>
        <v>pdf</v>
      </c>
      <c r="N63" s="2" t="s">
        <v>105</v>
      </c>
      <c r="O63" s="41" t="s">
        <v>106</v>
      </c>
      <c r="P63" s="13" t="str">
        <f t="shared" si="5"/>
        <v>Folder</v>
      </c>
      <c r="Q63" s="90">
        <v>3000</v>
      </c>
      <c r="R63" s="90">
        <v>2200</v>
      </c>
      <c r="S63" s="90">
        <v>1100</v>
      </c>
      <c r="T63" s="24">
        <v>24</v>
      </c>
      <c r="U63" s="23" t="s">
        <v>107</v>
      </c>
      <c r="V63" s="7" t="s">
        <v>108</v>
      </c>
      <c r="W63" s="23" t="s">
        <v>108</v>
      </c>
      <c r="X63" s="23" t="s">
        <v>108</v>
      </c>
      <c r="Y63" s="23" t="s">
        <v>108</v>
      </c>
      <c r="Z63" s="23" t="s">
        <v>108</v>
      </c>
      <c r="AA63" s="23" t="s">
        <v>108</v>
      </c>
      <c r="AB63" s="25" t="s">
        <v>108</v>
      </c>
      <c r="AC63" s="38" t="s">
        <v>139</v>
      </c>
      <c r="AD63" s="96" t="s">
        <v>106</v>
      </c>
      <c r="AE63" s="23" t="s">
        <v>140</v>
      </c>
      <c r="AF63" s="97" t="s">
        <v>213</v>
      </c>
      <c r="AG63" s="97" t="s">
        <v>214</v>
      </c>
      <c r="AH63" s="97" t="s">
        <v>215</v>
      </c>
      <c r="AI63" s="97" t="s">
        <v>216</v>
      </c>
      <c r="AJ63" s="97" t="s">
        <v>421</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tr">
        <f>TabelladatiSinottico[[#This Row],[Model]]</f>
        <v>D321</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x14ac:dyDescent="0.25">
      <c r="A64" s="1" t="s">
        <v>95</v>
      </c>
      <c r="B64" s="6" t="s">
        <v>422</v>
      </c>
      <c r="C64" s="23" t="s">
        <v>97</v>
      </c>
      <c r="D64" s="1" t="s">
        <v>136</v>
      </c>
      <c r="E64" s="2">
        <v>2021</v>
      </c>
      <c r="F64" s="28" t="s">
        <v>99</v>
      </c>
      <c r="G64" s="10" t="s">
        <v>100</v>
      </c>
      <c r="H64" s="23" t="s">
        <v>101</v>
      </c>
      <c r="I64" s="24" t="s">
        <v>102</v>
      </c>
      <c r="J64" s="30" t="s">
        <v>423</v>
      </c>
      <c r="K64" s="91" t="str">
        <f t="shared" si="0"/>
        <v>pdf</v>
      </c>
      <c r="L64" s="30" t="s">
        <v>420</v>
      </c>
      <c r="M64" s="91" t="str">
        <f t="shared" si="1"/>
        <v>pdf</v>
      </c>
      <c r="N64" s="2" t="s">
        <v>105</v>
      </c>
      <c r="O64" s="41" t="s">
        <v>106</v>
      </c>
      <c r="P64" s="13" t="str">
        <f t="shared" si="5"/>
        <v>Folder</v>
      </c>
      <c r="Q64" s="90">
        <v>3000</v>
      </c>
      <c r="R64" s="90">
        <v>2200</v>
      </c>
      <c r="S64" s="90">
        <v>1100</v>
      </c>
      <c r="T64" s="24">
        <v>24</v>
      </c>
      <c r="U64" s="23" t="s">
        <v>107</v>
      </c>
      <c r="V64" s="7" t="s">
        <v>108</v>
      </c>
      <c r="W64" s="23" t="s">
        <v>108</v>
      </c>
      <c r="X64" s="23" t="s">
        <v>108</v>
      </c>
      <c r="Y64" s="23" t="s">
        <v>108</v>
      </c>
      <c r="Z64" s="23" t="s">
        <v>108</v>
      </c>
      <c r="AA64" s="23" t="s">
        <v>108</v>
      </c>
      <c r="AB64" s="25" t="s">
        <v>108</v>
      </c>
      <c r="AC64" s="38" t="s">
        <v>139</v>
      </c>
      <c r="AD64" s="96" t="s">
        <v>106</v>
      </c>
      <c r="AE64" s="30" t="s">
        <v>147</v>
      </c>
      <c r="AF64" s="61" t="s">
        <v>213</v>
      </c>
      <c r="AG64" s="10" t="s">
        <v>214</v>
      </c>
      <c r="AH64" s="10" t="s">
        <v>316</v>
      </c>
      <c r="AI64" s="10" t="s">
        <v>424</v>
      </c>
      <c r="AJ64" s="10" t="s">
        <v>425</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tr">
        <f>TabelladatiSinottico[[#This Row],[Model]]</f>
        <v>D321</v>
      </c>
      <c r="CN64" s="64" t="str">
        <f>TabelladatiSinottico[[#This Row],[Serial_Number]]</f>
        <v>D321.063</v>
      </c>
      <c r="CO64" s="50" t="str">
        <f>TabelladatiSinottico[[#This Row],[Customer]]</f>
        <v>CHANGZHOU TIAN RUI DA</v>
      </c>
      <c r="CP64" s="54">
        <f t="shared" si="7"/>
        <v>63</v>
      </c>
      <c r="CQ64" s="64" t="s">
        <v>106</v>
      </c>
    </row>
    <row r="65" spans="1:95" s="11" customFormat="1" ht="21.75" customHeight="1" x14ac:dyDescent="0.25">
      <c r="A65" s="1" t="s">
        <v>95</v>
      </c>
      <c r="B65" s="6" t="s">
        <v>426</v>
      </c>
      <c r="C65" s="23" t="s">
        <v>97</v>
      </c>
      <c r="D65" s="1" t="s">
        <v>427</v>
      </c>
      <c r="E65" s="2">
        <v>2020</v>
      </c>
      <c r="F65" s="28" t="s">
        <v>99</v>
      </c>
      <c r="G65" s="10" t="s">
        <v>100</v>
      </c>
      <c r="H65" s="23" t="s">
        <v>101</v>
      </c>
      <c r="I65" s="24" t="s">
        <v>102</v>
      </c>
      <c r="J65" s="30" t="s">
        <v>428</v>
      </c>
      <c r="K65" s="91" t="str">
        <f t="shared" si="0"/>
        <v>pdf</v>
      </c>
      <c r="L65" s="30" t="s">
        <v>306</v>
      </c>
      <c r="M65" s="91" t="str">
        <f t="shared" si="1"/>
        <v>pdf</v>
      </c>
      <c r="N65" s="2" t="s">
        <v>105</v>
      </c>
      <c r="O65" s="41" t="s">
        <v>106</v>
      </c>
      <c r="P65" s="13" t="str">
        <f t="shared" si="5"/>
        <v>Folder</v>
      </c>
      <c r="Q65" s="90">
        <v>3000</v>
      </c>
      <c r="R65" s="90">
        <v>2200</v>
      </c>
      <c r="S65" s="90">
        <v>1100</v>
      </c>
      <c r="T65" s="24">
        <v>42</v>
      </c>
      <c r="U65" s="23" t="s">
        <v>107</v>
      </c>
      <c r="V65" s="7" t="s">
        <v>106</v>
      </c>
      <c r="W65" s="23" t="s">
        <v>108</v>
      </c>
      <c r="X65" s="23" t="s">
        <v>108</v>
      </c>
      <c r="Y65" s="23" t="s">
        <v>108</v>
      </c>
      <c r="Z65" s="23" t="s">
        <v>108</v>
      </c>
      <c r="AA65" s="23" t="s">
        <v>108</v>
      </c>
      <c r="AB65" s="25" t="s">
        <v>108</v>
      </c>
      <c r="AC65" s="38" t="s">
        <v>125</v>
      </c>
      <c r="AD65" s="65" t="s">
        <v>429</v>
      </c>
      <c r="AE65" s="30" t="s">
        <v>127</v>
      </c>
      <c r="AF65" s="61" t="s">
        <v>213</v>
      </c>
      <c r="AG65" s="10" t="s">
        <v>214</v>
      </c>
      <c r="AH65" s="10" t="s">
        <v>316</v>
      </c>
      <c r="AI65" s="10" t="s">
        <v>216</v>
      </c>
      <c r="AJ65" s="10" t="s">
        <v>398</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430</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tr">
        <f>TabelladatiSinottico[[#This Row],[Model]]</f>
        <v>D321</v>
      </c>
      <c r="CN65" s="64" t="str">
        <f>TabelladatiSinottico[[#This Row],[Serial_Number]]</f>
        <v>D321.064</v>
      </c>
      <c r="CO65" s="50" t="str">
        <f>TabelladatiSinottico[[#This Row],[Customer]]</f>
        <v>SCALA MOULD</v>
      </c>
      <c r="CP65" s="54">
        <f t="shared" si="7"/>
        <v>64</v>
      </c>
      <c r="CQ65" s="64" t="s">
        <v>106</v>
      </c>
    </row>
    <row r="66" spans="1:95" s="11" customFormat="1" ht="21.75" customHeight="1" x14ac:dyDescent="0.25">
      <c r="A66" s="1" t="s">
        <v>95</v>
      </c>
      <c r="B66" s="6" t="s">
        <v>431</v>
      </c>
      <c r="C66" s="23" t="s">
        <v>97</v>
      </c>
      <c r="D66" s="1" t="s">
        <v>432</v>
      </c>
      <c r="E66" s="2">
        <v>2020</v>
      </c>
      <c r="F66" s="28" t="s">
        <v>99</v>
      </c>
      <c r="G66" s="10" t="s">
        <v>100</v>
      </c>
      <c r="H66" s="23" t="s">
        <v>101</v>
      </c>
      <c r="I66" s="24" t="s">
        <v>102</v>
      </c>
      <c r="J66" s="30" t="s">
        <v>433</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420</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23" t="s">
        <v>108</v>
      </c>
      <c r="X66" s="23" t="s">
        <v>108</v>
      </c>
      <c r="Y66" s="23" t="s">
        <v>108</v>
      </c>
      <c r="Z66" s="23" t="s">
        <v>108</v>
      </c>
      <c r="AA66" s="23" t="s">
        <v>108</v>
      </c>
      <c r="AB66" s="25" t="s">
        <v>108</v>
      </c>
      <c r="AC66" s="38" t="s">
        <v>364</v>
      </c>
      <c r="AD66" s="65" t="s">
        <v>434</v>
      </c>
      <c r="AE66" s="30" t="s">
        <v>127</v>
      </c>
      <c r="AF66" s="61" t="s">
        <v>435</v>
      </c>
      <c r="AG66" s="10" t="s">
        <v>436</v>
      </c>
      <c r="AH66" s="10" t="s">
        <v>437</v>
      </c>
      <c r="AI66" s="10" t="s">
        <v>438</v>
      </c>
      <c r="AJ66" s="10" t="s">
        <v>398</v>
      </c>
      <c r="AK66" s="31" t="s">
        <v>173</v>
      </c>
      <c r="AL66" s="2" t="s">
        <v>439</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440</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tr">
        <f>TabelladatiSinottico[[#This Row],[Model]]</f>
        <v>D321</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x14ac:dyDescent="0.25">
      <c r="A67" s="1" t="s">
        <v>262</v>
      </c>
      <c r="B67" s="6" t="s">
        <v>441</v>
      </c>
      <c r="C67" s="23" t="s">
        <v>442</v>
      </c>
      <c r="D67" t="s">
        <v>443</v>
      </c>
      <c r="E67" s="2">
        <v>2022</v>
      </c>
      <c r="F67" s="28" t="s">
        <v>99</v>
      </c>
      <c r="G67" s="10" t="s">
        <v>100</v>
      </c>
      <c r="H67" s="23" t="s">
        <v>101</v>
      </c>
      <c r="I67" s="24" t="s">
        <v>102</v>
      </c>
      <c r="J67" s="30" t="s">
        <v>444</v>
      </c>
      <c r="K67" s="91" t="str">
        <f t="shared" si="9"/>
        <v>pdf</v>
      </c>
      <c r="L67" s="30" t="s">
        <v>445</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23" t="s">
        <v>108</v>
      </c>
      <c r="X67" s="23" t="s">
        <v>108</v>
      </c>
      <c r="Y67" s="23" t="s">
        <v>108</v>
      </c>
      <c r="Z67" s="23" t="s">
        <v>108</v>
      </c>
      <c r="AA67" s="23" t="s">
        <v>108</v>
      </c>
      <c r="AB67" s="25" t="s">
        <v>108</v>
      </c>
      <c r="AC67" s="38" t="s">
        <v>125</v>
      </c>
      <c r="AD67" s="65" t="s">
        <v>446</v>
      </c>
      <c r="AE67" s="30" t="s">
        <v>127</v>
      </c>
      <c r="AF67" s="61" t="s">
        <v>128</v>
      </c>
      <c r="AG67" s="10" t="s">
        <v>447</v>
      </c>
      <c r="AH67" s="10" t="s">
        <v>316</v>
      </c>
      <c r="AI67" s="10" t="s">
        <v>448</v>
      </c>
      <c r="AJ67" s="10" t="s">
        <v>398</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449</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tr">
        <f>TabelladatiSinottico[[#This Row],[Model]]</f>
        <v>DL321</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x14ac:dyDescent="0.25">
      <c r="A68" s="1" t="s">
        <v>262</v>
      </c>
      <c r="B68" s="6" t="s">
        <v>450</v>
      </c>
      <c r="C68" s="23" t="s">
        <v>451</v>
      </c>
      <c r="D68" t="s">
        <v>98</v>
      </c>
      <c r="E68" s="2">
        <v>2022</v>
      </c>
      <c r="F68" s="28" t="s">
        <v>99</v>
      </c>
      <c r="G68" s="10" t="s">
        <v>100</v>
      </c>
      <c r="H68" s="23" t="s">
        <v>101</v>
      </c>
      <c r="I68" s="24" t="s">
        <v>102</v>
      </c>
      <c r="J68" s="30" t="s">
        <v>452</v>
      </c>
      <c r="K68" s="91" t="str">
        <f t="shared" si="9"/>
        <v>pdf</v>
      </c>
      <c r="L68" s="30" t="s">
        <v>453</v>
      </c>
      <c r="M68" s="91" t="str">
        <f t="shared" si="10"/>
        <v>pdf</v>
      </c>
      <c r="N68" s="2" t="s">
        <v>105</v>
      </c>
      <c r="O68" s="41" t="s">
        <v>106</v>
      </c>
      <c r="P68" s="13" t="str">
        <f t="shared" si="13"/>
        <v>Folder</v>
      </c>
      <c r="Q68" s="90">
        <v>3000</v>
      </c>
      <c r="R68" s="90">
        <v>2200</v>
      </c>
      <c r="S68" s="90">
        <v>1250</v>
      </c>
      <c r="T68" s="24">
        <v>42</v>
      </c>
      <c r="U68" s="23" t="s">
        <v>107</v>
      </c>
      <c r="V68" s="7" t="s">
        <v>106</v>
      </c>
      <c r="W68" s="23" t="s">
        <v>107</v>
      </c>
      <c r="X68" s="23" t="s">
        <v>108</v>
      </c>
      <c r="Y68" s="23" t="s">
        <v>108</v>
      </c>
      <c r="Z68" s="23" t="s">
        <v>108</v>
      </c>
      <c r="AA68" s="23" t="s">
        <v>108</v>
      </c>
      <c r="AB68" s="25"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223</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tr">
        <f>TabelladatiSinottico[[#This Row],[Model]]</f>
        <v>DL321</v>
      </c>
      <c r="CN68" s="64" t="str">
        <f>TabelladatiSinottico[[#This Row],[Serial_Number]]</f>
        <v>DL321.067</v>
      </c>
      <c r="CO68" s="50" t="str">
        <f>TabelladatiSinottico[[#This Row],[Customer]]</f>
        <v>GTF INDUSTRIAL LTDA</v>
      </c>
      <c r="CP68" s="54">
        <f t="shared" si="15"/>
        <v>67</v>
      </c>
      <c r="CQ68" s="64" t="s">
        <v>106</v>
      </c>
    </row>
    <row r="69" spans="1:95" s="11" customFormat="1" ht="21.75" customHeight="1" x14ac:dyDescent="0.25">
      <c r="A69" s="1" t="s">
        <v>262</v>
      </c>
      <c r="B69" s="6" t="s">
        <v>454</v>
      </c>
      <c r="C69" s="23" t="s">
        <v>442</v>
      </c>
      <c r="D69" t="s">
        <v>136</v>
      </c>
      <c r="E69" s="2">
        <v>2022</v>
      </c>
      <c r="F69" s="28" t="s">
        <v>99</v>
      </c>
      <c r="G69" s="10" t="s">
        <v>100</v>
      </c>
      <c r="H69" s="23" t="s">
        <v>101</v>
      </c>
      <c r="I69" s="24" t="s">
        <v>102</v>
      </c>
      <c r="J69" s="30" t="s">
        <v>455</v>
      </c>
      <c r="K69" s="91" t="str">
        <f t="shared" si="9"/>
        <v>pdf</v>
      </c>
      <c r="L69" s="30" t="s">
        <v>456</v>
      </c>
      <c r="M69" s="91" t="str">
        <f t="shared" si="10"/>
        <v>pdf</v>
      </c>
      <c r="N69" s="2" t="s">
        <v>105</v>
      </c>
      <c r="O69" s="41" t="s">
        <v>106</v>
      </c>
      <c r="P69" s="13" t="str">
        <f t="shared" si="13"/>
        <v>Folder</v>
      </c>
      <c r="Q69" s="90">
        <v>3000</v>
      </c>
      <c r="R69" s="90">
        <v>2200</v>
      </c>
      <c r="S69" s="90">
        <v>1250</v>
      </c>
      <c r="T69" s="24">
        <v>24</v>
      </c>
      <c r="U69" s="23" t="s">
        <v>107</v>
      </c>
      <c r="V69" s="7" t="s">
        <v>108</v>
      </c>
      <c r="W69" s="23" t="s">
        <v>108</v>
      </c>
      <c r="X69" s="23" t="s">
        <v>108</v>
      </c>
      <c r="Y69" s="23" t="s">
        <v>108</v>
      </c>
      <c r="Z69" s="23" t="s">
        <v>108</v>
      </c>
      <c r="AA69" s="23" t="s">
        <v>108</v>
      </c>
      <c r="AB69" s="25" t="s">
        <v>108</v>
      </c>
      <c r="AC69" s="38" t="s">
        <v>139</v>
      </c>
      <c r="AD69" s="96" t="s">
        <v>106</v>
      </c>
      <c r="AE69" s="30" t="s">
        <v>147</v>
      </c>
      <c r="AF69" s="61" t="s">
        <v>213</v>
      </c>
      <c r="AG69" s="10" t="s">
        <v>214</v>
      </c>
      <c r="AH69" s="10" t="s">
        <v>316</v>
      </c>
      <c r="AI69" s="10" t="s">
        <v>424</v>
      </c>
      <c r="AJ69" s="10" t="s">
        <v>425</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tr">
        <f>TabelladatiSinottico[[#This Row],[Model]]</f>
        <v>DL321</v>
      </c>
      <c r="CN69" s="64" t="str">
        <f>TabelladatiSinottico[[#This Row],[Serial_Number]]</f>
        <v>DL321.068</v>
      </c>
      <c r="CO69" s="50" t="str">
        <f>TabelladatiSinottico[[#This Row],[Customer]]</f>
        <v>CHANGZHOU TIAN RUI DA</v>
      </c>
      <c r="CP69" s="54">
        <f t="shared" si="15"/>
        <v>68</v>
      </c>
      <c r="CQ69" s="64" t="s">
        <v>106</v>
      </c>
    </row>
    <row r="70" spans="1:95" s="11" customFormat="1" ht="21.75" customHeight="1" x14ac:dyDescent="0.25">
      <c r="A70" s="1" t="s">
        <v>262</v>
      </c>
      <c r="B70" s="6" t="s">
        <v>457</v>
      </c>
      <c r="C70" s="23" t="s">
        <v>442</v>
      </c>
      <c r="D70" t="s">
        <v>136</v>
      </c>
      <c r="E70" s="2">
        <v>2022</v>
      </c>
      <c r="F70" s="28" t="s">
        <v>99</v>
      </c>
      <c r="G70" s="10" t="s">
        <v>100</v>
      </c>
      <c r="H70" s="23" t="s">
        <v>101</v>
      </c>
      <c r="I70" s="24" t="s">
        <v>102</v>
      </c>
      <c r="J70" s="30" t="s">
        <v>455</v>
      </c>
      <c r="K70" s="91" t="str">
        <f t="shared" si="9"/>
        <v>pdf</v>
      </c>
      <c r="L70" s="30" t="s">
        <v>456</v>
      </c>
      <c r="M70" s="91" t="str">
        <f t="shared" si="10"/>
        <v>pdf</v>
      </c>
      <c r="N70" s="2" t="s">
        <v>105</v>
      </c>
      <c r="O70" s="41" t="s">
        <v>106</v>
      </c>
      <c r="P70" s="13" t="str">
        <f t="shared" si="13"/>
        <v>Folder</v>
      </c>
      <c r="Q70" s="90">
        <v>3000</v>
      </c>
      <c r="R70" s="90">
        <v>2200</v>
      </c>
      <c r="S70" s="90">
        <v>1250</v>
      </c>
      <c r="T70" s="24">
        <v>24</v>
      </c>
      <c r="U70" s="23" t="s">
        <v>107</v>
      </c>
      <c r="V70" s="7" t="s">
        <v>108</v>
      </c>
      <c r="W70" s="23" t="s">
        <v>108</v>
      </c>
      <c r="X70" s="23" t="s">
        <v>108</v>
      </c>
      <c r="Y70" s="23" t="s">
        <v>108</v>
      </c>
      <c r="Z70" s="23" t="s">
        <v>108</v>
      </c>
      <c r="AA70" s="23" t="s">
        <v>108</v>
      </c>
      <c r="AB70" s="25" t="s">
        <v>108</v>
      </c>
      <c r="AC70" s="38" t="s">
        <v>139</v>
      </c>
      <c r="AD70" s="96" t="s">
        <v>106</v>
      </c>
      <c r="AE70" s="30" t="s">
        <v>147</v>
      </c>
      <c r="AF70" s="61" t="s">
        <v>213</v>
      </c>
      <c r="AG70" s="10" t="s">
        <v>214</v>
      </c>
      <c r="AH70" s="10" t="s">
        <v>316</v>
      </c>
      <c r="AI70" s="10" t="s">
        <v>424</v>
      </c>
      <c r="AJ70" s="10" t="s">
        <v>425</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tr">
        <f>TabelladatiSinottico[[#This Row],[Model]]</f>
        <v>DL321</v>
      </c>
      <c r="CN70" s="64" t="str">
        <f>TabelladatiSinottico[[#This Row],[Serial_Number]]</f>
        <v>DL321.069</v>
      </c>
      <c r="CO70" s="50" t="str">
        <f>TabelladatiSinottico[[#This Row],[Customer]]</f>
        <v>CHANGZHOU TIAN RUI DA</v>
      </c>
      <c r="CP70" s="54">
        <f t="shared" si="15"/>
        <v>69</v>
      </c>
      <c r="CQ70" s="64" t="s">
        <v>106</v>
      </c>
    </row>
    <row r="71" spans="1:95" s="11" customFormat="1" ht="21.75" customHeight="1" x14ac:dyDescent="0.25">
      <c r="A71" s="1" t="s">
        <v>262</v>
      </c>
      <c r="B71" s="6" t="s">
        <v>458</v>
      </c>
      <c r="C71" s="23" t="s">
        <v>442</v>
      </c>
      <c r="D71" t="s">
        <v>459</v>
      </c>
      <c r="E71" s="2">
        <v>2023</v>
      </c>
      <c r="F71" s="28" t="s">
        <v>99</v>
      </c>
      <c r="G71" s="10" t="s">
        <v>100</v>
      </c>
      <c r="H71" s="23" t="s">
        <v>101</v>
      </c>
      <c r="I71" s="24" t="s">
        <v>102</v>
      </c>
      <c r="J71" s="30" t="s">
        <v>460</v>
      </c>
      <c r="K71" s="91" t="str">
        <f t="shared" si="9"/>
        <v>pdf</v>
      </c>
      <c r="L71" s="30" t="s">
        <v>461</v>
      </c>
      <c r="M71" s="91" t="str">
        <f t="shared" si="10"/>
        <v>pdf</v>
      </c>
      <c r="N71" s="2" t="s">
        <v>105</v>
      </c>
      <c r="O71" s="41" t="s">
        <v>106</v>
      </c>
      <c r="P71" s="13" t="str">
        <f t="shared" si="13"/>
        <v>Folder</v>
      </c>
      <c r="Q71" s="90">
        <v>3000</v>
      </c>
      <c r="R71" s="90">
        <v>2200</v>
      </c>
      <c r="S71" s="90">
        <v>1250</v>
      </c>
      <c r="T71" s="24">
        <v>42</v>
      </c>
      <c r="U71" s="23" t="s">
        <v>107</v>
      </c>
      <c r="V71" s="7" t="s">
        <v>106</v>
      </c>
      <c r="W71" s="23" t="s">
        <v>107</v>
      </c>
      <c r="X71" s="23" t="s">
        <v>108</v>
      </c>
      <c r="Y71" s="23" t="s">
        <v>108</v>
      </c>
      <c r="Z71" s="23" t="s">
        <v>108</v>
      </c>
      <c r="AA71" s="23" t="s">
        <v>108</v>
      </c>
      <c r="AB71" s="25" t="s">
        <v>108</v>
      </c>
      <c r="AC71" s="38" t="s">
        <v>146</v>
      </c>
      <c r="AD71" s="65" t="s">
        <v>462</v>
      </c>
      <c r="AE71" s="23" t="s">
        <v>463</v>
      </c>
      <c r="AF71" s="58" t="s">
        <v>464</v>
      </c>
      <c r="AG71" s="17" t="s">
        <v>465</v>
      </c>
      <c r="AH71" s="17" t="s">
        <v>466</v>
      </c>
      <c r="AI71" s="17" t="s">
        <v>467</v>
      </c>
      <c r="AJ71" s="17" t="s">
        <v>468</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469</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tr">
        <f>TabelladatiSinottico[[#This Row],[Model]]</f>
        <v>DL321</v>
      </c>
      <c r="CN71" s="64" t="str">
        <f>TabelladatiSinottico[[#This Row],[Serial_Number]]</f>
        <v>DL321.070</v>
      </c>
      <c r="CO71" s="50" t="str">
        <f>TabelladatiSinottico[[#This Row],[Customer]]</f>
        <v>PREFIX CORPORATION</v>
      </c>
      <c r="CP71" s="54">
        <f t="shared" si="15"/>
        <v>70</v>
      </c>
      <c r="CQ71" s="64" t="s">
        <v>106</v>
      </c>
    </row>
    <row r="72" spans="1:95" ht="21.75" customHeight="1" x14ac:dyDescent="0.25">
      <c r="A72" s="1" t="s">
        <v>262</v>
      </c>
      <c r="B72" s="6" t="s">
        <v>470</v>
      </c>
      <c r="C72" s="23" t="s">
        <v>442</v>
      </c>
      <c r="D72" t="s">
        <v>183</v>
      </c>
      <c r="E72" s="2">
        <v>2023</v>
      </c>
      <c r="F72" s="2" t="s">
        <v>99</v>
      </c>
      <c r="G72" s="10" t="s">
        <v>220</v>
      </c>
      <c r="H72" s="2" t="s">
        <v>101</v>
      </c>
      <c r="I72" s="10" t="s">
        <v>221</v>
      </c>
      <c r="J72" s="2" t="s">
        <v>471</v>
      </c>
      <c r="K72" s="91" t="str">
        <f t="shared" si="9"/>
        <v>pdf</v>
      </c>
      <c r="L72" s="2" t="s">
        <v>461</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472</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223</v>
      </c>
      <c r="AY72" s="104" t="s">
        <v>191</v>
      </c>
      <c r="AZ72" s="104" t="s">
        <v>192</v>
      </c>
      <c r="BA72" s="12" t="s">
        <v>99</v>
      </c>
      <c r="BB72" s="54" t="s">
        <v>106</v>
      </c>
      <c r="BC72" s="54" t="s">
        <v>220</v>
      </c>
      <c r="BD72" s="54" t="s">
        <v>221</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tr">
        <f>TabelladatiSinottico[[#This Row],[Model]]</f>
        <v>DL321</v>
      </c>
      <c r="CN72" s="64" t="str">
        <f>TabelladatiSinottico[[#This Row],[Serial_Number]]</f>
        <v>DL321.071</v>
      </c>
      <c r="CO72" s="50" t="str">
        <f>TabelladatiSinottico[[#This Row],[Customer]]</f>
        <v>VAMA INDUSTRIAL LTDA</v>
      </c>
      <c r="CP72" s="54">
        <f t="shared" si="15"/>
        <v>71</v>
      </c>
      <c r="CQ72" s="77" t="s">
        <v>473</v>
      </c>
    </row>
    <row r="73" spans="1:95" ht="21.75" customHeight="1" x14ac:dyDescent="0.25">
      <c r="A73" s="1" t="s">
        <v>262</v>
      </c>
      <c r="B73" s="6" t="s">
        <v>474</v>
      </c>
      <c r="C73" s="23" t="s">
        <v>442</v>
      </c>
      <c r="D73" t="s">
        <v>475</v>
      </c>
      <c r="E73" s="2">
        <v>2023</v>
      </c>
      <c r="F73" s="2" t="s">
        <v>99</v>
      </c>
      <c r="G73" s="10" t="s">
        <v>100</v>
      </c>
      <c r="H73" s="2" t="s">
        <v>101</v>
      </c>
      <c r="I73" s="10" t="s">
        <v>102</v>
      </c>
      <c r="J73" s="2" t="s">
        <v>476</v>
      </c>
      <c r="K73" s="91" t="str">
        <f t="shared" si="9"/>
        <v>pdf</v>
      </c>
      <c r="L73" s="2" t="s">
        <v>477</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478</v>
      </c>
      <c r="AD73" s="96" t="s">
        <v>106</v>
      </c>
      <c r="AE73" s="2" t="s">
        <v>479</v>
      </c>
      <c r="AF73" s="58" t="s">
        <v>480</v>
      </c>
      <c r="AG73" s="17" t="s">
        <v>481</v>
      </c>
      <c r="AH73" s="17" t="s">
        <v>482</v>
      </c>
      <c r="AI73" s="17" t="s">
        <v>483</v>
      </c>
      <c r="AJ73" s="17" t="s">
        <v>484</v>
      </c>
      <c r="AK73" s="5"/>
      <c r="AL73" s="1" t="s">
        <v>472</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223</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tr">
        <f>TabelladatiSinottico[[#This Row],[Model]]</f>
        <v>DL321</v>
      </c>
      <c r="CN73" s="64" t="str">
        <f>TabelladatiSinottico[[#This Row],[Serial_Number]]</f>
        <v>DL321.072</v>
      </c>
      <c r="CO73" s="50" t="str">
        <f>TabelladatiSinottico[[#This Row],[Customer]]</f>
        <v>ECOLOR</v>
      </c>
      <c r="CP73" s="54">
        <f t="shared" si="15"/>
        <v>72</v>
      </c>
      <c r="CQ73" s="94" t="s">
        <v>106</v>
      </c>
    </row>
    <row r="74" spans="1:95" ht="21.75" customHeight="1" x14ac:dyDescent="0.25">
      <c r="A74" s="1" t="s">
        <v>262</v>
      </c>
      <c r="B74" s="6" t="s">
        <v>485</v>
      </c>
      <c r="C74" s="23" t="s">
        <v>442</v>
      </c>
      <c r="D74" t="s">
        <v>332</v>
      </c>
      <c r="E74" s="2">
        <v>2023</v>
      </c>
      <c r="F74" s="2" t="s">
        <v>99</v>
      </c>
      <c r="G74" s="10" t="s">
        <v>220</v>
      </c>
      <c r="H74" s="2" t="s">
        <v>101</v>
      </c>
      <c r="I74" s="10" t="s">
        <v>221</v>
      </c>
      <c r="J74" s="2" t="s">
        <v>486</v>
      </c>
      <c r="K74" s="91" t="str">
        <f t="shared" si="9"/>
        <v>pdf</v>
      </c>
      <c r="L74" s="2" t="s">
        <v>487</v>
      </c>
      <c r="M74" s="91" t="str">
        <f t="shared" si="10"/>
        <v>pdf</v>
      </c>
      <c r="N74" s="2" t="s">
        <v>105</v>
      </c>
      <c r="O74" s="39" t="s">
        <v>488</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335</v>
      </c>
      <c r="AF74" s="58" t="s">
        <v>336</v>
      </c>
      <c r="AG74" s="17" t="s">
        <v>337</v>
      </c>
      <c r="AH74" s="17" t="s">
        <v>338</v>
      </c>
      <c r="AI74" s="17" t="s">
        <v>339</v>
      </c>
      <c r="AJ74" s="17" t="s">
        <v>340</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223</v>
      </c>
      <c r="AY74" s="104"/>
      <c r="AZ74" s="104" t="s">
        <v>192</v>
      </c>
      <c r="BA74" s="12" t="s">
        <v>99</v>
      </c>
      <c r="BB74" s="54" t="s">
        <v>106</v>
      </c>
      <c r="BC74" s="54" t="s">
        <v>220</v>
      </c>
      <c r="BD74" s="54" t="s">
        <v>221</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tr">
        <f>TabelladatiSinottico[[#This Row],[Model]]</f>
        <v>DL321</v>
      </c>
      <c r="CN74" s="64" t="str">
        <f>TabelladatiSinottico[[#This Row],[Serial_Number]]</f>
        <v>DL321.073</v>
      </c>
      <c r="CO74" s="50" t="str">
        <f>TabelladatiSinottico[[#This Row],[Customer]]</f>
        <v>MPM Inc.</v>
      </c>
      <c r="CP74" s="54">
        <f t="shared" si="15"/>
        <v>73</v>
      </c>
      <c r="CQ74" s="94" t="s">
        <v>106</v>
      </c>
    </row>
    <row r="75" spans="1:95" ht="21.75" customHeight="1" x14ac:dyDescent="0.25">
      <c r="A75" s="1" t="s">
        <v>262</v>
      </c>
      <c r="B75" s="6" t="s">
        <v>489</v>
      </c>
      <c r="C75" s="23" t="s">
        <v>442</v>
      </c>
      <c r="D75" t="s">
        <v>136</v>
      </c>
      <c r="E75" s="2">
        <v>2023</v>
      </c>
      <c r="F75" s="2" t="s">
        <v>99</v>
      </c>
      <c r="G75" s="10" t="s">
        <v>100</v>
      </c>
      <c r="H75" s="2" t="s">
        <v>101</v>
      </c>
      <c r="I75" s="10" t="s">
        <v>102</v>
      </c>
      <c r="J75" s="2" t="s">
        <v>490</v>
      </c>
      <c r="K75" s="91" t="str">
        <f t="shared" si="9"/>
        <v>pdf</v>
      </c>
      <c r="L75" s="2" t="s">
        <v>491</v>
      </c>
      <c r="M75" s="91" t="str">
        <f t="shared" si="10"/>
        <v>pdf</v>
      </c>
      <c r="N75" s="2" t="s">
        <v>105</v>
      </c>
      <c r="O75" s="39" t="s">
        <v>492</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316</v>
      </c>
      <c r="AI75" s="10" t="s">
        <v>493</v>
      </c>
      <c r="AJ75" s="10" t="s">
        <v>494</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tr">
        <f>TabelladatiSinottico[[#This Row],[Model]]</f>
        <v>DL321</v>
      </c>
      <c r="CN75" s="64" t="str">
        <f>TabelladatiSinottico[[#This Row],[Serial_Number]]</f>
        <v>DL321.074</v>
      </c>
      <c r="CO75" s="50" t="str">
        <f>TabelladatiSinottico[[#This Row],[Customer]]</f>
        <v>CHANGZHOU TIAN RUI DA</v>
      </c>
      <c r="CP75" s="54">
        <f t="shared" si="15"/>
        <v>74</v>
      </c>
      <c r="CQ75" s="94" t="s">
        <v>106</v>
      </c>
    </row>
    <row r="76" spans="1:95" ht="21.75" customHeight="1" x14ac:dyDescent="0.25">
      <c r="A76" s="1" t="s">
        <v>262</v>
      </c>
      <c r="B76" s="6" t="s">
        <v>495</v>
      </c>
      <c r="C76" s="23" t="s">
        <v>442</v>
      </c>
      <c r="D76" t="s">
        <v>136</v>
      </c>
      <c r="E76" s="2">
        <v>2023</v>
      </c>
      <c r="F76" s="2" t="s">
        <v>99</v>
      </c>
      <c r="G76" s="10" t="s">
        <v>100</v>
      </c>
      <c r="H76" s="2" t="s">
        <v>101</v>
      </c>
      <c r="I76" s="10" t="s">
        <v>102</v>
      </c>
      <c r="J76" s="2" t="s">
        <v>490</v>
      </c>
      <c r="K76" s="91" t="str">
        <f t="shared" si="9"/>
        <v>pdf</v>
      </c>
      <c r="L76" s="2" t="s">
        <v>491</v>
      </c>
      <c r="M76" s="91" t="str">
        <f t="shared" si="10"/>
        <v>pdf</v>
      </c>
      <c r="N76" s="2" t="s">
        <v>105</v>
      </c>
      <c r="O76" s="39" t="s">
        <v>492</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316</v>
      </c>
      <c r="AI76" s="10" t="s">
        <v>493</v>
      </c>
      <c r="AJ76" s="10" t="s">
        <v>494</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tr">
        <f>TabelladatiSinottico[[#This Row],[Model]]</f>
        <v>DL321</v>
      </c>
      <c r="CN76" s="64" t="str">
        <f>TabelladatiSinottico[[#This Row],[Serial_Number]]</f>
        <v>DL321.075</v>
      </c>
      <c r="CO76" s="50" t="str">
        <f>TabelladatiSinottico[[#This Row],[Customer]]</f>
        <v>CHANGZHOU TIAN RUI DA</v>
      </c>
      <c r="CP76" s="54">
        <f t="shared" si="15"/>
        <v>75</v>
      </c>
      <c r="CQ76" s="94" t="s">
        <v>106</v>
      </c>
    </row>
    <row r="77" spans="1:95" ht="21.75" customHeight="1" x14ac:dyDescent="0.25">
      <c r="A77" s="1" t="s">
        <v>262</v>
      </c>
      <c r="B77" s="6" t="s">
        <v>496</v>
      </c>
      <c r="C77" s="23" t="s">
        <v>442</v>
      </c>
      <c r="D77" t="s">
        <v>497</v>
      </c>
      <c r="E77" s="2">
        <v>2023</v>
      </c>
      <c r="F77" s="2" t="s">
        <v>99</v>
      </c>
      <c r="G77" s="10" t="s">
        <v>100</v>
      </c>
      <c r="H77" s="2" t="s">
        <v>101</v>
      </c>
      <c r="I77" s="10" t="s">
        <v>102</v>
      </c>
      <c r="J77" s="2" t="s">
        <v>498</v>
      </c>
      <c r="K77" s="91" t="str">
        <f t="shared" si="9"/>
        <v>pdf</v>
      </c>
      <c r="L77" s="2" t="s">
        <v>499</v>
      </c>
      <c r="M77" s="91" t="str">
        <f t="shared" si="10"/>
        <v>pdf</v>
      </c>
      <c r="N77" s="2" t="s">
        <v>105</v>
      </c>
      <c r="O77" s="39" t="s">
        <v>492</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500</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tr">
        <f>TabelladatiSinottico[[#This Row],[Model]]</f>
        <v>DL321</v>
      </c>
      <c r="CN77" s="64" t="str">
        <f>TabelladatiSinottico[[#This Row],[Serial_Number]]</f>
        <v>DL321.076</v>
      </c>
      <c r="CO77" s="50" t="str">
        <f>TabelladatiSinottico[[#This Row],[Customer]]</f>
        <v>ZHENYE MOLD TECHNOLOGY</v>
      </c>
      <c r="CP77" s="54">
        <f t="shared" si="15"/>
        <v>76</v>
      </c>
      <c r="CQ77" s="94" t="s">
        <v>106</v>
      </c>
    </row>
    <row r="78" spans="1:95" ht="21.75" customHeight="1" x14ac:dyDescent="0.25">
      <c r="A78" s="1" t="s">
        <v>262</v>
      </c>
      <c r="B78" s="6" t="s">
        <v>501</v>
      </c>
      <c r="C78" s="23" t="s">
        <v>442</v>
      </c>
      <c r="D78" t="s">
        <v>136</v>
      </c>
      <c r="E78" s="2">
        <v>2023</v>
      </c>
      <c r="F78" s="2" t="s">
        <v>99</v>
      </c>
      <c r="G78" s="10" t="s">
        <v>100</v>
      </c>
      <c r="H78" s="2" t="s">
        <v>101</v>
      </c>
      <c r="I78" s="10" t="s">
        <v>102</v>
      </c>
      <c r="J78" s="2" t="s">
        <v>490</v>
      </c>
      <c r="K78" s="91" t="str">
        <f t="shared" si="9"/>
        <v>pdf</v>
      </c>
      <c r="L78" s="2" t="s">
        <v>491</v>
      </c>
      <c r="M78" s="91" t="str">
        <f t="shared" si="10"/>
        <v>pdf</v>
      </c>
      <c r="N78" s="2" t="s">
        <v>105</v>
      </c>
      <c r="O78" s="39" t="s">
        <v>492</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316</v>
      </c>
      <c r="AI78" s="10" t="s">
        <v>493</v>
      </c>
      <c r="AJ78" s="10" t="s">
        <v>494</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tr">
        <f>TabelladatiSinottico[[#This Row],[Model]]</f>
        <v>DL321</v>
      </c>
      <c r="CN78" s="64" t="str">
        <f>TabelladatiSinottico[[#This Row],[Serial_Number]]</f>
        <v>DL321.077</v>
      </c>
      <c r="CO78" s="50" t="str">
        <f>TabelladatiSinottico[[#This Row],[Customer]]</f>
        <v>CHANGZHOU TIAN RUI DA</v>
      </c>
      <c r="CP78" s="54">
        <f t="shared" si="15"/>
        <v>77</v>
      </c>
      <c r="CQ78" s="94" t="s">
        <v>106</v>
      </c>
    </row>
    <row r="79" spans="1:95" ht="21.75" customHeight="1" x14ac:dyDescent="0.25">
      <c r="A79" s="1" t="s">
        <v>262</v>
      </c>
      <c r="B79" s="6" t="s">
        <v>502</v>
      </c>
      <c r="C79" s="23" t="s">
        <v>442</v>
      </c>
      <c r="D79" t="s">
        <v>136</v>
      </c>
      <c r="E79" s="2">
        <v>2023</v>
      </c>
      <c r="F79" s="2" t="s">
        <v>99</v>
      </c>
      <c r="G79" s="10" t="s">
        <v>100</v>
      </c>
      <c r="H79" s="2" t="s">
        <v>101</v>
      </c>
      <c r="I79" s="10" t="s">
        <v>102</v>
      </c>
      <c r="J79" s="2" t="s">
        <v>490</v>
      </c>
      <c r="K79" s="91" t="str">
        <f t="shared" si="9"/>
        <v>pdf</v>
      </c>
      <c r="L79" s="2" t="s">
        <v>491</v>
      </c>
      <c r="M79" s="91" t="str">
        <f t="shared" si="10"/>
        <v>pdf</v>
      </c>
      <c r="N79" s="2" t="s">
        <v>105</v>
      </c>
      <c r="O79" s="39" t="s">
        <v>492</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316</v>
      </c>
      <c r="AI79" s="10" t="s">
        <v>493</v>
      </c>
      <c r="AJ79" s="10" t="s">
        <v>494</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tr">
        <f>TabelladatiSinottico[[#This Row],[Model]]</f>
        <v>DL321</v>
      </c>
      <c r="CN79" s="64" t="str">
        <f>TabelladatiSinottico[[#This Row],[Serial_Number]]</f>
        <v>DL321.078</v>
      </c>
      <c r="CO79" s="50" t="str">
        <f>TabelladatiSinottico[[#This Row],[Customer]]</f>
        <v>CHANGZHOU TIAN RUI DA</v>
      </c>
      <c r="CP79" s="54">
        <f t="shared" si="15"/>
        <v>78</v>
      </c>
      <c r="CQ79" s="94" t="s">
        <v>106</v>
      </c>
    </row>
    <row r="80" spans="1:95" ht="21.75" customHeight="1" x14ac:dyDescent="0.25">
      <c r="A80" s="1" t="s">
        <v>262</v>
      </c>
      <c r="B80" s="6" t="s">
        <v>503</v>
      </c>
      <c r="C80" s="23" t="s">
        <v>442</v>
      </c>
      <c r="D80" t="s">
        <v>136</v>
      </c>
      <c r="E80" s="2">
        <v>2023</v>
      </c>
      <c r="F80" s="2" t="s">
        <v>99</v>
      </c>
      <c r="G80" s="10" t="s">
        <v>100</v>
      </c>
      <c r="H80" s="2" t="s">
        <v>101</v>
      </c>
      <c r="I80" s="10" t="s">
        <v>102</v>
      </c>
      <c r="J80" s="2" t="s">
        <v>490</v>
      </c>
      <c r="K80" s="91" t="str">
        <f t="shared" si="9"/>
        <v>pdf</v>
      </c>
      <c r="L80" s="2" t="s">
        <v>491</v>
      </c>
      <c r="M80" s="91" t="str">
        <f t="shared" si="10"/>
        <v>pdf</v>
      </c>
      <c r="N80" s="2" t="s">
        <v>105</v>
      </c>
      <c r="O80" s="39" t="s">
        <v>492</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316</v>
      </c>
      <c r="AI80" s="10" t="s">
        <v>493</v>
      </c>
      <c r="AJ80" s="10" t="s">
        <v>494</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tr">
        <f>TabelladatiSinottico[[#This Row],[Model]]</f>
        <v>DL321</v>
      </c>
      <c r="CN80" s="64" t="str">
        <f>TabelladatiSinottico[[#This Row],[Serial_Number]]</f>
        <v>DL321.079</v>
      </c>
      <c r="CO80" s="50" t="str">
        <f>TabelladatiSinottico[[#This Row],[Customer]]</f>
        <v>CHANGZHOU TIAN RUI DA</v>
      </c>
      <c r="CP80" s="54">
        <f t="shared" si="15"/>
        <v>79</v>
      </c>
      <c r="CQ80" s="94" t="s">
        <v>106</v>
      </c>
    </row>
    <row r="81" spans="1:95" ht="21.75" customHeight="1" x14ac:dyDescent="0.25">
      <c r="A81" s="1" t="s">
        <v>262</v>
      </c>
      <c r="B81" s="6" t="s">
        <v>504</v>
      </c>
      <c r="C81" s="23" t="s">
        <v>442</v>
      </c>
      <c r="D81" t="s">
        <v>136</v>
      </c>
      <c r="E81" s="2">
        <v>2023</v>
      </c>
      <c r="F81" s="2" t="s">
        <v>99</v>
      </c>
      <c r="G81" s="10" t="s">
        <v>100</v>
      </c>
      <c r="H81" s="2" t="s">
        <v>101</v>
      </c>
      <c r="I81" s="10" t="s">
        <v>102</v>
      </c>
      <c r="J81" s="2" t="s">
        <v>490</v>
      </c>
      <c r="K81" s="91" t="str">
        <f t="shared" si="9"/>
        <v>pdf</v>
      </c>
      <c r="L81" s="2" t="s">
        <v>491</v>
      </c>
      <c r="M81" s="91" t="str">
        <f t="shared" si="10"/>
        <v>pdf</v>
      </c>
      <c r="N81" s="2" t="s">
        <v>105</v>
      </c>
      <c r="O81" s="39" t="s">
        <v>492</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316</v>
      </c>
      <c r="AI81" s="10" t="s">
        <v>493</v>
      </c>
      <c r="AJ81" s="10" t="s">
        <v>494</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tr">
        <f>TabelladatiSinottico[[#This Row],[Model]]</f>
        <v>DL321</v>
      </c>
      <c r="CN81" s="64" t="str">
        <f>TabelladatiSinottico[[#This Row],[Serial_Number]]</f>
        <v>DL321.080</v>
      </c>
      <c r="CO81" s="50" t="str">
        <f>TabelladatiSinottico[[#This Row],[Customer]]</f>
        <v>CHANGZHOU TIAN RUI DA</v>
      </c>
      <c r="CP81" s="54">
        <f t="shared" si="15"/>
        <v>80</v>
      </c>
      <c r="CQ81" s="94" t="s">
        <v>106</v>
      </c>
    </row>
    <row r="82" spans="1:95" ht="21.75" customHeight="1" x14ac:dyDescent="0.25">
      <c r="A82" s="1" t="s">
        <v>262</v>
      </c>
      <c r="B82" s="6" t="s">
        <v>505</v>
      </c>
      <c r="C82" s="23" t="s">
        <v>442</v>
      </c>
      <c r="D82" t="s">
        <v>506</v>
      </c>
      <c r="E82" s="2">
        <v>2023</v>
      </c>
      <c r="F82" s="2" t="s">
        <v>99</v>
      </c>
      <c r="G82" s="10" t="s">
        <v>220</v>
      </c>
      <c r="H82" s="2" t="s">
        <v>101</v>
      </c>
      <c r="I82" s="10" t="s">
        <v>221</v>
      </c>
      <c r="J82" s="2" t="s">
        <v>507</v>
      </c>
      <c r="K82" s="91" t="str">
        <f t="shared" si="9"/>
        <v>pdf</v>
      </c>
      <c r="L82" s="2" t="s">
        <v>461</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508</v>
      </c>
      <c r="AE82" s="2" t="s">
        <v>111</v>
      </c>
      <c r="AF82" s="58" t="s">
        <v>509</v>
      </c>
      <c r="AG82" s="17" t="s">
        <v>113</v>
      </c>
      <c r="AH82" s="17" t="s">
        <v>510</v>
      </c>
      <c r="AI82" s="17" t="s">
        <v>511</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220</v>
      </c>
      <c r="BD82" s="54" t="s">
        <v>221</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tr">
        <f>TabelladatiSinottico[[#This Row],[Model]]</f>
        <v>DL321</v>
      </c>
      <c r="CN82" s="64" t="str">
        <f>TabelladatiSinottico[[#This Row],[Serial_Number]]</f>
        <v>DL321.081</v>
      </c>
      <c r="CO82" s="50" t="str">
        <f>TabelladatiSinottico[[#This Row],[Customer]]</f>
        <v>AEROMATRIZES industria de matrizes ltda.</v>
      </c>
      <c r="CP82" s="54">
        <f t="shared" si="15"/>
        <v>81</v>
      </c>
      <c r="CQ82" s="94" t="s">
        <v>106</v>
      </c>
    </row>
    <row r="83" spans="1:95" ht="21.75" customHeight="1" x14ac:dyDescent="0.25">
      <c r="A83" s="1" t="s">
        <v>262</v>
      </c>
      <c r="B83" s="6" t="s">
        <v>512</v>
      </c>
      <c r="C83" s="23" t="s">
        <v>442</v>
      </c>
      <c r="D83" t="s">
        <v>136</v>
      </c>
      <c r="E83" s="2">
        <v>2024</v>
      </c>
      <c r="F83" s="2" t="s">
        <v>99</v>
      </c>
      <c r="G83" s="10" t="s">
        <v>220</v>
      </c>
      <c r="H83" s="2" t="s">
        <v>101</v>
      </c>
      <c r="I83" s="10" t="s">
        <v>221</v>
      </c>
      <c r="J83" s="2" t="s">
        <v>513</v>
      </c>
      <c r="K83" s="91" t="str">
        <f t="shared" si="9"/>
        <v>pdf</v>
      </c>
      <c r="L83" s="2" t="s">
        <v>514</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223</v>
      </c>
      <c r="AY83" s="104" t="s">
        <v>141</v>
      </c>
      <c r="AZ83" s="104" t="s">
        <v>112</v>
      </c>
      <c r="BA83" s="12" t="s">
        <v>99</v>
      </c>
      <c r="BB83" s="54" t="s">
        <v>106</v>
      </c>
      <c r="BC83" s="54" t="s">
        <v>220</v>
      </c>
      <c r="BD83" s="54" t="s">
        <v>221</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tr">
        <f>TabelladatiSinottico[[#This Row],[Model]]</f>
        <v>DL321</v>
      </c>
      <c r="CN83" s="64" t="str">
        <f>TabelladatiSinottico[[#This Row],[Serial_Number]]</f>
        <v>DL321.082</v>
      </c>
      <c r="CO83" s="50" t="str">
        <f>TabelladatiSinottico[[#This Row],[Customer]]</f>
        <v>CHANGZHOU TIAN RUI DA</v>
      </c>
      <c r="CP83" s="54">
        <f t="shared" si="15"/>
        <v>82</v>
      </c>
      <c r="CQ83" s="94" t="s">
        <v>106</v>
      </c>
    </row>
    <row r="84" spans="1:95" ht="21.75" customHeight="1" x14ac:dyDescent="0.25">
      <c r="A84" s="1" t="s">
        <v>262</v>
      </c>
      <c r="B84" s="6" t="s">
        <v>515</v>
      </c>
      <c r="C84" s="23" t="s">
        <v>442</v>
      </c>
      <c r="D84" t="s">
        <v>136</v>
      </c>
      <c r="E84" s="2">
        <v>2024</v>
      </c>
      <c r="F84" s="2" t="s">
        <v>99</v>
      </c>
      <c r="G84" s="10" t="s">
        <v>220</v>
      </c>
      <c r="H84" s="2" t="s">
        <v>101</v>
      </c>
      <c r="I84" s="10" t="s">
        <v>221</v>
      </c>
      <c r="J84" s="2" t="s">
        <v>516</v>
      </c>
      <c r="K84" s="91" t="str">
        <f t="shared" si="9"/>
        <v>pdf</v>
      </c>
      <c r="L84" s="2" t="s">
        <v>517</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518</v>
      </c>
      <c r="AE84" s="2" t="s">
        <v>463</v>
      </c>
      <c r="AF84" s="58" t="s">
        <v>336</v>
      </c>
      <c r="AG84" s="17" t="s">
        <v>519</v>
      </c>
      <c r="AH84" s="17" t="s">
        <v>520</v>
      </c>
      <c r="AI84" s="17" t="s">
        <v>521</v>
      </c>
      <c r="AJ84" s="17" t="s">
        <v>522</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223</v>
      </c>
      <c r="AY84" s="104" t="s">
        <v>141</v>
      </c>
      <c r="AZ84" s="104" t="s">
        <v>112</v>
      </c>
      <c r="BA84" s="12" t="s">
        <v>99</v>
      </c>
      <c r="BB84" s="54" t="s">
        <v>106</v>
      </c>
      <c r="BC84" s="54" t="s">
        <v>220</v>
      </c>
      <c r="BD84" s="54" t="s">
        <v>221</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tr">
        <f>TabelladatiSinottico[[#This Row],[Model]]</f>
        <v>DL321</v>
      </c>
      <c r="CN84" s="64" t="str">
        <f>TabelladatiSinottico[[#This Row],[Serial_Number]]</f>
        <v>DL321.083</v>
      </c>
      <c r="CO84" s="50" t="str">
        <f>TabelladatiSinottico[[#This Row],[Customer]]</f>
        <v>CHANGZHOU TIAN RUI DA</v>
      </c>
      <c r="CP84" s="54">
        <f t="shared" si="15"/>
        <v>83</v>
      </c>
      <c r="CQ84" s="94" t="s">
        <v>106</v>
      </c>
    </row>
    <row r="85" spans="1:95" ht="21.75" customHeight="1" x14ac:dyDescent="0.25">
      <c r="A85" s="1" t="s">
        <v>262</v>
      </c>
      <c r="B85" s="6" t="s">
        <v>523</v>
      </c>
      <c r="C85" s="23" t="s">
        <v>442</v>
      </c>
      <c r="D85" t="s">
        <v>136</v>
      </c>
      <c r="E85" s="2">
        <v>2025</v>
      </c>
      <c r="F85" s="2" t="s">
        <v>99</v>
      </c>
      <c r="G85" s="10" t="s">
        <v>220</v>
      </c>
      <c r="H85" s="2" t="s">
        <v>101</v>
      </c>
      <c r="I85" s="10" t="s">
        <v>221</v>
      </c>
      <c r="J85" s="2" t="s">
        <v>524</v>
      </c>
      <c r="K85" s="91" t="str">
        <f t="shared" si="9"/>
        <v>pdf</v>
      </c>
      <c r="L85" s="2" t="s">
        <v>514</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525</v>
      </c>
      <c r="AE85" s="2" t="s">
        <v>335</v>
      </c>
      <c r="AF85" s="57" t="s">
        <v>112</v>
      </c>
      <c r="AG85" s="23" t="s">
        <v>526</v>
      </c>
      <c r="AH85" s="23" t="s">
        <v>527</v>
      </c>
      <c r="AI85" s="23" t="s">
        <v>528</v>
      </c>
      <c r="AJ85" s="23" t="s">
        <v>529</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223</v>
      </c>
      <c r="AY85" s="104" t="s">
        <v>141</v>
      </c>
      <c r="AZ85" s="104" t="s">
        <v>112</v>
      </c>
      <c r="BA85" s="12" t="s">
        <v>99</v>
      </c>
      <c r="BB85" s="54" t="s">
        <v>106</v>
      </c>
      <c r="BC85" s="54" t="s">
        <v>220</v>
      </c>
      <c r="BD85" s="54" t="s">
        <v>221</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tr">
        <f>TabelladatiSinottico[[#This Row],[Model]]</f>
        <v>DL321</v>
      </c>
      <c r="CN85" s="64" t="str">
        <f>TabelladatiSinottico[[#This Row],[Serial_Number]]</f>
        <v>DL321.084</v>
      </c>
      <c r="CO85" s="50" t="str">
        <f>TabelladatiSinottico[[#This Row],[Customer]]</f>
        <v>CHANGZHOU TIAN RUI DA</v>
      </c>
      <c r="CP85" s="54">
        <f t="shared" si="15"/>
        <v>84</v>
      </c>
      <c r="CQ85" s="94" t="s">
        <v>106</v>
      </c>
    </row>
    <row r="86" spans="1:95" ht="21.75" customHeight="1" x14ac:dyDescent="0.25">
      <c r="A86" s="1" t="s">
        <v>262</v>
      </c>
      <c r="B86" s="6" t="s">
        <v>530</v>
      </c>
      <c r="C86" s="23" t="s">
        <v>442</v>
      </c>
      <c r="D86" t="s">
        <v>136</v>
      </c>
      <c r="E86" s="2">
        <v>2024</v>
      </c>
      <c r="F86" s="2" t="s">
        <v>99</v>
      </c>
      <c r="G86" s="10" t="s">
        <v>100</v>
      </c>
      <c r="H86" s="2" t="s">
        <v>101</v>
      </c>
      <c r="I86" s="10" t="s">
        <v>102</v>
      </c>
      <c r="J86" s="2" t="s">
        <v>531</v>
      </c>
      <c r="K86" s="91" t="str">
        <f t="shared" si="9"/>
        <v>pdf</v>
      </c>
      <c r="L86" s="2" t="s">
        <v>532</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533</v>
      </c>
      <c r="AE86" s="2" t="s">
        <v>335</v>
      </c>
      <c r="AF86" s="58" t="s">
        <v>534</v>
      </c>
      <c r="AG86" s="17" t="s">
        <v>535</v>
      </c>
      <c r="AH86" s="17" t="s">
        <v>536</v>
      </c>
      <c r="AI86" s="17" t="s">
        <v>537</v>
      </c>
      <c r="AJ86" s="17" t="s">
        <v>538</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tr">
        <f>TabelladatiSinottico[[#This Row],[Model]]</f>
        <v>DL321</v>
      </c>
      <c r="CN86" s="64" t="str">
        <f>TabelladatiSinottico[[#This Row],[Serial_Number]]</f>
        <v>DL321.085</v>
      </c>
      <c r="CO86" s="50" t="str">
        <f>TabelladatiSinottico[[#This Row],[Customer]]</f>
        <v>CHANGZHOU TIAN RUI DA</v>
      </c>
      <c r="CP86" s="54">
        <f t="shared" si="15"/>
        <v>85</v>
      </c>
      <c r="CQ86" s="94" t="s">
        <v>106</v>
      </c>
    </row>
    <row r="87" spans="1:95" ht="21.75" customHeight="1" x14ac:dyDescent="0.25">
      <c r="A87" s="1" t="s">
        <v>262</v>
      </c>
      <c r="B87" s="6" t="s">
        <v>539</v>
      </c>
      <c r="C87" s="23" t="s">
        <v>442</v>
      </c>
      <c r="D87" t="s">
        <v>136</v>
      </c>
      <c r="E87" s="2">
        <v>2025</v>
      </c>
      <c r="F87" s="2" t="s">
        <v>99</v>
      </c>
      <c r="G87" s="10" t="s">
        <v>100</v>
      </c>
      <c r="H87" s="2" t="s">
        <v>101</v>
      </c>
      <c r="I87" s="10" t="s">
        <v>102</v>
      </c>
      <c r="J87" s="2" t="s">
        <v>540</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541</v>
      </c>
      <c r="AE87" s="2" t="s">
        <v>111</v>
      </c>
      <c r="AF87" s="58" t="s">
        <v>112</v>
      </c>
      <c r="AG87" s="17" t="s">
        <v>113</v>
      </c>
      <c r="AH87" s="43" t="s">
        <v>542</v>
      </c>
      <c r="AI87" s="17" t="s">
        <v>543</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223</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tr">
        <f>TabelladatiSinottico[[#This Row],[Model]]</f>
        <v>DL321</v>
      </c>
      <c r="CN87" s="64" t="str">
        <f>TabelladatiSinottico[[#This Row],[Serial_Number]]</f>
        <v>DL321.086</v>
      </c>
      <c r="CO87" s="50" t="str">
        <f>TabelladatiSinottico[[#This Row],[Customer]]</f>
        <v>CHANGZHOU TIAN RUI DA</v>
      </c>
      <c r="CP87" s="54">
        <f t="shared" si="15"/>
        <v>86</v>
      </c>
      <c r="CQ87" s="94" t="s">
        <v>106</v>
      </c>
    </row>
    <row r="88" spans="1:95" ht="21.75" customHeight="1" x14ac:dyDescent="0.25">
      <c r="A88" s="1" t="s">
        <v>262</v>
      </c>
      <c r="B88" s="6" t="s">
        <v>544</v>
      </c>
      <c r="C88" s="23" t="s">
        <v>442</v>
      </c>
      <c r="D88" t="s">
        <v>136</v>
      </c>
      <c r="E88" s="2">
        <v>2025</v>
      </c>
      <c r="F88" s="2" t="s">
        <v>99</v>
      </c>
      <c r="G88" s="10" t="s">
        <v>100</v>
      </c>
      <c r="H88" s="2" t="s">
        <v>101</v>
      </c>
      <c r="I88" s="10" t="s">
        <v>102</v>
      </c>
      <c r="J88" s="2" t="s">
        <v>545</v>
      </c>
      <c r="K88" s="91" t="str">
        <f t="shared" si="9"/>
        <v>pdf</v>
      </c>
      <c r="L88" s="2" t="s">
        <v>546</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223</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tr">
        <f>TabelladatiSinottico[[#This Row],[Model]]</f>
        <v>DL321</v>
      </c>
      <c r="CN88" s="64" t="str">
        <f>TabelladatiSinottico[[#This Row],[Serial_Number]]</f>
        <v>DL321.087</v>
      </c>
      <c r="CO88" s="50" t="str">
        <f>TabelladatiSinottico[[#This Row],[Customer]]</f>
        <v>CHANGZHOU TIAN RUI DA</v>
      </c>
      <c r="CP88" s="54">
        <f t="shared" si="15"/>
        <v>87</v>
      </c>
      <c r="CQ88" s="94" t="s">
        <v>106</v>
      </c>
    </row>
    <row r="89" spans="1:95" ht="21.75" customHeight="1" x14ac:dyDescent="0.25">
      <c r="A89" s="1" t="s">
        <v>262</v>
      </c>
      <c r="B89" s="6" t="s">
        <v>547</v>
      </c>
      <c r="C89" s="23" t="s">
        <v>442</v>
      </c>
      <c r="D89" t="s">
        <v>548</v>
      </c>
      <c r="E89" s="2">
        <v>2024</v>
      </c>
      <c r="F89" s="2" t="s">
        <v>99</v>
      </c>
      <c r="G89" s="10" t="s">
        <v>100</v>
      </c>
      <c r="H89" s="2" t="s">
        <v>101</v>
      </c>
      <c r="I89" s="10" t="s">
        <v>102</v>
      </c>
      <c r="J89" s="2" t="s">
        <v>549</v>
      </c>
      <c r="K89" s="91" t="str">
        <f t="shared" si="9"/>
        <v>pdf</v>
      </c>
      <c r="L89" s="2" t="s">
        <v>550</v>
      </c>
      <c r="M89" s="91" t="str">
        <f t="shared" si="10"/>
        <v>pdf</v>
      </c>
      <c r="N89" s="2" t="s">
        <v>105</v>
      </c>
      <c r="O89" s="39" t="s">
        <v>551</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552</v>
      </c>
      <c r="AE89" s="2" t="s">
        <v>180</v>
      </c>
      <c r="AF89" s="58" t="s">
        <v>553</v>
      </c>
      <c r="AG89" s="17" t="s">
        <v>554</v>
      </c>
      <c r="AH89" s="17" t="s">
        <v>555</v>
      </c>
      <c r="AI89" s="17" t="s">
        <v>556</v>
      </c>
      <c r="AJ89" s="17" t="s">
        <v>557</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223</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tr">
        <f>TabelladatiSinottico[[#This Row],[Model]]</f>
        <v>DL321</v>
      </c>
      <c r="CN89" s="64" t="str">
        <f>TabelladatiSinottico[[#This Row],[Serial_Number]]</f>
        <v>DL321.088</v>
      </c>
      <c r="CO89" s="50" t="str">
        <f>TabelladatiSinottico[[#This Row],[Customer]]</f>
        <v>MAIER S. COOP</v>
      </c>
      <c r="CP89" s="54">
        <f t="shared" si="15"/>
        <v>88</v>
      </c>
      <c r="CQ89" s="94" t="s">
        <v>106</v>
      </c>
    </row>
    <row r="90" spans="1:95" ht="21.75" customHeight="1" x14ac:dyDescent="0.25">
      <c r="A90" s="1" t="s">
        <v>262</v>
      </c>
      <c r="B90" s="6" t="s">
        <v>558</v>
      </c>
      <c r="C90" s="23" t="s">
        <v>442</v>
      </c>
      <c r="D90" t="s">
        <v>559</v>
      </c>
      <c r="E90" s="2">
        <v>2024</v>
      </c>
      <c r="F90" s="2" t="s">
        <v>99</v>
      </c>
      <c r="G90" s="10" t="s">
        <v>100</v>
      </c>
      <c r="H90" s="2" t="s">
        <v>101</v>
      </c>
      <c r="I90" s="10" t="s">
        <v>102</v>
      </c>
      <c r="J90" s="2" t="s">
        <v>560</v>
      </c>
      <c r="K90" s="91" t="str">
        <f t="shared" si="9"/>
        <v>pdf</v>
      </c>
      <c r="L90" s="2" t="s">
        <v>561</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562</v>
      </c>
      <c r="AD90" s="4" t="s">
        <v>563</v>
      </c>
      <c r="AE90" s="2" t="s">
        <v>127</v>
      </c>
      <c r="AF90" s="61" t="s">
        <v>564</v>
      </c>
      <c r="AG90" s="10" t="s">
        <v>565</v>
      </c>
      <c r="AH90" s="10" t="s">
        <v>308</v>
      </c>
      <c r="AI90" s="10" t="s">
        <v>566</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tr">
        <f>TabelladatiSinottico[[#This Row],[Model]]</f>
        <v>DL321</v>
      </c>
      <c r="CN90" s="64" t="str">
        <f>TabelladatiSinottico[[#This Row],[Serial_Number]]</f>
        <v>DL321.089</v>
      </c>
      <c r="CO90" s="50" t="str">
        <f>TabelladatiSinottico[[#This Row],[Customer]]</f>
        <v>SHAPERS' INDIA Pvt Ltd</v>
      </c>
      <c r="CP90" s="54">
        <f t="shared" si="15"/>
        <v>89</v>
      </c>
      <c r="CQ90" s="94" t="s">
        <v>106</v>
      </c>
    </row>
    <row r="91" spans="1:95" ht="21.75" customHeight="1" x14ac:dyDescent="0.25">
      <c r="A91" s="1" t="s">
        <v>262</v>
      </c>
      <c r="B91" s="6" t="s">
        <v>567</v>
      </c>
      <c r="C91" s="23" t="s">
        <v>442</v>
      </c>
      <c r="D91" t="s">
        <v>568</v>
      </c>
      <c r="E91" s="2">
        <v>2024</v>
      </c>
      <c r="F91" s="2" t="s">
        <v>99</v>
      </c>
      <c r="G91" s="10" t="s">
        <v>569</v>
      </c>
      <c r="H91" s="2" t="s">
        <v>101</v>
      </c>
      <c r="I91" s="10" t="s">
        <v>102</v>
      </c>
      <c r="J91" s="2" t="s">
        <v>570</v>
      </c>
      <c r="K91" s="91" t="str">
        <f t="shared" si="9"/>
        <v>pdf</v>
      </c>
      <c r="L91" s="2" t="s">
        <v>550</v>
      </c>
      <c r="M91" s="91" t="str">
        <f t="shared" si="10"/>
        <v>pdf</v>
      </c>
      <c r="N91" s="2" t="s">
        <v>105</v>
      </c>
      <c r="O91" s="39" t="s">
        <v>571</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572</v>
      </c>
      <c r="AE91" s="2" t="s">
        <v>180</v>
      </c>
      <c r="AF91" s="58" t="s">
        <v>573</v>
      </c>
      <c r="AG91" s="17" t="s">
        <v>574</v>
      </c>
      <c r="AH91" s="17" t="s">
        <v>575</v>
      </c>
      <c r="AI91" s="17" t="s">
        <v>576</v>
      </c>
      <c r="AJ91" s="17" t="s">
        <v>577</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223</v>
      </c>
      <c r="AY91" s="104"/>
      <c r="AZ91" s="104"/>
      <c r="BA91" s="12" t="s">
        <v>99</v>
      </c>
      <c r="BB91" s="54" t="s">
        <v>106</v>
      </c>
      <c r="BC91" s="54" t="s">
        <v>569</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tr">
        <f>TabelladatiSinottico[[#This Row],[Model]]</f>
        <v>DL321</v>
      </c>
      <c r="CN91" s="64" t="str">
        <f>TabelladatiSinottico[[#This Row],[Serial_Number]]</f>
        <v>DL321.090</v>
      </c>
      <c r="CO91" s="50" t="str">
        <f>TabelladatiSinottico[[#This Row],[Customer]]</f>
        <v>GAZC, SEVILLA MECANIZADOS S.L.PARQUE  AERONAUTICO AEROPOLIS</v>
      </c>
      <c r="CP91" s="54">
        <f t="shared" si="15"/>
        <v>90</v>
      </c>
      <c r="CQ91" s="77" t="s">
        <v>473</v>
      </c>
    </row>
    <row r="92" spans="1:95" ht="21.75" customHeight="1" x14ac:dyDescent="0.25">
      <c r="A92" s="1" t="s">
        <v>262</v>
      </c>
      <c r="B92" s="6" t="s">
        <v>578</v>
      </c>
      <c r="C92" s="23" t="s">
        <v>442</v>
      </c>
      <c r="D92" t="s">
        <v>579</v>
      </c>
      <c r="E92" s="2">
        <v>2025</v>
      </c>
      <c r="F92" s="2" t="s">
        <v>99</v>
      </c>
      <c r="G92" s="10" t="s">
        <v>100</v>
      </c>
      <c r="H92" s="2" t="s">
        <v>101</v>
      </c>
      <c r="I92" s="10" t="s">
        <v>102</v>
      </c>
      <c r="J92" s="2" t="s">
        <v>580</v>
      </c>
      <c r="K92" s="91" t="str">
        <f t="shared" si="9"/>
        <v>pdf</v>
      </c>
      <c r="L92" s="2" t="s">
        <v>581</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478</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223</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tr">
        <f>TabelladatiSinottico[[#This Row],[Model]]</f>
        <v>DL321</v>
      </c>
      <c r="CN92" s="64" t="str">
        <f>TabelladatiSinottico[[#This Row],[Serial_Number]]</f>
        <v>DL321.091</v>
      </c>
      <c r="CO92" s="50" t="str">
        <f>TabelladatiSinottico[[#This Row],[Customer]]</f>
        <v>I.C.A.63</v>
      </c>
      <c r="CP92" s="54">
        <f t="shared" si="15"/>
        <v>91</v>
      </c>
      <c r="CQ92" s="94" t="s">
        <v>106</v>
      </c>
    </row>
    <row r="93" spans="1:95" ht="21.75" customHeight="1" x14ac:dyDescent="0.25">
      <c r="A93" s="1" t="s">
        <v>262</v>
      </c>
      <c r="B93" s="6" t="s">
        <v>582</v>
      </c>
      <c r="C93" s="23" t="s">
        <v>442</v>
      </c>
      <c r="D93" t="s">
        <v>583</v>
      </c>
      <c r="E93" s="2">
        <v>2025</v>
      </c>
      <c r="F93" s="2" t="s">
        <v>99</v>
      </c>
      <c r="G93" s="10" t="s">
        <v>220</v>
      </c>
      <c r="H93" s="2" t="s">
        <v>101</v>
      </c>
      <c r="I93" s="10" t="s">
        <v>221</v>
      </c>
      <c r="J93" s="30" t="s">
        <v>584</v>
      </c>
      <c r="K93" s="91" t="str">
        <f t="shared" si="9"/>
        <v>pdf</v>
      </c>
      <c r="L93" s="2" t="s">
        <v>585</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223</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tr">
        <f>TabelladatiSinottico[[#This Row],[Model]]</f>
        <v>DL321</v>
      </c>
      <c r="CN93" s="64" t="str">
        <f>TabelladatiSinottico[[#This Row],[Serial_Number]]</f>
        <v>DL321.092</v>
      </c>
      <c r="CO93" s="50" t="str">
        <f>TabelladatiSinottico[[#This Row],[Customer]]</f>
        <v>INDUSTRIA DE MATRIZES BELGA LTDA.</v>
      </c>
      <c r="CP93" s="54">
        <f t="shared" si="15"/>
        <v>92</v>
      </c>
      <c r="CQ93" s="94" t="s">
        <v>106</v>
      </c>
    </row>
    <row r="94" spans="1:95" ht="21.75" customHeight="1" x14ac:dyDescent="0.25">
      <c r="A94" s="1" t="s">
        <v>262</v>
      </c>
      <c r="B94" s="6" t="s">
        <v>586</v>
      </c>
      <c r="C94" s="23" t="s">
        <v>451</v>
      </c>
      <c r="D94" t="s">
        <v>587</v>
      </c>
      <c r="E94" s="2">
        <v>2024</v>
      </c>
      <c r="F94" s="2" t="s">
        <v>99</v>
      </c>
      <c r="G94" s="10" t="s">
        <v>100</v>
      </c>
      <c r="H94" s="2" t="s">
        <v>101</v>
      </c>
      <c r="I94" s="2" t="s">
        <v>102</v>
      </c>
      <c r="J94" s="2" t="s">
        <v>588</v>
      </c>
      <c r="K94" s="91" t="str">
        <f t="shared" si="9"/>
        <v>pdf</v>
      </c>
      <c r="L94" s="2" t="s">
        <v>589</v>
      </c>
      <c r="M94" s="91" t="str">
        <f t="shared" si="10"/>
        <v>pdf</v>
      </c>
      <c r="N94" s="2" t="s">
        <v>105</v>
      </c>
      <c r="O94" s="39" t="s">
        <v>590</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478</v>
      </c>
      <c r="AD94" s="4" t="s">
        <v>591</v>
      </c>
      <c r="AE94" s="2" t="s">
        <v>479</v>
      </c>
      <c r="AF94" s="58" t="s">
        <v>592</v>
      </c>
      <c r="AG94" s="17" t="s">
        <v>593</v>
      </c>
      <c r="AH94" s="17" t="s">
        <v>594</v>
      </c>
      <c r="AI94" s="17" t="s">
        <v>595</v>
      </c>
      <c r="AJ94" s="17" t="s">
        <v>596</v>
      </c>
      <c r="AK94" s="5"/>
      <c r="AL94" s="16" t="s">
        <v>597</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tr">
        <f>TabelladatiSinottico[[#This Row],[Model]]</f>
        <v>DL321</v>
      </c>
      <c r="CN94" s="64" t="str">
        <f>TabelladatiSinottico[[#This Row],[Serial_Number]]</f>
        <v>DL321.093</v>
      </c>
      <c r="CO94" s="50" t="str">
        <f>TabelladatiSinottico[[#This Row],[Customer]]</f>
        <v>A3D DESIGN</v>
      </c>
      <c r="CP94" s="54">
        <f t="shared" si="15"/>
        <v>93</v>
      </c>
      <c r="CQ94" s="77" t="s">
        <v>473</v>
      </c>
    </row>
    <row r="95" spans="1:95" ht="21.75" customHeight="1" x14ac:dyDescent="0.25">
      <c r="A95" s="1" t="s">
        <v>598</v>
      </c>
      <c r="B95" s="6" t="s">
        <v>96</v>
      </c>
      <c r="C95" s="23" t="s">
        <v>599</v>
      </c>
      <c r="D95" t="s">
        <v>600</v>
      </c>
      <c r="E95" s="2">
        <v>2007</v>
      </c>
      <c r="F95" s="2" t="s">
        <v>99</v>
      </c>
      <c r="G95" s="10" t="s">
        <v>100</v>
      </c>
      <c r="H95" s="2" t="s">
        <v>106</v>
      </c>
      <c r="I95" s="10" t="s">
        <v>106</v>
      </c>
      <c r="J95" s="2" t="s">
        <v>601</v>
      </c>
      <c r="K95" s="91" t="str">
        <f t="shared" si="9"/>
        <v>pdf</v>
      </c>
      <c r="L95" s="2" t="s">
        <v>602</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603</v>
      </c>
      <c r="CM95" s="64" t="s">
        <v>604</v>
      </c>
      <c r="CN95" s="64" t="str">
        <f>TabelladatiSinottico[[#This Row],[Serial_Number]]</f>
        <v>GTF.001</v>
      </c>
      <c r="CO95" s="50" t="str">
        <f>TabelladatiSinottico[[#This Row],[Customer]]</f>
        <v>UNITED TOOL &amp; MOLD</v>
      </c>
      <c r="CP95" s="54">
        <f t="shared" si="15"/>
        <v>94</v>
      </c>
      <c r="CQ95" s="94" t="s">
        <v>106</v>
      </c>
    </row>
    <row r="96" spans="1:95" ht="21.75" customHeight="1" x14ac:dyDescent="0.25">
      <c r="A96" s="1" t="s">
        <v>598</v>
      </c>
      <c r="B96" s="6" t="s">
        <v>119</v>
      </c>
      <c r="C96" s="23" t="s">
        <v>599</v>
      </c>
      <c r="D96" t="s">
        <v>605</v>
      </c>
      <c r="E96" s="2">
        <v>2007</v>
      </c>
      <c r="F96" s="2" t="s">
        <v>99</v>
      </c>
      <c r="G96" s="10" t="s">
        <v>100</v>
      </c>
      <c r="H96" s="2" t="s">
        <v>106</v>
      </c>
      <c r="I96" s="10" t="s">
        <v>106</v>
      </c>
      <c r="J96" s="2" t="s">
        <v>606</v>
      </c>
      <c r="K96" s="91" t="str">
        <f t="shared" si="9"/>
        <v>pdf</v>
      </c>
      <c r="L96" s="2" t="s">
        <v>607</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330</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603</v>
      </c>
      <c r="CM96" s="64" t="s">
        <v>608</v>
      </c>
      <c r="CN96" s="64" t="str">
        <f>TabelladatiSinottico[[#This Row],[Serial_Number]]</f>
        <v>GTF.002</v>
      </c>
      <c r="CO96" s="50" t="str">
        <f>TabelladatiSinottico[[#This Row],[Customer]]</f>
        <v>PCC-AEROSPACE</v>
      </c>
      <c r="CP96" s="54">
        <f t="shared" si="15"/>
        <v>95</v>
      </c>
      <c r="CQ96" s="94" t="s">
        <v>106</v>
      </c>
    </row>
    <row r="97" spans="1:95" ht="21.75" customHeight="1" x14ac:dyDescent="0.25">
      <c r="A97" s="1" t="s">
        <v>598</v>
      </c>
      <c r="B97" s="6" t="s">
        <v>135</v>
      </c>
      <c r="C97" s="23" t="s">
        <v>599</v>
      </c>
      <c r="D97" t="s">
        <v>609</v>
      </c>
      <c r="E97" s="2">
        <v>2007</v>
      </c>
      <c r="F97" s="2" t="s">
        <v>106</v>
      </c>
      <c r="G97" s="10" t="s">
        <v>106</v>
      </c>
      <c r="H97" s="2" t="s">
        <v>106</v>
      </c>
      <c r="I97" s="10" t="s">
        <v>106</v>
      </c>
      <c r="J97" s="2" t="s">
        <v>106</v>
      </c>
      <c r="K97" s="91" t="str">
        <f t="shared" si="9"/>
        <v>pdf</v>
      </c>
      <c r="L97" s="2" t="s">
        <v>610</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603</v>
      </c>
      <c r="CM97" s="64" t="s">
        <v>611</v>
      </c>
      <c r="CN97" s="64" t="str">
        <f>TabelladatiSinottico[[#This Row],[Serial_Number]]</f>
        <v>GTF.003</v>
      </c>
      <c r="CO97" s="50" t="str">
        <f>TabelladatiSinottico[[#This Row],[Customer]]</f>
        <v>ATA MACHINERY (GUANGZHOU) Co. Ltd.</v>
      </c>
      <c r="CP97" s="54">
        <f t="shared" si="15"/>
        <v>96</v>
      </c>
      <c r="CQ97" s="94" t="s">
        <v>106</v>
      </c>
    </row>
    <row r="98" spans="1:95" ht="21.75" customHeight="1" x14ac:dyDescent="0.25">
      <c r="A98" s="1" t="s">
        <v>598</v>
      </c>
      <c r="B98" s="6" t="s">
        <v>142</v>
      </c>
      <c r="C98" s="23" t="s">
        <v>599</v>
      </c>
      <c r="D98" t="s">
        <v>612</v>
      </c>
      <c r="E98" s="2">
        <v>2008</v>
      </c>
      <c r="F98" s="2" t="s">
        <v>99</v>
      </c>
      <c r="G98" s="10" t="s">
        <v>100</v>
      </c>
      <c r="H98" s="2" t="s">
        <v>101</v>
      </c>
      <c r="I98" s="10" t="s">
        <v>102</v>
      </c>
      <c r="J98" s="2" t="s">
        <v>613</v>
      </c>
      <c r="K98" s="91" t="str">
        <f t="shared" si="9"/>
        <v>pdf</v>
      </c>
      <c r="L98" s="2" t="s">
        <v>614</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603</v>
      </c>
      <c r="CM98" s="64" t="s">
        <v>604</v>
      </c>
      <c r="CN98" s="64" t="str">
        <f>TabelladatiSinottico[[#This Row],[Serial_Number]]</f>
        <v>GTF.004</v>
      </c>
      <c r="CO98" s="50" t="str">
        <f>TabelladatiSinottico[[#This Row],[Customer]]</f>
        <v>HOWMET AEROSPACE</v>
      </c>
      <c r="CP98" s="54">
        <f t="shared" si="15"/>
        <v>97</v>
      </c>
      <c r="CQ98" s="94" t="s">
        <v>106</v>
      </c>
    </row>
    <row r="99" spans="1:95" ht="21.75" customHeight="1" x14ac:dyDescent="0.25">
      <c r="A99" s="1" t="s">
        <v>598</v>
      </c>
      <c r="B99" s="6" t="s">
        <v>155</v>
      </c>
      <c r="C99" s="23" t="s">
        <v>599</v>
      </c>
      <c r="D99" t="s">
        <v>615</v>
      </c>
      <c r="E99" s="2">
        <v>2007</v>
      </c>
      <c r="F99" s="2" t="s">
        <v>99</v>
      </c>
      <c r="G99" s="10" t="s">
        <v>100</v>
      </c>
      <c r="H99" s="2" t="s">
        <v>101</v>
      </c>
      <c r="I99" s="10" t="s">
        <v>102</v>
      </c>
      <c r="J99" s="2" t="s">
        <v>616</v>
      </c>
      <c r="K99" s="91" t="str">
        <f t="shared" si="9"/>
        <v>pdf</v>
      </c>
      <c r="L99" s="2" t="s">
        <v>617</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618</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603</v>
      </c>
      <c r="CM99" s="64" t="s">
        <v>604</v>
      </c>
      <c r="CN99" s="64" t="str">
        <f>TabelladatiSinottico[[#This Row],[Serial_Number]]</f>
        <v>GTF.005</v>
      </c>
      <c r="CO99" s="50" t="str">
        <f>TabelladatiSinottico[[#This Row],[Customer]]</f>
        <v>H. BECK MACHINERY Ltd.</v>
      </c>
      <c r="CP99" s="54">
        <f t="shared" si="15"/>
        <v>98</v>
      </c>
      <c r="CQ99" s="94" t="s">
        <v>106</v>
      </c>
    </row>
    <row r="100" spans="1:95" ht="21.75" customHeight="1" x14ac:dyDescent="0.25">
      <c r="A100" s="1" t="s">
        <v>598</v>
      </c>
      <c r="B100" s="6" t="s">
        <v>164</v>
      </c>
      <c r="C100" s="23" t="s">
        <v>599</v>
      </c>
      <c r="D100" t="s">
        <v>619</v>
      </c>
      <c r="E100" s="2">
        <v>2008</v>
      </c>
      <c r="F100" s="2" t="s">
        <v>99</v>
      </c>
      <c r="G100" s="10" t="s">
        <v>100</v>
      </c>
      <c r="H100" s="2" t="s">
        <v>106</v>
      </c>
      <c r="I100" s="10" t="s">
        <v>106</v>
      </c>
      <c r="J100" s="2" t="s">
        <v>620</v>
      </c>
      <c r="K100" s="91" t="str">
        <f t="shared" si="9"/>
        <v>pdf</v>
      </c>
      <c r="L100" s="2" t="s">
        <v>610</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252</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603</v>
      </c>
      <c r="CM100" s="64" t="s">
        <v>611</v>
      </c>
      <c r="CN100" s="64" t="str">
        <f>TabelladatiSinottico[[#This Row],[Serial_Number]]</f>
        <v>GTF.006</v>
      </c>
      <c r="CO100" s="50" t="str">
        <f>TabelladatiSinottico[[#This Row],[Customer]]</f>
        <v>MULLER MODELLBAU PROTOTYPING</v>
      </c>
      <c r="CP100" s="54">
        <f t="shared" si="15"/>
        <v>99</v>
      </c>
      <c r="CQ100" s="94" t="s">
        <v>106</v>
      </c>
    </row>
    <row r="101" spans="1:95" ht="21.75" customHeight="1" x14ac:dyDescent="0.25">
      <c r="A101" s="1" t="s">
        <v>598</v>
      </c>
      <c r="B101" s="6" t="s">
        <v>175</v>
      </c>
      <c r="C101" s="23" t="s">
        <v>599</v>
      </c>
      <c r="D101" t="s">
        <v>621</v>
      </c>
      <c r="E101" s="2">
        <v>2008</v>
      </c>
      <c r="F101" s="2" t="s">
        <v>99</v>
      </c>
      <c r="G101" s="10" t="s">
        <v>100</v>
      </c>
      <c r="H101" s="2" t="s">
        <v>101</v>
      </c>
      <c r="I101" s="10" t="s">
        <v>102</v>
      </c>
      <c r="J101" s="2" t="s">
        <v>622</v>
      </c>
      <c r="K101" s="91" t="str">
        <f t="shared" si="9"/>
        <v>pdf</v>
      </c>
      <c r="L101" s="2" t="s">
        <v>623</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252</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603</v>
      </c>
      <c r="CM101" s="64" t="s">
        <v>624</v>
      </c>
      <c r="CN101" s="64" t="str">
        <f>TabelladatiSinottico[[#This Row],[Serial_Number]]</f>
        <v>GTF.007</v>
      </c>
      <c r="CO101" s="50" t="str">
        <f>TabelladatiSinottico[[#This Row],[Customer]]</f>
        <v>HENKEL MODELLBAU</v>
      </c>
      <c r="CP101" s="54">
        <f t="shared" si="15"/>
        <v>100</v>
      </c>
      <c r="CQ101" s="94" t="s">
        <v>106</v>
      </c>
    </row>
    <row r="102" spans="1:95" ht="21.75" customHeight="1" x14ac:dyDescent="0.25">
      <c r="A102" s="1" t="s">
        <v>598</v>
      </c>
      <c r="B102" s="6" t="s">
        <v>182</v>
      </c>
      <c r="C102" s="23" t="s">
        <v>625</v>
      </c>
      <c r="D102" t="s">
        <v>626</v>
      </c>
      <c r="E102" s="2">
        <v>2008</v>
      </c>
      <c r="F102" s="2" t="s">
        <v>99</v>
      </c>
      <c r="G102" s="10" t="s">
        <v>100</v>
      </c>
      <c r="H102" s="2" t="s">
        <v>106</v>
      </c>
      <c r="I102" s="10" t="s">
        <v>106</v>
      </c>
      <c r="J102" s="2" t="s">
        <v>627</v>
      </c>
      <c r="K102" s="91" t="str">
        <f t="shared" si="9"/>
        <v>pdf</v>
      </c>
      <c r="L102" s="2" t="s">
        <v>628</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629</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4" t="s">
        <v>118</v>
      </c>
      <c r="CM102" s="64" t="str">
        <f>TabelladatiSinottico[[#This Row],[Model]]</f>
        <v>GTF</v>
      </c>
      <c r="CN102" s="64" t="str">
        <f>TabelladatiSinottico[[#This Row],[Serial_Number]]</f>
        <v>GTF.008</v>
      </c>
      <c r="CO102" s="50" t="str">
        <f>TabelladatiSinottico[[#This Row],[Customer]]</f>
        <v>HARBIN AIRCRAFT INDUSTRY GROUP</v>
      </c>
      <c r="CP102" s="54">
        <f t="shared" si="15"/>
        <v>101</v>
      </c>
      <c r="CQ102" s="94" t="s">
        <v>106</v>
      </c>
    </row>
    <row r="103" spans="1:95" ht="21.75" customHeight="1" x14ac:dyDescent="0.25">
      <c r="A103" s="1" t="s">
        <v>598</v>
      </c>
      <c r="B103" s="6" t="s">
        <v>193</v>
      </c>
      <c r="C103" s="23" t="s">
        <v>599</v>
      </c>
      <c r="D103" t="s">
        <v>630</v>
      </c>
      <c r="E103" s="2">
        <v>2008</v>
      </c>
      <c r="F103" s="2" t="s">
        <v>99</v>
      </c>
      <c r="G103" s="10" t="s">
        <v>100</v>
      </c>
      <c r="H103" s="2" t="s">
        <v>101</v>
      </c>
      <c r="I103" s="10" t="s">
        <v>102</v>
      </c>
      <c r="J103" s="2" t="s">
        <v>631</v>
      </c>
      <c r="K103" s="91" t="str">
        <f t="shared" si="9"/>
        <v>pdf</v>
      </c>
      <c r="L103" s="2" t="s">
        <v>632</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633</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634</v>
      </c>
      <c r="CM103" s="64" t="s">
        <v>635</v>
      </c>
      <c r="CN103" s="64" t="str">
        <f>TabelladatiSinottico[[#This Row],[Serial_Number]]</f>
        <v>GTF.009</v>
      </c>
      <c r="CO103" s="50" t="str">
        <f>TabelladatiSinottico[[#This Row],[Customer]]</f>
        <v>SHARP MODEL INVESTMENT Co.</v>
      </c>
      <c r="CP103" s="54">
        <f t="shared" si="15"/>
        <v>102</v>
      </c>
      <c r="CQ103" s="94" t="s">
        <v>106</v>
      </c>
    </row>
    <row r="104" spans="1:95" ht="21.75" customHeight="1" x14ac:dyDescent="0.25">
      <c r="A104" s="1" t="s">
        <v>598</v>
      </c>
      <c r="B104" s="6" t="s">
        <v>198</v>
      </c>
      <c r="C104" s="23" t="s">
        <v>599</v>
      </c>
      <c r="D104" t="s">
        <v>636</v>
      </c>
      <c r="E104" s="2">
        <v>2008</v>
      </c>
      <c r="F104" s="2" t="s">
        <v>99</v>
      </c>
      <c r="G104" s="10" t="s">
        <v>100</v>
      </c>
      <c r="H104" s="2" t="s">
        <v>101</v>
      </c>
      <c r="I104" s="10" t="s">
        <v>102</v>
      </c>
      <c r="J104" s="2" t="s">
        <v>637</v>
      </c>
      <c r="K104" s="91" t="str">
        <f t="shared" si="9"/>
        <v>pdf</v>
      </c>
      <c r="L104" s="2" t="s">
        <v>632</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603</v>
      </c>
      <c r="CM104" s="64" t="str">
        <f>TabelladatiSinottico[[#This Row],[Model]]</f>
        <v>GTF</v>
      </c>
      <c r="CN104" s="64" t="str">
        <f>TabelladatiSinottico[[#This Row],[Serial_Number]]</f>
        <v>GTF.010</v>
      </c>
      <c r="CO104" s="50" t="str">
        <f>TabelladatiSinottico[[#This Row],[Customer]]</f>
        <v>A&amp;G MACHINE INC.</v>
      </c>
      <c r="CP104" s="54">
        <f t="shared" si="15"/>
        <v>103</v>
      </c>
      <c r="CQ104" s="94" t="s">
        <v>106</v>
      </c>
    </row>
    <row r="105" spans="1:95" ht="21.75" customHeight="1" x14ac:dyDescent="0.25">
      <c r="A105" s="1" t="s">
        <v>598</v>
      </c>
      <c r="B105" s="6" t="s">
        <v>208</v>
      </c>
      <c r="C105" s="23" t="s">
        <v>599</v>
      </c>
      <c r="D105" t="s">
        <v>638</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603</v>
      </c>
      <c r="CM105" s="64" t="s">
        <v>608</v>
      </c>
      <c r="CN105" s="64" t="str">
        <f>TabelladatiSinottico[[#This Row],[Serial_Number]]</f>
        <v>GTF.011</v>
      </c>
      <c r="CO105" s="50" t="str">
        <f>TabelladatiSinottico[[#This Row],[Customer]]</f>
        <v>SHENYANG PROCESSING CAST METAL  Co. Ltd.</v>
      </c>
      <c r="CP105" s="54">
        <f t="shared" si="15"/>
        <v>104</v>
      </c>
      <c r="CQ105" s="94" t="s">
        <v>106</v>
      </c>
    </row>
    <row r="106" spans="1:95" ht="21.75" customHeight="1" x14ac:dyDescent="0.25">
      <c r="A106" s="1" t="s">
        <v>598</v>
      </c>
      <c r="B106" s="6" t="s">
        <v>219</v>
      </c>
      <c r="C106" s="23" t="s">
        <v>599</v>
      </c>
      <c r="D106" t="s">
        <v>639</v>
      </c>
      <c r="E106" s="2">
        <v>2009</v>
      </c>
      <c r="F106" s="2" t="s">
        <v>99</v>
      </c>
      <c r="G106" s="10" t="s">
        <v>100</v>
      </c>
      <c r="H106" s="2" t="s">
        <v>101</v>
      </c>
      <c r="I106" s="10" t="s">
        <v>102</v>
      </c>
      <c r="J106" s="2" t="s">
        <v>640</v>
      </c>
      <c r="K106" s="91" t="str">
        <f t="shared" si="9"/>
        <v>pdf</v>
      </c>
      <c r="L106" s="2" t="s">
        <v>641</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364</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603</v>
      </c>
      <c r="CM106" s="64" t="s">
        <v>611</v>
      </c>
      <c r="CN106" s="64" t="str">
        <f>TabelladatiSinottico[[#This Row],[Serial_Number]]</f>
        <v>GTF.012</v>
      </c>
      <c r="CO106" s="50" t="str">
        <f>TabelladatiSinottico[[#This Row],[Customer]]</f>
        <v>MULTARI DAVIDE &amp; C.</v>
      </c>
      <c r="CP106" s="54">
        <f t="shared" si="15"/>
        <v>105</v>
      </c>
      <c r="CQ106" s="94" t="s">
        <v>106</v>
      </c>
    </row>
    <row r="107" spans="1:95" ht="21.75" customHeight="1" x14ac:dyDescent="0.25">
      <c r="A107" s="1" t="s">
        <v>598</v>
      </c>
      <c r="B107" s="6" t="s">
        <v>224</v>
      </c>
      <c r="C107" s="23" t="s">
        <v>599</v>
      </c>
      <c r="D107" t="s">
        <v>642</v>
      </c>
      <c r="E107" s="2">
        <v>2009</v>
      </c>
      <c r="F107" s="2" t="s">
        <v>99</v>
      </c>
      <c r="G107" s="10" t="s">
        <v>100</v>
      </c>
      <c r="H107" s="2" t="s">
        <v>101</v>
      </c>
      <c r="I107" s="10" t="s">
        <v>102</v>
      </c>
      <c r="J107" s="2" t="s">
        <v>643</v>
      </c>
      <c r="K107" s="91" t="str">
        <f t="shared" si="9"/>
        <v>pdf</v>
      </c>
      <c r="L107" s="2" t="s">
        <v>623</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644</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603</v>
      </c>
      <c r="CM107" s="64" t="s">
        <v>624</v>
      </c>
      <c r="CN107" s="64" t="str">
        <f>TabelladatiSinottico[[#This Row],[Serial_Number]]</f>
        <v>GTF.013</v>
      </c>
      <c r="CO107" s="50" t="str">
        <f>TabelladatiSinottico[[#This Row],[Customer]]</f>
        <v>LAP Phuc</v>
      </c>
      <c r="CP107" s="54">
        <f t="shared" si="15"/>
        <v>106</v>
      </c>
      <c r="CQ107" s="94" t="s">
        <v>106</v>
      </c>
    </row>
    <row r="108" spans="1:95" ht="21.75" customHeight="1" x14ac:dyDescent="0.25">
      <c r="A108" s="1" t="s">
        <v>598</v>
      </c>
      <c r="B108" s="6" t="s">
        <v>225</v>
      </c>
      <c r="C108" s="38" t="s">
        <v>599</v>
      </c>
      <c r="D108" t="s">
        <v>645</v>
      </c>
      <c r="E108" s="2">
        <v>2009</v>
      </c>
      <c r="F108" s="2" t="s">
        <v>646</v>
      </c>
      <c r="G108" s="10" t="s">
        <v>647</v>
      </c>
      <c r="H108" s="2" t="s">
        <v>106</v>
      </c>
      <c r="I108" s="10" t="s">
        <v>648</v>
      </c>
      <c r="J108" s="2" t="s">
        <v>649</v>
      </c>
      <c r="K108" s="91" t="str">
        <f t="shared" si="9"/>
        <v>pdf</v>
      </c>
      <c r="L108" s="2" t="s">
        <v>650</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562</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651</v>
      </c>
      <c r="AZ108" s="104" t="s">
        <v>112</v>
      </c>
      <c r="BA108" s="12" t="s">
        <v>652</v>
      </c>
      <c r="BB108" s="54" t="s">
        <v>106</v>
      </c>
      <c r="BC108" s="54" t="s">
        <v>647</v>
      </c>
      <c r="BD108" s="54" t="s">
        <v>648</v>
      </c>
      <c r="BE108" s="12" t="s">
        <v>652</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634</v>
      </c>
      <c r="CM108" s="64" t="s">
        <v>653</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x14ac:dyDescent="0.25">
      <c r="A109" s="1" t="s">
        <v>598</v>
      </c>
      <c r="B109" s="6" t="s">
        <v>226</v>
      </c>
      <c r="C109" s="23" t="s">
        <v>599</v>
      </c>
      <c r="D109" t="s">
        <v>626</v>
      </c>
      <c r="E109" s="2">
        <v>2008</v>
      </c>
      <c r="F109" s="2" t="s">
        <v>99</v>
      </c>
      <c r="G109" s="10" t="s">
        <v>100</v>
      </c>
      <c r="H109" s="2" t="s">
        <v>101</v>
      </c>
      <c r="I109" s="10" t="s">
        <v>102</v>
      </c>
      <c r="J109" s="2" t="s">
        <v>654</v>
      </c>
      <c r="K109" s="91" t="str">
        <f t="shared" si="9"/>
        <v>pdf</v>
      </c>
      <c r="L109" s="2" t="s">
        <v>655</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656</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603</v>
      </c>
      <c r="CM109" s="64" t="s">
        <v>608</v>
      </c>
      <c r="CN109" s="64" t="str">
        <f>TabelladatiSinottico[[#This Row],[Serial_Number]]</f>
        <v>GTF.015</v>
      </c>
      <c r="CO109" s="50" t="str">
        <f>TabelladatiSinottico[[#This Row],[Customer]]</f>
        <v>HARBIN AIRCRAFT INDUSTRY GROUP</v>
      </c>
      <c r="CP109" s="54">
        <f t="shared" si="15"/>
        <v>108</v>
      </c>
      <c r="CQ109" s="94" t="s">
        <v>106</v>
      </c>
    </row>
    <row r="110" spans="1:95" ht="21.75" customHeight="1" x14ac:dyDescent="0.25">
      <c r="A110" s="1" t="s">
        <v>598</v>
      </c>
      <c r="B110" s="6" t="s">
        <v>227</v>
      </c>
      <c r="C110" s="38" t="s">
        <v>599</v>
      </c>
      <c r="D110" t="s">
        <v>657</v>
      </c>
      <c r="E110" s="2">
        <v>2009</v>
      </c>
      <c r="F110" s="2" t="s">
        <v>646</v>
      </c>
      <c r="G110" s="10" t="s">
        <v>647</v>
      </c>
      <c r="H110" s="2" t="s">
        <v>106</v>
      </c>
      <c r="I110" s="10" t="s">
        <v>648</v>
      </c>
      <c r="J110" s="2" t="s">
        <v>658</v>
      </c>
      <c r="K110" s="91" t="str">
        <f t="shared" si="9"/>
        <v>pdf</v>
      </c>
      <c r="L110" s="2" t="s">
        <v>650</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562</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659</v>
      </c>
      <c r="AZ110" s="104" t="s">
        <v>112</v>
      </c>
      <c r="BA110" s="12" t="s">
        <v>652</v>
      </c>
      <c r="BB110" s="54" t="s">
        <v>106</v>
      </c>
      <c r="BC110" s="54" t="s">
        <v>647</v>
      </c>
      <c r="BD110" s="54" t="s">
        <v>648</v>
      </c>
      <c r="BE110" s="12" t="s">
        <v>652</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634</v>
      </c>
      <c r="CM110" s="64" t="s">
        <v>653</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x14ac:dyDescent="0.25">
      <c r="A111" s="1" t="s">
        <v>598</v>
      </c>
      <c r="B111" s="6" t="s">
        <v>228</v>
      </c>
      <c r="C111" s="23" t="s">
        <v>660</v>
      </c>
      <c r="D111" t="s">
        <v>661</v>
      </c>
      <c r="E111" s="2">
        <v>2009</v>
      </c>
      <c r="F111" s="2" t="s">
        <v>99</v>
      </c>
      <c r="G111" s="10" t="s">
        <v>106</v>
      </c>
      <c r="H111" s="2" t="s">
        <v>106</v>
      </c>
      <c r="I111" s="10" t="s">
        <v>106</v>
      </c>
      <c r="J111" s="2" t="s">
        <v>662</v>
      </c>
      <c r="K111" s="91" t="str">
        <f t="shared" si="9"/>
        <v>pdf</v>
      </c>
      <c r="L111" s="2" t="s">
        <v>663</v>
      </c>
      <c r="M111" s="91" t="str">
        <f t="shared" si="10"/>
        <v>pdf</v>
      </c>
      <c r="N111" s="2" t="s">
        <v>105</v>
      </c>
      <c r="O111" s="39" t="s">
        <v>664</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665</v>
      </c>
      <c r="AZ111" s="104" t="s">
        <v>666</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4" t="s">
        <v>118</v>
      </c>
      <c r="CM111" s="64" t="str">
        <f>TabelladatiSinottico[[#This Row],[Model]]</f>
        <v>GTF</v>
      </c>
      <c r="CN111" s="64" t="str">
        <f>TabelladatiSinottico[[#This Row],[Serial_Number]]</f>
        <v>GTF.017</v>
      </c>
      <c r="CO111" s="50" t="str">
        <f>TabelladatiSinottico[[#This Row],[Customer]]</f>
        <v>PARAGON DIE &amp; ENGINEERING Co.</v>
      </c>
      <c r="CP111" s="54">
        <f t="shared" si="15"/>
        <v>110</v>
      </c>
      <c r="CQ111" s="94" t="s">
        <v>106</v>
      </c>
    </row>
    <row r="112" spans="1:95" ht="21.75" customHeight="1" x14ac:dyDescent="0.25">
      <c r="A112" s="1" t="s">
        <v>598</v>
      </c>
      <c r="B112" s="6" t="s">
        <v>229</v>
      </c>
      <c r="C112" s="23" t="s">
        <v>599</v>
      </c>
      <c r="D112" t="s">
        <v>661</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665</v>
      </c>
      <c r="AZ112" s="104" t="s">
        <v>666</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603</v>
      </c>
      <c r="CM112" s="64" t="str">
        <f>TabelladatiSinottico[[#This Row],[Model]]</f>
        <v>GTF</v>
      </c>
      <c r="CN112" s="64" t="str">
        <f>TabelladatiSinottico[[#This Row],[Serial_Number]]</f>
        <v>GTF.018</v>
      </c>
      <c r="CO112" s="50" t="str">
        <f>TabelladatiSinottico[[#This Row],[Customer]]</f>
        <v>PARAGON DIE &amp; ENGINEERING Co.</v>
      </c>
      <c r="CP112" s="54">
        <f t="shared" si="15"/>
        <v>111</v>
      </c>
      <c r="CQ112" s="94" t="s">
        <v>106</v>
      </c>
    </row>
    <row r="113" spans="1:95" ht="21.75" customHeight="1" x14ac:dyDescent="0.25">
      <c r="A113" s="1" t="s">
        <v>598</v>
      </c>
      <c r="B113" s="6" t="s">
        <v>230</v>
      </c>
      <c r="C113" s="23" t="s">
        <v>599</v>
      </c>
      <c r="D113" t="s">
        <v>667</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603</v>
      </c>
      <c r="CM113" s="64" t="str">
        <f>TabelladatiSinottico[[#This Row],[Model]]</f>
        <v>GTF</v>
      </c>
      <c r="CN113" s="64" t="str">
        <f>TabelladatiSinottico[[#This Row],[Serial_Number]]</f>
        <v>GTF.019</v>
      </c>
      <c r="CO113" s="50" t="str">
        <f>TabelladatiSinottico[[#This Row],[Customer]]</f>
        <v>Custom in Cina - CAST MECCANICA S.r.l.</v>
      </c>
      <c r="CP113" s="54">
        <f t="shared" si="15"/>
        <v>112</v>
      </c>
      <c r="CQ113" s="94" t="s">
        <v>106</v>
      </c>
    </row>
    <row r="114" spans="1:95" ht="21.75" customHeight="1" x14ac:dyDescent="0.25">
      <c r="A114" s="1" t="s">
        <v>598</v>
      </c>
      <c r="B114" s="6" t="s">
        <v>239</v>
      </c>
      <c r="C114" s="23" t="s">
        <v>599</v>
      </c>
      <c r="D114" t="s">
        <v>668</v>
      </c>
      <c r="E114" s="2">
        <v>2009</v>
      </c>
      <c r="F114" s="2" t="s">
        <v>99</v>
      </c>
      <c r="G114" s="10" t="s">
        <v>100</v>
      </c>
      <c r="H114" s="2" t="s">
        <v>101</v>
      </c>
      <c r="I114" s="10" t="s">
        <v>102</v>
      </c>
      <c r="J114" s="2" t="s">
        <v>669</v>
      </c>
      <c r="K114" s="91" t="str">
        <f t="shared" si="9"/>
        <v>pdf</v>
      </c>
      <c r="L114" s="2" t="s">
        <v>670</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449</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603</v>
      </c>
      <c r="CM114" s="64" t="s">
        <v>608</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x14ac:dyDescent="0.25">
      <c r="A115" s="1" t="s">
        <v>598</v>
      </c>
      <c r="B115" s="6" t="s">
        <v>247</v>
      </c>
      <c r="C115" s="23" t="s">
        <v>599</v>
      </c>
      <c r="D115" t="s">
        <v>668</v>
      </c>
      <c r="E115" s="2">
        <v>2009</v>
      </c>
      <c r="F115" s="2" t="s">
        <v>99</v>
      </c>
      <c r="G115" s="10" t="s">
        <v>100</v>
      </c>
      <c r="H115" s="2" t="s">
        <v>101</v>
      </c>
      <c r="I115" s="10" t="s">
        <v>102</v>
      </c>
      <c r="J115" s="2" t="s">
        <v>669</v>
      </c>
      <c r="K115" s="91" t="str">
        <f t="shared" si="9"/>
        <v>pdf</v>
      </c>
      <c r="L115" s="2" t="s">
        <v>670</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449</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603</v>
      </c>
      <c r="CM115" s="64" t="s">
        <v>608</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x14ac:dyDescent="0.25">
      <c r="A116" s="1" t="s">
        <v>598</v>
      </c>
      <c r="B116" s="6" t="s">
        <v>253</v>
      </c>
      <c r="C116" s="23" t="s">
        <v>625</v>
      </c>
      <c r="D116" t="s">
        <v>671</v>
      </c>
      <c r="E116" s="2">
        <v>2010</v>
      </c>
      <c r="F116" s="2" t="s">
        <v>99</v>
      </c>
      <c r="G116" s="10" t="s">
        <v>100</v>
      </c>
      <c r="H116" s="2" t="s">
        <v>101</v>
      </c>
      <c r="I116" s="10" t="s">
        <v>102</v>
      </c>
      <c r="J116" s="2" t="s">
        <v>672</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673</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4" t="s">
        <v>118</v>
      </c>
      <c r="CM116" s="64" t="str">
        <f>TabelladatiSinottico[[#This Row],[Model]]</f>
        <v>GTF</v>
      </c>
      <c r="CN116" s="64" t="str">
        <f>TabelladatiSinottico[[#This Row],[Serial_Number]]</f>
        <v>GTF.022</v>
      </c>
      <c r="CO116" s="50" t="str">
        <f>TabelladatiSinottico[[#This Row],[Customer]]</f>
        <v>GEISS AG</v>
      </c>
      <c r="CP116" s="54">
        <f t="shared" si="15"/>
        <v>115</v>
      </c>
      <c r="CQ116" s="94" t="s">
        <v>106</v>
      </c>
    </row>
    <row r="117" spans="1:95" ht="21.75" customHeight="1" x14ac:dyDescent="0.25">
      <c r="A117" s="1" t="s">
        <v>598</v>
      </c>
      <c r="B117" s="6" t="s">
        <v>263</v>
      </c>
      <c r="C117" s="23" t="s">
        <v>625</v>
      </c>
      <c r="D117" t="s">
        <v>674</v>
      </c>
      <c r="E117" s="2">
        <v>2010</v>
      </c>
      <c r="F117" s="2" t="s">
        <v>99</v>
      </c>
      <c r="G117" s="10" t="s">
        <v>100</v>
      </c>
      <c r="H117" s="2" t="s">
        <v>101</v>
      </c>
      <c r="I117" s="10" t="s">
        <v>102</v>
      </c>
      <c r="J117" s="2" t="s">
        <v>675</v>
      </c>
      <c r="K117" s="91" t="str">
        <f t="shared" si="9"/>
        <v>pdf</v>
      </c>
      <c r="L117" s="2" t="s">
        <v>676</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449</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4" t="s">
        <v>118</v>
      </c>
      <c r="CM117" s="64" t="str">
        <f>TabelladatiSinottico[[#This Row],[Model]]</f>
        <v>GTF</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x14ac:dyDescent="0.25">
      <c r="A118" s="1" t="s">
        <v>598</v>
      </c>
      <c r="B118" s="6" t="s">
        <v>270</v>
      </c>
      <c r="C118" s="23" t="s">
        <v>625</v>
      </c>
      <c r="D118" t="s">
        <v>674</v>
      </c>
      <c r="E118" s="2">
        <v>2010</v>
      </c>
      <c r="F118" s="2" t="s">
        <v>99</v>
      </c>
      <c r="G118" s="10" t="s">
        <v>100</v>
      </c>
      <c r="H118" s="2" t="s">
        <v>101</v>
      </c>
      <c r="I118" s="10" t="s">
        <v>102</v>
      </c>
      <c r="J118" s="2" t="s">
        <v>677</v>
      </c>
      <c r="K118" s="91" t="str">
        <f t="shared" si="9"/>
        <v>pdf</v>
      </c>
      <c r="L118" s="2" t="s">
        <v>678</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449</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4" t="s">
        <v>118</v>
      </c>
      <c r="CM118" s="64" t="str">
        <f>TabelladatiSinottico[[#This Row],[Model]]</f>
        <v>GTF</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x14ac:dyDescent="0.25">
      <c r="A119" s="1" t="s">
        <v>598</v>
      </c>
      <c r="B119" s="6" t="s">
        <v>271</v>
      </c>
      <c r="C119" s="23" t="s">
        <v>625</v>
      </c>
      <c r="D119" t="s">
        <v>679</v>
      </c>
      <c r="E119" s="2">
        <v>2010</v>
      </c>
      <c r="F119" s="2" t="s">
        <v>99</v>
      </c>
      <c r="G119" s="10" t="s">
        <v>100</v>
      </c>
      <c r="H119" s="2" t="s">
        <v>101</v>
      </c>
      <c r="I119" s="10" t="s">
        <v>102</v>
      </c>
      <c r="J119" s="2" t="s">
        <v>680</v>
      </c>
      <c r="K119" s="91" t="str">
        <f t="shared" si="9"/>
        <v>pdf</v>
      </c>
      <c r="L119" s="2" t="s">
        <v>681</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364</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682</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4" t="s">
        <v>118</v>
      </c>
      <c r="CM119" s="64" t="str">
        <f>TabelladatiSinottico[[#This Row],[Model]]</f>
        <v>GTF</v>
      </c>
      <c r="CN119" s="64" t="str">
        <f>TabelladatiSinottico[[#This Row],[Serial_Number]]</f>
        <v>GTF.025</v>
      </c>
      <c r="CO119" s="50" t="str">
        <f>TabelladatiSinottico[[#This Row],[Customer]]</f>
        <v>MAGNA STEYR ITALIA S.r.l.</v>
      </c>
      <c r="CP119" s="54">
        <f t="shared" si="15"/>
        <v>118</v>
      </c>
      <c r="CQ119" s="94" t="s">
        <v>106</v>
      </c>
    </row>
    <row r="120" spans="1:95" ht="21.75" customHeight="1" x14ac:dyDescent="0.25">
      <c r="A120" s="1" t="s">
        <v>598</v>
      </c>
      <c r="B120" s="6" t="s">
        <v>273</v>
      </c>
      <c r="C120" s="23" t="s">
        <v>599</v>
      </c>
      <c r="D120" t="s">
        <v>683</v>
      </c>
      <c r="E120" s="2">
        <v>2010</v>
      </c>
      <c r="F120" s="2" t="s">
        <v>99</v>
      </c>
      <c r="G120" s="10" t="s">
        <v>100</v>
      </c>
      <c r="H120" s="2" t="s">
        <v>101</v>
      </c>
      <c r="I120" s="10" t="s">
        <v>102</v>
      </c>
      <c r="J120" s="2" t="s">
        <v>684</v>
      </c>
      <c r="K120" s="91" t="str">
        <f t="shared" si="9"/>
        <v>pdf</v>
      </c>
      <c r="L120" s="2" t="s">
        <v>685</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449</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603</v>
      </c>
      <c r="CM120" s="64" t="s">
        <v>608</v>
      </c>
      <c r="CN120" s="64" t="str">
        <f>TabelladatiSinottico[[#This Row],[Serial_Number]]</f>
        <v>GTF.026</v>
      </c>
      <c r="CO120" s="50" t="str">
        <f>TabelladatiSinottico[[#This Row],[Customer]]</f>
        <v>HARBIN AIRCRAFT MANUFACTURING CO.</v>
      </c>
      <c r="CP120" s="54">
        <f t="shared" si="15"/>
        <v>119</v>
      </c>
      <c r="CQ120" s="94" t="s">
        <v>106</v>
      </c>
    </row>
    <row r="121" spans="1:95" ht="21.75" customHeight="1" x14ac:dyDescent="0.25">
      <c r="A121" s="1" t="s">
        <v>598</v>
      </c>
      <c r="B121" s="6" t="s">
        <v>274</v>
      </c>
      <c r="C121" s="38" t="s">
        <v>686</v>
      </c>
      <c r="D121" t="s">
        <v>668</v>
      </c>
      <c r="E121" s="2">
        <v>2011</v>
      </c>
      <c r="F121" s="2" t="s">
        <v>646</v>
      </c>
      <c r="G121" s="10" t="s">
        <v>687</v>
      </c>
      <c r="H121" s="2" t="s">
        <v>106</v>
      </c>
      <c r="I121" s="10" t="s">
        <v>221</v>
      </c>
      <c r="J121" s="2" t="s">
        <v>688</v>
      </c>
      <c r="K121" s="91" t="str">
        <f t="shared" si="9"/>
        <v>pdf</v>
      </c>
      <c r="L121" s="2" t="s">
        <v>689</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449</v>
      </c>
      <c r="AZ121" s="104" t="s">
        <v>148</v>
      </c>
      <c r="BA121" s="12" t="s">
        <v>652</v>
      </c>
      <c r="BB121" s="54" t="s">
        <v>106</v>
      </c>
      <c r="BC121" s="54" t="s">
        <v>687</v>
      </c>
      <c r="BD121" s="54" t="s">
        <v>221</v>
      </c>
      <c r="BE121" s="12" t="s">
        <v>652</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4" t="s">
        <v>118</v>
      </c>
      <c r="CM121" s="64" t="str">
        <f>TabelladatiSinottico[[#This Row],[Model]]</f>
        <v>GTF</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x14ac:dyDescent="0.25">
      <c r="A122" s="1" t="s">
        <v>598</v>
      </c>
      <c r="B122" s="6" t="s">
        <v>275</v>
      </c>
      <c r="C122" s="23" t="s">
        <v>209</v>
      </c>
      <c r="D122" t="s">
        <v>690</v>
      </c>
      <c r="E122" s="2">
        <v>2011</v>
      </c>
      <c r="F122" s="2" t="s">
        <v>99</v>
      </c>
      <c r="G122" s="10" t="s">
        <v>100</v>
      </c>
      <c r="H122" s="2" t="s">
        <v>101</v>
      </c>
      <c r="I122" s="10" t="s">
        <v>102</v>
      </c>
      <c r="J122" s="2" t="s">
        <v>691</v>
      </c>
      <c r="K122" s="91" t="str">
        <f t="shared" si="9"/>
        <v>pdf</v>
      </c>
      <c r="L122" s="2" t="s">
        <v>692</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449</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603</v>
      </c>
      <c r="CM122" s="64" t="s">
        <v>693</v>
      </c>
      <c r="CN122" s="64" t="str">
        <f>TabelladatiSinottico[[#This Row],[Serial_Number]]</f>
        <v>GTF.028</v>
      </c>
      <c r="CO122" s="50" t="str">
        <f>TabelladatiSinottico[[#This Row],[Customer]]</f>
        <v>XI'AN JIAYE</v>
      </c>
      <c r="CP122" s="54">
        <f t="shared" si="15"/>
        <v>121</v>
      </c>
      <c r="CQ122" s="94" t="s">
        <v>106</v>
      </c>
    </row>
    <row r="123" spans="1:95" ht="21.75" customHeight="1" x14ac:dyDescent="0.25">
      <c r="A123" s="1" t="s">
        <v>598</v>
      </c>
      <c r="B123" s="6" t="s">
        <v>276</v>
      </c>
      <c r="C123" s="23" t="s">
        <v>97</v>
      </c>
      <c r="D123" t="s">
        <v>694</v>
      </c>
      <c r="E123" s="2">
        <v>2011</v>
      </c>
      <c r="F123" s="2" t="s">
        <v>99</v>
      </c>
      <c r="G123" s="10" t="s">
        <v>100</v>
      </c>
      <c r="H123" s="2" t="s">
        <v>101</v>
      </c>
      <c r="I123" s="10" t="s">
        <v>102</v>
      </c>
      <c r="J123" s="2" t="s">
        <v>695</v>
      </c>
      <c r="K123" s="91" t="str">
        <f t="shared" si="9"/>
        <v>pdf</v>
      </c>
      <c r="L123" s="2" t="s">
        <v>696</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697</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4" t="s">
        <v>118</v>
      </c>
      <c r="CM123" s="64" t="str">
        <f>TabelladatiSinottico[[#This Row],[Model]]</f>
        <v>GTF</v>
      </c>
      <c r="CN123" s="64" t="str">
        <f>TabelladatiSinottico[[#This Row],[Serial_Number]]</f>
        <v>GTF.029</v>
      </c>
      <c r="CO123" s="50" t="str">
        <f>TabelladatiSinottico[[#This Row],[Customer]]</f>
        <v>GALAXY TOOL CORPORATION</v>
      </c>
      <c r="CP123" s="54">
        <f t="shared" si="15"/>
        <v>122</v>
      </c>
      <c r="CQ123" s="94" t="s">
        <v>106</v>
      </c>
    </row>
    <row r="124" spans="1:95" ht="21.75" customHeight="1" x14ac:dyDescent="0.25">
      <c r="A124" s="1" t="s">
        <v>598</v>
      </c>
      <c r="B124" s="6" t="s">
        <v>277</v>
      </c>
      <c r="C124" s="23" t="s">
        <v>599</v>
      </c>
      <c r="D124" t="s">
        <v>698</v>
      </c>
      <c r="E124" s="2">
        <v>2010</v>
      </c>
      <c r="F124" s="2" t="s">
        <v>99</v>
      </c>
      <c r="G124" s="10" t="s">
        <v>100</v>
      </c>
      <c r="H124" s="2" t="s">
        <v>101</v>
      </c>
      <c r="I124" s="10" t="s">
        <v>102</v>
      </c>
      <c r="J124" s="2" t="s">
        <v>699</v>
      </c>
      <c r="K124" s="91" t="str">
        <f t="shared" si="9"/>
        <v>pdf</v>
      </c>
      <c r="L124" s="2" t="s">
        <v>700</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701</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603</v>
      </c>
      <c r="CM124" s="64" t="s">
        <v>702</v>
      </c>
      <c r="CN124" s="64" t="str">
        <f>TabelladatiSinottico[[#This Row],[Serial_Number]]</f>
        <v>GTF.030</v>
      </c>
      <c r="CO124" s="50" t="str">
        <f>TabelladatiSinottico[[#This Row],[Customer]]</f>
        <v>HARBIN HAFEI INDUSTRY Co. Ltd.</v>
      </c>
      <c r="CP124" s="54">
        <f t="shared" si="15"/>
        <v>123</v>
      </c>
      <c r="CQ124" s="94" t="s">
        <v>106</v>
      </c>
    </row>
    <row r="125" spans="1:95" ht="21.75" customHeight="1" x14ac:dyDescent="0.25">
      <c r="A125" s="1" t="s">
        <v>598</v>
      </c>
      <c r="B125" s="6" t="s">
        <v>278</v>
      </c>
      <c r="C125" s="23" t="s">
        <v>599</v>
      </c>
      <c r="D125" t="s">
        <v>698</v>
      </c>
      <c r="E125" s="2">
        <v>2010</v>
      </c>
      <c r="F125" s="2" t="s">
        <v>99</v>
      </c>
      <c r="G125" s="10" t="s">
        <v>100</v>
      </c>
      <c r="H125" s="2" t="s">
        <v>101</v>
      </c>
      <c r="I125" s="10" t="s">
        <v>102</v>
      </c>
      <c r="J125" s="2" t="s">
        <v>699</v>
      </c>
      <c r="K125" s="91" t="str">
        <f t="shared" si="9"/>
        <v>pdf</v>
      </c>
      <c r="L125" s="2" t="s">
        <v>700</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701</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603</v>
      </c>
      <c r="CM125" s="64" t="s">
        <v>703</v>
      </c>
      <c r="CN125" s="64" t="str">
        <f>TabelladatiSinottico[[#This Row],[Serial_Number]]</f>
        <v>GTF.031</v>
      </c>
      <c r="CO125" s="50" t="str">
        <f>TabelladatiSinottico[[#This Row],[Customer]]</f>
        <v>HARBIN HAFEI INDUSTRY Co. Ltd.</v>
      </c>
      <c r="CP125" s="54">
        <f t="shared" si="15"/>
        <v>124</v>
      </c>
      <c r="CQ125" s="94" t="s">
        <v>106</v>
      </c>
    </row>
    <row r="126" spans="1:95" ht="21.75" customHeight="1" x14ac:dyDescent="0.25">
      <c r="A126" s="1" t="s">
        <v>598</v>
      </c>
      <c r="B126" s="6" t="s">
        <v>279</v>
      </c>
      <c r="C126" s="23" t="s">
        <v>209</v>
      </c>
      <c r="D126" t="s">
        <v>704</v>
      </c>
      <c r="E126" s="2">
        <v>2011</v>
      </c>
      <c r="F126" s="2" t="s">
        <v>99</v>
      </c>
      <c r="G126" s="10" t="s">
        <v>100</v>
      </c>
      <c r="H126" s="2" t="s">
        <v>101</v>
      </c>
      <c r="I126" s="10" t="s">
        <v>102</v>
      </c>
      <c r="J126" s="2" t="s">
        <v>705</v>
      </c>
      <c r="K126" s="91" t="str">
        <f t="shared" si="9"/>
        <v>pdf</v>
      </c>
      <c r="L126" s="2" t="s">
        <v>706</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701</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4" t="s">
        <v>118</v>
      </c>
      <c r="CM126" s="64" t="str">
        <f>TabelladatiSinottico[[#This Row],[Model]]</f>
        <v>GTF</v>
      </c>
      <c r="CN126" s="64" t="str">
        <f>TabelladatiSinottico[[#This Row],[Serial_Number]]</f>
        <v>GTF.032</v>
      </c>
      <c r="CO126" s="50" t="str">
        <f>TabelladatiSinottico[[#This Row],[Customer]]</f>
        <v>ROSNI S.L.</v>
      </c>
      <c r="CP126" s="54">
        <f t="shared" si="15"/>
        <v>125</v>
      </c>
      <c r="CQ126" s="94" t="s">
        <v>106</v>
      </c>
    </row>
    <row r="127" spans="1:95" ht="21.75" customHeight="1" x14ac:dyDescent="0.25">
      <c r="A127" s="1" t="s">
        <v>598</v>
      </c>
      <c r="B127" s="6" t="s">
        <v>280</v>
      </c>
      <c r="C127" s="23" t="s">
        <v>209</v>
      </c>
      <c r="D127" t="s">
        <v>707</v>
      </c>
      <c r="E127" s="2">
        <v>2011</v>
      </c>
      <c r="F127" s="2" t="s">
        <v>99</v>
      </c>
      <c r="G127" s="10" t="s">
        <v>100</v>
      </c>
      <c r="H127" s="2" t="s">
        <v>101</v>
      </c>
      <c r="I127" s="10" t="s">
        <v>102</v>
      </c>
      <c r="J127" s="2" t="s">
        <v>708</v>
      </c>
      <c r="K127" s="91" t="str">
        <f t="shared" si="9"/>
        <v>pdf</v>
      </c>
      <c r="L127" s="2" t="s">
        <v>709</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252</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4" t="s">
        <v>118</v>
      </c>
      <c r="CM127" s="64" t="str">
        <f>TabelladatiSinottico[[#This Row],[Model]]</f>
        <v>GTF</v>
      </c>
      <c r="CN127" s="64" t="str">
        <f>TabelladatiSinottico[[#This Row],[Serial_Number]]</f>
        <v>GTF.033</v>
      </c>
      <c r="CO127" s="50" t="str">
        <f>TabelladatiSinottico[[#This Row],[Customer]]</f>
        <v>Rehau AG &amp; Co</v>
      </c>
      <c r="CP127" s="54">
        <f t="shared" si="15"/>
        <v>126</v>
      </c>
      <c r="CQ127" s="94" t="s">
        <v>106</v>
      </c>
    </row>
    <row r="128" spans="1:95" ht="21.75" customHeight="1" x14ac:dyDescent="0.25">
      <c r="A128" s="1" t="s">
        <v>598</v>
      </c>
      <c r="B128" s="6" t="s">
        <v>288</v>
      </c>
      <c r="C128" s="23" t="s">
        <v>710</v>
      </c>
      <c r="D128" t="s">
        <v>698</v>
      </c>
      <c r="E128" s="2">
        <v>2011</v>
      </c>
      <c r="F128" s="2" t="s">
        <v>99</v>
      </c>
      <c r="G128" s="10" t="s">
        <v>100</v>
      </c>
      <c r="H128" s="2" t="s">
        <v>101</v>
      </c>
      <c r="I128" s="10" t="s">
        <v>102</v>
      </c>
      <c r="J128" s="2" t="s">
        <v>711</v>
      </c>
      <c r="K128" s="91" t="str">
        <f t="shared" si="9"/>
        <v>pdf</v>
      </c>
      <c r="L128" s="2" t="s">
        <v>712</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656</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634</v>
      </c>
      <c r="CM128" s="64" t="s">
        <v>713</v>
      </c>
      <c r="CN128" s="64" t="str">
        <f>TabelladatiSinottico[[#This Row],[Serial_Number]]</f>
        <v>GTF.034</v>
      </c>
      <c r="CO128" s="50" t="str">
        <f>TabelladatiSinottico[[#This Row],[Customer]]</f>
        <v>HARBIN HAFEI INDUSTRY Co. Ltd.</v>
      </c>
      <c r="CP128" s="54">
        <f t="shared" si="15"/>
        <v>127</v>
      </c>
      <c r="CQ128" s="94" t="s">
        <v>106</v>
      </c>
    </row>
    <row r="129" spans="1:95" ht="21.75" customHeight="1" x14ac:dyDescent="0.25">
      <c r="A129" s="1" t="s">
        <v>598</v>
      </c>
      <c r="B129" s="6" t="s">
        <v>289</v>
      </c>
      <c r="C129" s="23" t="s">
        <v>710</v>
      </c>
      <c r="D129" t="s">
        <v>698</v>
      </c>
      <c r="E129" s="2">
        <v>2011</v>
      </c>
      <c r="F129" s="2" t="s">
        <v>99</v>
      </c>
      <c r="G129" s="10" t="s">
        <v>100</v>
      </c>
      <c r="H129" s="2" t="s">
        <v>101</v>
      </c>
      <c r="I129" s="10" t="s">
        <v>102</v>
      </c>
      <c r="J129" s="2" t="s">
        <v>711</v>
      </c>
      <c r="K129" s="91" t="str">
        <f t="shared" si="9"/>
        <v>pdf</v>
      </c>
      <c r="L129" s="2" t="s">
        <v>712</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656</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634</v>
      </c>
      <c r="CM129" s="64" t="s">
        <v>713</v>
      </c>
      <c r="CN129" s="64" t="str">
        <f>TabelladatiSinottico[[#This Row],[Serial_Number]]</f>
        <v>GTF.035</v>
      </c>
      <c r="CO129" s="50" t="str">
        <f>TabelladatiSinottico[[#This Row],[Customer]]</f>
        <v>HARBIN HAFEI INDUSTRY Co. Ltd.</v>
      </c>
      <c r="CP129" s="54">
        <f t="shared" si="15"/>
        <v>128</v>
      </c>
      <c r="CQ129" s="94" t="s">
        <v>106</v>
      </c>
    </row>
    <row r="130" spans="1:95" ht="21.75" customHeight="1" x14ac:dyDescent="0.25">
      <c r="A130" s="1" t="s">
        <v>598</v>
      </c>
      <c r="B130" s="6" t="s">
        <v>290</v>
      </c>
      <c r="C130" s="23" t="s">
        <v>710</v>
      </c>
      <c r="D130" t="s">
        <v>698</v>
      </c>
      <c r="E130" s="2">
        <v>2011</v>
      </c>
      <c r="F130" s="2" t="s">
        <v>99</v>
      </c>
      <c r="G130" s="10" t="s">
        <v>100</v>
      </c>
      <c r="H130" s="2" t="s">
        <v>101</v>
      </c>
      <c r="I130" s="10" t="s">
        <v>102</v>
      </c>
      <c r="J130" s="2" t="s">
        <v>711</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712</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656</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634</v>
      </c>
      <c r="CM130" s="64" t="s">
        <v>713</v>
      </c>
      <c r="CN130" s="64" t="str">
        <f>TabelladatiSinottico[[#This Row],[Serial_Number]]</f>
        <v>GTF.036</v>
      </c>
      <c r="CO130" s="50" t="str">
        <f>TabelladatiSinottico[[#This Row],[Customer]]</f>
        <v>HARBIN HAFEI INDUSTRY Co. Ltd.</v>
      </c>
      <c r="CP130" s="54">
        <f t="shared" si="15"/>
        <v>129</v>
      </c>
      <c r="CQ130" s="94" t="s">
        <v>106</v>
      </c>
    </row>
    <row r="131" spans="1:95" ht="21.75" customHeight="1" x14ac:dyDescent="0.25">
      <c r="A131" s="1" t="s">
        <v>598</v>
      </c>
      <c r="B131" s="6" t="s">
        <v>291</v>
      </c>
      <c r="C131" s="23" t="s">
        <v>710</v>
      </c>
      <c r="D131" t="s">
        <v>698</v>
      </c>
      <c r="E131" s="2">
        <v>2011</v>
      </c>
      <c r="F131" s="2" t="s">
        <v>99</v>
      </c>
      <c r="G131" s="10" t="s">
        <v>100</v>
      </c>
      <c r="H131" s="2" t="s">
        <v>101</v>
      </c>
      <c r="I131" s="10" t="s">
        <v>102</v>
      </c>
      <c r="J131" s="2" t="s">
        <v>711</v>
      </c>
      <c r="K131" s="91" t="str">
        <f t="shared" si="18"/>
        <v>pdf</v>
      </c>
      <c r="L131" s="2" t="s">
        <v>712</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656</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634</v>
      </c>
      <c r="CM131" s="64" t="s">
        <v>713</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x14ac:dyDescent="0.25">
      <c r="A132" s="1" t="s">
        <v>598</v>
      </c>
      <c r="B132" s="6" t="s">
        <v>292</v>
      </c>
      <c r="C132" s="23" t="s">
        <v>625</v>
      </c>
      <c r="D132" t="s">
        <v>714</v>
      </c>
      <c r="E132" s="2">
        <v>2011</v>
      </c>
      <c r="F132" s="2" t="s">
        <v>99</v>
      </c>
      <c r="G132" s="10" t="s">
        <v>100</v>
      </c>
      <c r="H132" s="2" t="s">
        <v>101</v>
      </c>
      <c r="I132" s="10" t="s">
        <v>102</v>
      </c>
      <c r="J132" s="2" t="s">
        <v>715</v>
      </c>
      <c r="K132" s="91" t="str">
        <f t="shared" si="18"/>
        <v>pdf</v>
      </c>
      <c r="L132" s="2" t="s">
        <v>716</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717</v>
      </c>
      <c r="AG132" s="24" t="s">
        <v>718</v>
      </c>
      <c r="AH132" s="24" t="s">
        <v>216</v>
      </c>
      <c r="AI132" s="24" t="s">
        <v>318</v>
      </c>
      <c r="AJ132" s="97" t="s">
        <v>719</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720</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4" t="s">
        <v>118</v>
      </c>
      <c r="CM132" s="64" t="str">
        <f>TabelladatiSinottico[[#This Row],[Model]]</f>
        <v>GTF</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x14ac:dyDescent="0.25">
      <c r="A133" s="1" t="s">
        <v>598</v>
      </c>
      <c r="B133" s="6" t="s">
        <v>293</v>
      </c>
      <c r="C133" s="23" t="s">
        <v>721</v>
      </c>
      <c r="D133" t="s">
        <v>683</v>
      </c>
      <c r="E133" s="2">
        <v>2012</v>
      </c>
      <c r="F133" s="2" t="s">
        <v>722</v>
      </c>
      <c r="G133" s="10" t="s">
        <v>723</v>
      </c>
      <c r="H133" s="2" t="s">
        <v>106</v>
      </c>
      <c r="I133" s="10" t="s">
        <v>648</v>
      </c>
      <c r="J133" s="2" t="s">
        <v>724</v>
      </c>
      <c r="K133" s="91" t="str">
        <f t="shared" si="18"/>
        <v>pdf</v>
      </c>
      <c r="L133" s="2" t="s">
        <v>725</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719</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449</v>
      </c>
      <c r="AZ133" s="104" t="s">
        <v>148</v>
      </c>
      <c r="BA133" s="12" t="s">
        <v>722</v>
      </c>
      <c r="BB133" s="54" t="s">
        <v>106</v>
      </c>
      <c r="BC133" s="54" t="s">
        <v>723</v>
      </c>
      <c r="BD133" s="54" t="s">
        <v>648</v>
      </c>
      <c r="BE133" s="12" t="s">
        <v>722</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4" t="s">
        <v>118</v>
      </c>
      <c r="CM133" s="64" t="str">
        <f>TabelladatiSinottico[[#This Row],[Model]]</f>
        <v>GTF</v>
      </c>
      <c r="CN133" s="64" t="str">
        <f>TabelladatiSinottico[[#This Row],[Serial_Number]]</f>
        <v>GTF.039</v>
      </c>
      <c r="CO133" s="50" t="str">
        <f>TabelladatiSinottico[[#This Row],[Customer]]</f>
        <v>HARBIN AIRCRAFT MANUFACTURING CO.</v>
      </c>
      <c r="CP133" s="54">
        <f t="shared" si="23"/>
        <v>132</v>
      </c>
      <c r="CQ133" s="94" t="s">
        <v>106</v>
      </c>
    </row>
    <row r="134" spans="1:95" ht="21.75" customHeight="1" x14ac:dyDescent="0.25">
      <c r="A134" s="1" t="s">
        <v>598</v>
      </c>
      <c r="B134" s="6" t="s">
        <v>295</v>
      </c>
      <c r="C134" s="23" t="s">
        <v>209</v>
      </c>
      <c r="D134" t="s">
        <v>726</v>
      </c>
      <c r="E134" s="2">
        <v>2012</v>
      </c>
      <c r="F134" s="2" t="s">
        <v>99</v>
      </c>
      <c r="G134" s="10" t="s">
        <v>100</v>
      </c>
      <c r="H134" s="2" t="s">
        <v>101</v>
      </c>
      <c r="I134" s="10" t="s">
        <v>102</v>
      </c>
      <c r="J134" s="2" t="s">
        <v>727</v>
      </c>
      <c r="K134" s="91" t="str">
        <f t="shared" si="18"/>
        <v>pdf</v>
      </c>
      <c r="L134" s="2" t="s">
        <v>728</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719</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729</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4" t="s">
        <v>118</v>
      </c>
      <c r="CM134" s="64" t="str">
        <f>TabelladatiSinottico[[#This Row],[Model]]</f>
        <v>GTF</v>
      </c>
      <c r="CN134" s="64" t="str">
        <f>TabelladatiSinottico[[#This Row],[Serial_Number]]</f>
        <v>GTF.040</v>
      </c>
      <c r="CO134" s="50" t="str">
        <f>TabelladatiSinottico[[#This Row],[Customer]]</f>
        <v>FRIMO Inc.</v>
      </c>
      <c r="CP134" s="54">
        <f t="shared" si="23"/>
        <v>133</v>
      </c>
      <c r="CQ134" s="94" t="s">
        <v>106</v>
      </c>
    </row>
    <row r="135" spans="1:95" ht="21.75" customHeight="1" x14ac:dyDescent="0.25">
      <c r="A135" s="1" t="s">
        <v>598</v>
      </c>
      <c r="B135" s="6" t="s">
        <v>296</v>
      </c>
      <c r="C135" s="23" t="s">
        <v>97</v>
      </c>
      <c r="D135" t="s">
        <v>730</v>
      </c>
      <c r="E135" s="2">
        <v>2012</v>
      </c>
      <c r="F135" s="2" t="s">
        <v>99</v>
      </c>
      <c r="G135" s="10" t="s">
        <v>100</v>
      </c>
      <c r="H135" s="2" t="s">
        <v>101</v>
      </c>
      <c r="I135" s="10" t="s">
        <v>102</v>
      </c>
      <c r="J135" s="2" t="s">
        <v>731</v>
      </c>
      <c r="K135" s="91" t="str">
        <f t="shared" si="18"/>
        <v>pdf</v>
      </c>
      <c r="L135" s="2" t="s">
        <v>732</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733</v>
      </c>
      <c r="AD135" s="44" t="s">
        <v>734</v>
      </c>
      <c r="AE135" s="2" t="s">
        <v>111</v>
      </c>
      <c r="AF135" s="62" t="s">
        <v>326</v>
      </c>
      <c r="AG135" s="43" t="s">
        <v>326</v>
      </c>
      <c r="AH135" s="17" t="s">
        <v>735</v>
      </c>
      <c r="AI135" s="43" t="s">
        <v>736</v>
      </c>
      <c r="AJ135" s="43" t="s">
        <v>737</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449</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4" t="s">
        <v>118</v>
      </c>
      <c r="CM135" s="64" t="str">
        <f>TabelladatiSinottico[[#This Row],[Model]]</f>
        <v>GTF</v>
      </c>
      <c r="CN135" s="64" t="str">
        <f>TabelladatiSinottico[[#This Row],[Serial_Number]]</f>
        <v>GTF.041</v>
      </c>
      <c r="CO135" s="50" t="str">
        <f>TabelladatiSinottico[[#This Row],[Customer]]</f>
        <v>FADEA</v>
      </c>
      <c r="CP135" s="54">
        <f t="shared" si="23"/>
        <v>134</v>
      </c>
      <c r="CQ135" s="94" t="s">
        <v>106</v>
      </c>
    </row>
    <row r="136" spans="1:95" ht="21.75" customHeight="1" x14ac:dyDescent="0.25">
      <c r="A136" s="1" t="s">
        <v>598</v>
      </c>
      <c r="B136" s="6" t="s">
        <v>297</v>
      </c>
      <c r="C136" s="23" t="s">
        <v>710</v>
      </c>
      <c r="D136" t="s">
        <v>626</v>
      </c>
      <c r="E136" s="2">
        <v>2012</v>
      </c>
      <c r="F136" s="2" t="s">
        <v>99</v>
      </c>
      <c r="G136" s="10" t="s">
        <v>100</v>
      </c>
      <c r="H136" s="2" t="s">
        <v>101</v>
      </c>
      <c r="I136" s="10" t="s">
        <v>102</v>
      </c>
      <c r="J136" s="2" t="s">
        <v>738</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719</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449</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4" t="s">
        <v>118</v>
      </c>
      <c r="CM136" s="64" t="str">
        <f>TabelladatiSinottico[[#This Row],[Model]]</f>
        <v>GTF</v>
      </c>
      <c r="CN136" s="64" t="str">
        <f>TabelladatiSinottico[[#This Row],[Serial_Number]]</f>
        <v>GTF.042</v>
      </c>
      <c r="CO136" s="50" t="str">
        <f>TabelladatiSinottico[[#This Row],[Customer]]</f>
        <v>HARBIN AIRCRAFT INDUSTRY GROUP</v>
      </c>
      <c r="CP136" s="54">
        <f t="shared" si="23"/>
        <v>135</v>
      </c>
      <c r="CQ136" s="94" t="s">
        <v>106</v>
      </c>
    </row>
    <row r="137" spans="1:95" ht="21.75" customHeight="1" x14ac:dyDescent="0.25">
      <c r="A137" s="1" t="s">
        <v>598</v>
      </c>
      <c r="B137" s="6" t="s">
        <v>298</v>
      </c>
      <c r="C137" s="23" t="s">
        <v>710</v>
      </c>
      <c r="D137" t="s">
        <v>739</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719</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4" t="s">
        <v>118</v>
      </c>
      <c r="CM137" s="64" t="str">
        <f>TabelladatiSinottico[[#This Row],[Model]]</f>
        <v>GTF</v>
      </c>
      <c r="CN137" s="64" t="str">
        <f>TabelladatiSinottico[[#This Row],[Serial_Number]]</f>
        <v>GTF.043</v>
      </c>
      <c r="CO137" s="50" t="str">
        <f>TabelladatiSinottico[[#This Row],[Customer]]</f>
        <v>SICHUAN GUAN QIAN</v>
      </c>
      <c r="CP137" s="54">
        <f t="shared" si="23"/>
        <v>136</v>
      </c>
      <c r="CQ137" s="94" t="s">
        <v>106</v>
      </c>
    </row>
    <row r="138" spans="1:95" ht="21.75" customHeight="1" x14ac:dyDescent="0.25">
      <c r="A138" s="1" t="s">
        <v>598</v>
      </c>
      <c r="B138" s="6" t="s">
        <v>303</v>
      </c>
      <c r="C138" s="55" t="s">
        <v>710</v>
      </c>
      <c r="D138" s="1" t="s">
        <v>740</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719</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4" t="s">
        <v>118</v>
      </c>
      <c r="CM138" s="64" t="str">
        <f>TabelladatiSinottico[[#This Row],[Model]]</f>
        <v>GTF</v>
      </c>
      <c r="CN138" s="64" t="str">
        <f>TabelladatiSinottico[[#This Row],[Serial_Number]]</f>
        <v>GTF.044</v>
      </c>
      <c r="CO138" s="50" t="str">
        <f>TabelladatiSinottico[[#This Row],[Customer]]</f>
        <v>machine not produced</v>
      </c>
      <c r="CP138" s="54">
        <f t="shared" si="23"/>
        <v>137</v>
      </c>
      <c r="CQ138" s="94" t="s">
        <v>106</v>
      </c>
    </row>
    <row r="139" spans="1:95" ht="21.75" customHeight="1" x14ac:dyDescent="0.25">
      <c r="A139" s="1" t="s">
        <v>598</v>
      </c>
      <c r="B139" s="6" t="s">
        <v>311</v>
      </c>
      <c r="C139" s="23" t="s">
        <v>710</v>
      </c>
      <c r="D139" t="s">
        <v>741</v>
      </c>
      <c r="E139" s="2" t="s">
        <v>106</v>
      </c>
      <c r="F139" s="2" t="s">
        <v>106</v>
      </c>
      <c r="G139" s="10" t="s">
        <v>106</v>
      </c>
      <c r="H139" s="2" t="s">
        <v>106</v>
      </c>
      <c r="I139" s="10" t="s">
        <v>106</v>
      </c>
      <c r="J139" s="2" t="s">
        <v>742</v>
      </c>
      <c r="K139" s="91" t="str">
        <f t="shared" si="18"/>
        <v>pdf</v>
      </c>
      <c r="L139" s="2" t="s">
        <v>712</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719</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4" t="s">
        <v>118</v>
      </c>
      <c r="CM139" s="64" t="str">
        <f>TabelladatiSinottico[[#This Row],[Model]]</f>
        <v>GTF</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x14ac:dyDescent="0.25">
      <c r="A140" s="1" t="s">
        <v>598</v>
      </c>
      <c r="B140" s="6" t="s">
        <v>319</v>
      </c>
      <c r="C140" s="23" t="s">
        <v>97</v>
      </c>
      <c r="D140" t="s">
        <v>743</v>
      </c>
      <c r="E140" s="2">
        <v>2012</v>
      </c>
      <c r="F140" s="2" t="s">
        <v>99</v>
      </c>
      <c r="G140" s="10" t="s">
        <v>100</v>
      </c>
      <c r="H140" s="2" t="s">
        <v>101</v>
      </c>
      <c r="I140" s="10" t="s">
        <v>102</v>
      </c>
      <c r="J140" s="2" t="s">
        <v>744</v>
      </c>
      <c r="K140" s="91" t="str">
        <f t="shared" si="18"/>
        <v>pdf</v>
      </c>
      <c r="L140" s="2" t="s">
        <v>745</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478</v>
      </c>
      <c r="AD140" s="47" t="s">
        <v>106</v>
      </c>
      <c r="AE140" s="54" t="s">
        <v>106</v>
      </c>
      <c r="AF140" s="54" t="s">
        <v>106</v>
      </c>
      <c r="AG140" s="54" t="s">
        <v>106</v>
      </c>
      <c r="AH140" s="54" t="s">
        <v>106</v>
      </c>
      <c r="AI140" s="54" t="s">
        <v>106</v>
      </c>
      <c r="AJ140" s="97" t="s">
        <v>719</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252</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4" t="s">
        <v>118</v>
      </c>
      <c r="CM140" s="64" t="str">
        <f>TabelladatiSinottico[[#This Row],[Model]]</f>
        <v>GTF</v>
      </c>
      <c r="CN140" s="64" t="str">
        <f>TabelladatiSinottico[[#This Row],[Serial_Number]]</f>
        <v>GTF.046</v>
      </c>
      <c r="CO140" s="50" t="str">
        <f>TabelladatiSinottico[[#This Row],[Customer]]</f>
        <v>BESTECHNOLOGIES SAS BESTEL</v>
      </c>
      <c r="CP140" s="54">
        <f t="shared" si="23"/>
        <v>139</v>
      </c>
      <c r="CQ140" s="94" t="s">
        <v>106</v>
      </c>
    </row>
    <row r="141" spans="1:95" ht="21.75" customHeight="1" x14ac:dyDescent="0.25">
      <c r="A141" s="1" t="s">
        <v>598</v>
      </c>
      <c r="B141" s="6" t="s">
        <v>320</v>
      </c>
      <c r="C141" s="86" t="s">
        <v>746</v>
      </c>
      <c r="D141" t="s">
        <v>747</v>
      </c>
      <c r="E141" s="2">
        <v>2013</v>
      </c>
      <c r="F141" s="2" t="s">
        <v>99</v>
      </c>
      <c r="G141" s="10" t="s">
        <v>100</v>
      </c>
      <c r="H141" s="2" t="s">
        <v>101</v>
      </c>
      <c r="I141" s="10" t="s">
        <v>102</v>
      </c>
      <c r="J141" s="2" t="s">
        <v>748</v>
      </c>
      <c r="K141" s="91" t="str">
        <f t="shared" si="18"/>
        <v>pdf</v>
      </c>
      <c r="L141" s="2" t="s">
        <v>749</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719</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449</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4" t="s">
        <v>118</v>
      </c>
      <c r="CM141" s="64" t="str">
        <f>TabelladatiSinottico[[#This Row],[Model]]</f>
        <v>GTF</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x14ac:dyDescent="0.25">
      <c r="A142" s="1" t="s">
        <v>598</v>
      </c>
      <c r="B142" s="6" t="s">
        <v>321</v>
      </c>
      <c r="C142" s="23" t="s">
        <v>750</v>
      </c>
      <c r="D142" t="s">
        <v>751</v>
      </c>
      <c r="E142" s="2">
        <v>2011</v>
      </c>
      <c r="F142" s="2" t="s">
        <v>121</v>
      </c>
      <c r="G142" s="10" t="s">
        <v>752</v>
      </c>
      <c r="H142" s="2" t="s">
        <v>101</v>
      </c>
      <c r="I142" s="2" t="s">
        <v>102</v>
      </c>
      <c r="J142" s="2" t="s">
        <v>753</v>
      </c>
      <c r="K142" s="91" t="str">
        <f t="shared" si="18"/>
        <v>pdf</v>
      </c>
      <c r="L142" s="2" t="s">
        <v>754</v>
      </c>
      <c r="M142" s="91" t="str">
        <f t="shared" si="19"/>
        <v>pdf</v>
      </c>
      <c r="N142" s="2" t="s">
        <v>105</v>
      </c>
      <c r="O142" s="39" t="s">
        <v>755</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478</v>
      </c>
      <c r="AD142" s="44" t="s">
        <v>756</v>
      </c>
      <c r="AE142" s="2" t="s">
        <v>147</v>
      </c>
      <c r="AF142" s="61" t="s">
        <v>757</v>
      </c>
      <c r="AG142" s="10" t="s">
        <v>758</v>
      </c>
      <c r="AH142" s="17" t="s">
        <v>396</v>
      </c>
      <c r="AI142" s="10" t="s">
        <v>759</v>
      </c>
      <c r="AJ142" s="97" t="s">
        <v>719</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760</v>
      </c>
      <c r="AY142" s="104" t="s">
        <v>761</v>
      </c>
      <c r="AZ142" s="104" t="s">
        <v>112</v>
      </c>
      <c r="BA142" s="12" t="s">
        <v>121</v>
      </c>
      <c r="BB142" s="54" t="s">
        <v>106</v>
      </c>
      <c r="BC142" s="54" t="s">
        <v>752</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4" t="s">
        <v>118</v>
      </c>
      <c r="CM142" s="64" t="str">
        <f>TabelladatiSinottico[[#This Row],[Model]]</f>
        <v>GTF</v>
      </c>
      <c r="CN142" s="64" t="str">
        <f>TabelladatiSinottico[[#This Row],[Serial_Number]]</f>
        <v>GTF.048</v>
      </c>
      <c r="CO142" s="50" t="str">
        <f>TabelladatiSinottico[[#This Row],[Customer]]</f>
        <v>PSA PEUGEOT CITROEN AUTOMOBILES</v>
      </c>
      <c r="CP142" s="54">
        <f t="shared" si="23"/>
        <v>141</v>
      </c>
      <c r="CQ142" s="94" t="s">
        <v>106</v>
      </c>
    </row>
    <row r="143" spans="1:95" ht="21.75" customHeight="1" x14ac:dyDescent="0.25">
      <c r="A143" s="1" t="s">
        <v>598</v>
      </c>
      <c r="B143" s="6" t="s">
        <v>322</v>
      </c>
      <c r="C143" s="38" t="s">
        <v>599</v>
      </c>
      <c r="D143" t="s">
        <v>674</v>
      </c>
      <c r="E143" s="2">
        <v>2012</v>
      </c>
      <c r="F143" s="2" t="s">
        <v>646</v>
      </c>
      <c r="G143" s="10" t="s">
        <v>762</v>
      </c>
      <c r="H143" s="2" t="s">
        <v>106</v>
      </c>
      <c r="I143" s="10" t="s">
        <v>648</v>
      </c>
      <c r="J143" s="2" t="s">
        <v>763</v>
      </c>
      <c r="K143" s="91" t="str">
        <f t="shared" si="18"/>
        <v>pdf</v>
      </c>
      <c r="L143" s="2" t="s">
        <v>764</v>
      </c>
      <c r="M143" s="91" t="str">
        <f t="shared" si="19"/>
        <v>pdf</v>
      </c>
      <c r="N143" s="2" t="s">
        <v>105</v>
      </c>
      <c r="O143" s="39" t="s">
        <v>106</v>
      </c>
      <c r="P143" s="13" t="str">
        <f t="shared" si="21"/>
        <v>Folder</v>
      </c>
      <c r="Q143" s="90">
        <v>4000</v>
      </c>
      <c r="R143" s="90">
        <v>2500</v>
      </c>
      <c r="S143" s="90">
        <v>1000</v>
      </c>
      <c r="T143" s="10" t="s">
        <v>106</v>
      </c>
      <c r="U143" s="2" t="s">
        <v>107</v>
      </c>
      <c r="V143" s="7" t="s">
        <v>765</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719</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765</v>
      </c>
      <c r="AY143" s="104" t="s">
        <v>449</v>
      </c>
      <c r="AZ143" s="104" t="s">
        <v>148</v>
      </c>
      <c r="BA143" s="12" t="s">
        <v>652</v>
      </c>
      <c r="BB143" s="54" t="s">
        <v>106</v>
      </c>
      <c r="BC143" s="54" t="s">
        <v>762</v>
      </c>
      <c r="BD143" s="54" t="s">
        <v>648</v>
      </c>
      <c r="BE143" s="12" t="s">
        <v>652</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603</v>
      </c>
      <c r="CM143" s="64" t="str">
        <f>TabelladatiSinottico[[#This Row],[Model]]</f>
        <v>GTF</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x14ac:dyDescent="0.25">
      <c r="A144" s="1" t="s">
        <v>598</v>
      </c>
      <c r="B144" s="6" t="s">
        <v>331</v>
      </c>
      <c r="C144" s="38" t="s">
        <v>599</v>
      </c>
      <c r="D144" t="s">
        <v>674</v>
      </c>
      <c r="E144" s="2">
        <v>2012</v>
      </c>
      <c r="F144" s="2" t="s">
        <v>646</v>
      </c>
      <c r="G144" s="10" t="s">
        <v>762</v>
      </c>
      <c r="H144" s="2" t="s">
        <v>106</v>
      </c>
      <c r="I144" s="10" t="s">
        <v>648</v>
      </c>
      <c r="J144" s="2" t="s">
        <v>766</v>
      </c>
      <c r="K144" s="91" t="str">
        <f t="shared" si="18"/>
        <v>pdf</v>
      </c>
      <c r="L144" s="2" t="s">
        <v>767</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719</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449</v>
      </c>
      <c r="AZ144" s="104" t="s">
        <v>148</v>
      </c>
      <c r="BA144" s="12" t="s">
        <v>652</v>
      </c>
      <c r="BB144" s="54" t="s">
        <v>106</v>
      </c>
      <c r="BC144" s="54" t="s">
        <v>762</v>
      </c>
      <c r="BD144" s="54" t="s">
        <v>648</v>
      </c>
      <c r="BE144" s="12" t="s">
        <v>652</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603</v>
      </c>
      <c r="CM144" s="64" t="str">
        <f>TabelladatiSinottico[[#This Row],[Model]]</f>
        <v>GTF</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x14ac:dyDescent="0.25">
      <c r="A145" s="1" t="s">
        <v>598</v>
      </c>
      <c r="B145" s="6" t="s">
        <v>342</v>
      </c>
      <c r="C145" s="38" t="s">
        <v>599</v>
      </c>
      <c r="D145" t="s">
        <v>674</v>
      </c>
      <c r="E145" s="2">
        <v>2012</v>
      </c>
      <c r="F145" s="2" t="s">
        <v>646</v>
      </c>
      <c r="G145" s="10" t="s">
        <v>762</v>
      </c>
      <c r="H145" s="2" t="s">
        <v>106</v>
      </c>
      <c r="I145" s="10" t="s">
        <v>648</v>
      </c>
      <c r="J145" s="2" t="s">
        <v>766</v>
      </c>
      <c r="K145" s="91" t="str">
        <f t="shared" si="18"/>
        <v>pdf</v>
      </c>
      <c r="L145" s="2" t="s">
        <v>767</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719</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449</v>
      </c>
      <c r="AZ145" s="104" t="s">
        <v>148</v>
      </c>
      <c r="BA145" s="12" t="s">
        <v>652</v>
      </c>
      <c r="BB145" s="54" t="s">
        <v>106</v>
      </c>
      <c r="BC145" s="54" t="s">
        <v>762</v>
      </c>
      <c r="BD145" s="54" t="s">
        <v>648</v>
      </c>
      <c r="BE145" s="12" t="s">
        <v>652</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603</v>
      </c>
      <c r="CM145" s="64" t="str">
        <f>TabelladatiSinottico[[#This Row],[Model]]</f>
        <v>GTF</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x14ac:dyDescent="0.25">
      <c r="A146" s="1" t="s">
        <v>598</v>
      </c>
      <c r="B146" s="6" t="s">
        <v>345</v>
      </c>
      <c r="C146" s="23" t="s">
        <v>209</v>
      </c>
      <c r="D146" t="s">
        <v>768</v>
      </c>
      <c r="E146" s="2">
        <v>2013</v>
      </c>
      <c r="F146" s="2" t="s">
        <v>99</v>
      </c>
      <c r="G146" s="10" t="s">
        <v>100</v>
      </c>
      <c r="H146" s="2" t="s">
        <v>101</v>
      </c>
      <c r="I146" s="10" t="s">
        <v>102</v>
      </c>
      <c r="J146" s="2" t="s">
        <v>769</v>
      </c>
      <c r="K146" s="91" t="str">
        <f t="shared" si="18"/>
        <v>pdf</v>
      </c>
      <c r="L146" s="2" t="s">
        <v>770</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771</v>
      </c>
      <c r="AD146" s="47" t="s">
        <v>106</v>
      </c>
      <c r="AE146" s="54" t="s">
        <v>106</v>
      </c>
      <c r="AF146" s="54" t="s">
        <v>106</v>
      </c>
      <c r="AG146" s="54" t="s">
        <v>106</v>
      </c>
      <c r="AH146" s="54" t="s">
        <v>106</v>
      </c>
      <c r="AI146" s="54" t="s">
        <v>106</v>
      </c>
      <c r="AJ146" s="97" t="s">
        <v>719</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252</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4" t="s">
        <v>118</v>
      </c>
      <c r="CM146" s="64" t="str">
        <f>TabelladatiSinottico[[#This Row],[Model]]</f>
        <v>GTF</v>
      </c>
      <c r="CN146" s="64" t="str">
        <f>TabelladatiSinottico[[#This Row],[Serial_Number]]</f>
        <v>GTF.052</v>
      </c>
      <c r="CO146" s="50" t="str">
        <f>TabelladatiSinottico[[#This Row],[Customer]]</f>
        <v>FORMPLAST</v>
      </c>
      <c r="CP146" s="54">
        <f t="shared" si="23"/>
        <v>145</v>
      </c>
      <c r="CQ146" s="94" t="s">
        <v>106</v>
      </c>
    </row>
    <row r="147" spans="1:95" ht="21.75" customHeight="1" x14ac:dyDescent="0.25">
      <c r="A147" s="1" t="s">
        <v>598</v>
      </c>
      <c r="B147" s="6" t="s">
        <v>356</v>
      </c>
      <c r="C147" s="23" t="s">
        <v>97</v>
      </c>
      <c r="D147" t="s">
        <v>772</v>
      </c>
      <c r="E147" s="2">
        <v>2011</v>
      </c>
      <c r="F147" s="2" t="s">
        <v>99</v>
      </c>
      <c r="G147" s="10" t="s">
        <v>100</v>
      </c>
      <c r="H147" s="2" t="s">
        <v>101</v>
      </c>
      <c r="I147" s="10" t="s">
        <v>102</v>
      </c>
      <c r="J147" s="2" t="s">
        <v>773</v>
      </c>
      <c r="K147" s="91" t="str">
        <f t="shared" si="18"/>
        <v>pdf</v>
      </c>
      <c r="L147" s="2" t="s">
        <v>774</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775</v>
      </c>
      <c r="AG147" s="97" t="s">
        <v>776</v>
      </c>
      <c r="AH147" s="17" t="s">
        <v>777</v>
      </c>
      <c r="AI147" s="97" t="s">
        <v>216</v>
      </c>
      <c r="AJ147" s="97" t="s">
        <v>719</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778</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4" t="s">
        <v>118</v>
      </c>
      <c r="CM147" s="64" t="str">
        <f>TabelladatiSinottico[[#This Row],[Model]]</f>
        <v>GTF</v>
      </c>
      <c r="CN147" s="64" t="str">
        <f>TabelladatiSinottico[[#This Row],[Serial_Number]]</f>
        <v>GTF.053</v>
      </c>
      <c r="CO147" s="50" t="str">
        <f>TabelladatiSinottico[[#This Row],[Customer]]</f>
        <v>TIANJIN MOTOR DIES COMPANY Ltd.</v>
      </c>
      <c r="CP147" s="54">
        <f t="shared" si="23"/>
        <v>146</v>
      </c>
      <c r="CQ147" s="94" t="s">
        <v>106</v>
      </c>
    </row>
    <row r="148" spans="1:95" ht="21.75" customHeight="1" x14ac:dyDescent="0.25">
      <c r="A148" s="1" t="s">
        <v>598</v>
      </c>
      <c r="B148" s="6" t="s">
        <v>358</v>
      </c>
      <c r="C148" s="23" t="s">
        <v>97</v>
      </c>
      <c r="D148" t="s">
        <v>779</v>
      </c>
      <c r="E148" s="2">
        <v>2012</v>
      </c>
      <c r="F148" s="2" t="s">
        <v>99</v>
      </c>
      <c r="G148" s="22" t="s">
        <v>100</v>
      </c>
      <c r="H148" s="10" t="s">
        <v>101</v>
      </c>
      <c r="I148" s="19" t="s">
        <v>102</v>
      </c>
      <c r="J148" s="2" t="s">
        <v>780</v>
      </c>
      <c r="K148" s="91" t="str">
        <f t="shared" si="18"/>
        <v>pdf</v>
      </c>
      <c r="L148" s="2" t="s">
        <v>781</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719</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782</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4" t="s">
        <v>118</v>
      </c>
      <c r="CM148" s="64" t="str">
        <f>TabelladatiSinottico[[#This Row],[Model]]</f>
        <v>GTF</v>
      </c>
      <c r="CN148" s="64" t="str">
        <f>TabelladatiSinottico[[#This Row],[Serial_Number]]</f>
        <v>GTF.054</v>
      </c>
      <c r="CO148" s="50" t="str">
        <f>TabelladatiSinottico[[#This Row],[Customer]]</f>
        <v>MAGNA EXTERIORS &amp; INTERIORS BOHEMIA</v>
      </c>
      <c r="CP148" s="54">
        <f t="shared" si="23"/>
        <v>147</v>
      </c>
      <c r="CQ148" s="94" t="s">
        <v>106</v>
      </c>
    </row>
    <row r="149" spans="1:95" ht="21.75" customHeight="1" x14ac:dyDescent="0.25">
      <c r="A149" s="1" t="s">
        <v>598</v>
      </c>
      <c r="B149" s="6" t="s">
        <v>360</v>
      </c>
      <c r="C149" s="23" t="s">
        <v>209</v>
      </c>
      <c r="D149" t="s">
        <v>783</v>
      </c>
      <c r="E149" s="2">
        <v>2012</v>
      </c>
      <c r="F149" s="2" t="s">
        <v>99</v>
      </c>
      <c r="G149" s="22" t="s">
        <v>784</v>
      </c>
      <c r="H149" s="10" t="s">
        <v>101</v>
      </c>
      <c r="I149" s="19" t="s">
        <v>221</v>
      </c>
      <c r="J149" s="2" t="s">
        <v>785</v>
      </c>
      <c r="K149" s="91" t="str">
        <f t="shared" si="18"/>
        <v>pdf</v>
      </c>
      <c r="L149" s="2" t="s">
        <v>786</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719</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787</v>
      </c>
      <c r="AZ149" s="104" t="s">
        <v>112</v>
      </c>
      <c r="BA149" s="12" t="s">
        <v>99</v>
      </c>
      <c r="BB149" s="54" t="s">
        <v>106</v>
      </c>
      <c r="BC149" s="79" t="s">
        <v>784</v>
      </c>
      <c r="BD149" s="53" t="s">
        <v>221</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4" t="s">
        <v>118</v>
      </c>
      <c r="CM149" s="64" t="str">
        <f>TabelladatiSinottico[[#This Row],[Model]]</f>
        <v>GTF</v>
      </c>
      <c r="CN149" s="64" t="str">
        <f>TabelladatiSinottico[[#This Row],[Serial_Number]]</f>
        <v>GTF.055</v>
      </c>
      <c r="CO149" s="50" t="str">
        <f>TabelladatiSinottico[[#This Row],[Customer]]</f>
        <v>MANTZ AUTOMATION Inc.</v>
      </c>
      <c r="CP149" s="54">
        <f t="shared" si="23"/>
        <v>148</v>
      </c>
      <c r="CQ149" s="94" t="s">
        <v>106</v>
      </c>
    </row>
    <row r="150" spans="1:95" ht="21.75" customHeight="1" x14ac:dyDescent="0.25">
      <c r="A150" s="1" t="s">
        <v>598</v>
      </c>
      <c r="B150" s="6" t="s">
        <v>372</v>
      </c>
      <c r="C150" s="23" t="s">
        <v>209</v>
      </c>
      <c r="D150" t="s">
        <v>788</v>
      </c>
      <c r="E150" s="2">
        <v>2012</v>
      </c>
      <c r="F150" s="2" t="s">
        <v>99</v>
      </c>
      <c r="G150" s="22" t="s">
        <v>100</v>
      </c>
      <c r="H150" s="10" t="s">
        <v>101</v>
      </c>
      <c r="I150" s="19" t="s">
        <v>102</v>
      </c>
      <c r="J150" s="2" t="s">
        <v>789</v>
      </c>
      <c r="K150" s="91" t="str">
        <f t="shared" si="18"/>
        <v>pdf</v>
      </c>
      <c r="L150" s="2" t="s">
        <v>770</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719</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790</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4" t="s">
        <v>118</v>
      </c>
      <c r="CM150" s="64" t="str">
        <f>TabelladatiSinottico[[#This Row],[Model]]</f>
        <v>GTF</v>
      </c>
      <c r="CN150" s="64" t="str">
        <f>TabelladatiSinottico[[#This Row],[Serial_Number]]</f>
        <v>GTF.056</v>
      </c>
      <c r="CO150" s="50" t="str">
        <f>TabelladatiSinottico[[#This Row],[Customer]]</f>
        <v>COKO-WERK GMBH</v>
      </c>
      <c r="CP150" s="54">
        <f t="shared" si="23"/>
        <v>149</v>
      </c>
      <c r="CQ150" s="94" t="s">
        <v>106</v>
      </c>
    </row>
    <row r="151" spans="1:95" ht="21.75" customHeight="1" x14ac:dyDescent="0.25">
      <c r="A151" s="1" t="s">
        <v>598</v>
      </c>
      <c r="B151" s="6" t="s">
        <v>379</v>
      </c>
      <c r="C151" s="23" t="s">
        <v>660</v>
      </c>
      <c r="D151" t="s">
        <v>791</v>
      </c>
      <c r="E151" s="2">
        <v>2012</v>
      </c>
      <c r="F151" s="2" t="s">
        <v>99</v>
      </c>
      <c r="G151" s="22" t="s">
        <v>100</v>
      </c>
      <c r="H151" s="10" t="s">
        <v>101</v>
      </c>
      <c r="I151" s="19" t="s">
        <v>102</v>
      </c>
      <c r="J151" s="2" t="s">
        <v>792</v>
      </c>
      <c r="K151" s="91" t="str">
        <f t="shared" si="18"/>
        <v>pdf</v>
      </c>
      <c r="L151" s="2" t="s">
        <v>793</v>
      </c>
      <c r="M151" s="91" t="str">
        <f t="shared" si="19"/>
        <v>pdf</v>
      </c>
      <c r="N151" s="2" t="s">
        <v>105</v>
      </c>
      <c r="O151" s="39" t="s">
        <v>664</v>
      </c>
      <c r="P151" s="13" t="str">
        <f t="shared" si="21"/>
        <v>Folder</v>
      </c>
      <c r="Q151" s="90">
        <v>12000</v>
      </c>
      <c r="R151" s="90">
        <v>3500</v>
      </c>
      <c r="S151" s="90">
        <v>1400</v>
      </c>
      <c r="T151" s="19" t="s">
        <v>794</v>
      </c>
      <c r="U151" s="2" t="s">
        <v>107</v>
      </c>
      <c r="V151" s="7" t="s">
        <v>106</v>
      </c>
      <c r="W151" s="2" t="s">
        <v>107</v>
      </c>
      <c r="X151" s="2" t="s">
        <v>108</v>
      </c>
      <c r="Y151" s="2" t="s">
        <v>108</v>
      </c>
      <c r="Z151" s="2" t="s">
        <v>108</v>
      </c>
      <c r="AA151" s="2" t="s">
        <v>108</v>
      </c>
      <c r="AB151" s="18" t="s">
        <v>107</v>
      </c>
      <c r="AC151" s="7" t="s">
        <v>139</v>
      </c>
      <c r="AD151" s="96" t="s">
        <v>106</v>
      </c>
      <c r="AE151" s="23" t="s">
        <v>147</v>
      </c>
      <c r="AF151" s="57" t="s">
        <v>795</v>
      </c>
      <c r="AG151" s="23" t="s">
        <v>717</v>
      </c>
      <c r="AH151" s="17" t="s">
        <v>718</v>
      </c>
      <c r="AI151" s="23" t="s">
        <v>796</v>
      </c>
      <c r="AJ151" s="97" t="s">
        <v>719</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449</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4" t="s">
        <v>118</v>
      </c>
      <c r="CM151" s="64" t="str">
        <f>TabelladatiSinottico[[#This Row],[Model]]</f>
        <v>GTF</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x14ac:dyDescent="0.25">
      <c r="A152" s="1" t="s">
        <v>598</v>
      </c>
      <c r="B152" s="6" t="s">
        <v>388</v>
      </c>
      <c r="C152" s="23" t="s">
        <v>209</v>
      </c>
      <c r="D152" t="s">
        <v>797</v>
      </c>
      <c r="E152" s="2">
        <v>2013</v>
      </c>
      <c r="F152" s="2" t="s">
        <v>99</v>
      </c>
      <c r="G152" s="22" t="s">
        <v>798</v>
      </c>
      <c r="H152" s="10" t="s">
        <v>106</v>
      </c>
      <c r="I152" s="19" t="s">
        <v>221</v>
      </c>
      <c r="J152" s="2" t="s">
        <v>799</v>
      </c>
      <c r="K152" s="91" t="str">
        <f t="shared" si="18"/>
        <v>pdf</v>
      </c>
      <c r="L152" s="2" t="s">
        <v>728</v>
      </c>
      <c r="M152" s="91" t="str">
        <f t="shared" si="19"/>
        <v>pdf</v>
      </c>
      <c r="N152" s="2" t="s">
        <v>105</v>
      </c>
      <c r="O152" s="39" t="s">
        <v>106</v>
      </c>
      <c r="P152" s="13" t="str">
        <f t="shared" si="21"/>
        <v>Folder</v>
      </c>
      <c r="Q152" s="90">
        <v>2200</v>
      </c>
      <c r="R152" s="90">
        <v>3500</v>
      </c>
      <c r="S152" s="90">
        <v>1250</v>
      </c>
      <c r="T152" s="19" t="s">
        <v>800</v>
      </c>
      <c r="U152" s="2" t="s">
        <v>107</v>
      </c>
      <c r="V152" s="7" t="s">
        <v>106</v>
      </c>
      <c r="W152" s="2" t="s">
        <v>108</v>
      </c>
      <c r="X152" s="2" t="s">
        <v>108</v>
      </c>
      <c r="Y152" s="2" t="s">
        <v>108</v>
      </c>
      <c r="Z152" s="2" t="s">
        <v>108</v>
      </c>
      <c r="AA152" s="2" t="s">
        <v>108</v>
      </c>
      <c r="AB152" s="18" t="s">
        <v>108</v>
      </c>
      <c r="AC152" s="7" t="s">
        <v>801</v>
      </c>
      <c r="AD152" s="47" t="s">
        <v>106</v>
      </c>
      <c r="AE152" s="54" t="s">
        <v>106</v>
      </c>
      <c r="AF152" s="54" t="s">
        <v>106</v>
      </c>
      <c r="AG152" s="54" t="s">
        <v>106</v>
      </c>
      <c r="AH152" s="54" t="s">
        <v>106</v>
      </c>
      <c r="AI152" s="54" t="s">
        <v>106</v>
      </c>
      <c r="AJ152" s="97" t="s">
        <v>719</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223</v>
      </c>
      <c r="AY152" s="104" t="s">
        <v>802</v>
      </c>
      <c r="AZ152" s="104" t="s">
        <v>803</v>
      </c>
      <c r="BA152" s="12" t="s">
        <v>99</v>
      </c>
      <c r="BB152" s="54" t="s">
        <v>106</v>
      </c>
      <c r="BC152" s="79" t="s">
        <v>798</v>
      </c>
      <c r="BD152" s="53" t="s">
        <v>221</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4" t="s">
        <v>118</v>
      </c>
      <c r="CM152" s="64" t="str">
        <f>TabelladatiSinottico[[#This Row],[Model]]</f>
        <v>GTF</v>
      </c>
      <c r="CN152" s="64" t="str">
        <f>TabelladatiSinottico[[#This Row],[Serial_Number]]</f>
        <v>GTF.058</v>
      </c>
      <c r="CO152" s="50" t="str">
        <f>TabelladatiSinottico[[#This Row],[Customer]]</f>
        <v>P.P.H.U. STANFORM</v>
      </c>
      <c r="CP152" s="54">
        <f t="shared" si="23"/>
        <v>151</v>
      </c>
      <c r="CQ152" s="94" t="s">
        <v>106</v>
      </c>
    </row>
    <row r="153" spans="1:95" ht="21.75" customHeight="1" x14ac:dyDescent="0.25">
      <c r="A153" s="1" t="s">
        <v>598</v>
      </c>
      <c r="B153" s="6" t="s">
        <v>400</v>
      </c>
      <c r="C153" s="23" t="s">
        <v>209</v>
      </c>
      <c r="D153" t="s">
        <v>804</v>
      </c>
      <c r="E153" s="2">
        <v>2013</v>
      </c>
      <c r="F153" s="2" t="s">
        <v>99</v>
      </c>
      <c r="G153" s="22" t="s">
        <v>569</v>
      </c>
      <c r="H153" s="10" t="s">
        <v>101</v>
      </c>
      <c r="I153" s="19" t="s">
        <v>102</v>
      </c>
      <c r="J153" s="2" t="s">
        <v>805</v>
      </c>
      <c r="K153" s="91" t="str">
        <f t="shared" si="18"/>
        <v>pdf</v>
      </c>
      <c r="L153" s="2" t="s">
        <v>806</v>
      </c>
      <c r="M153" s="91" t="str">
        <f t="shared" si="19"/>
        <v>pdf</v>
      </c>
      <c r="N153" s="2" t="s">
        <v>105</v>
      </c>
      <c r="O153" s="39" t="s">
        <v>106</v>
      </c>
      <c r="P153" s="13" t="str">
        <f t="shared" si="21"/>
        <v>Folder</v>
      </c>
      <c r="Q153" s="90">
        <v>2200</v>
      </c>
      <c r="R153" s="90">
        <v>3500</v>
      </c>
      <c r="S153" s="90">
        <v>1400</v>
      </c>
      <c r="T153" s="19" t="s">
        <v>807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719</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808</v>
      </c>
      <c r="AZ153" s="104" t="s">
        <v>112</v>
      </c>
      <c r="BA153" s="12" t="s">
        <v>99</v>
      </c>
      <c r="BB153" s="54" t="s">
        <v>106</v>
      </c>
      <c r="BC153" s="79" t="s">
        <v>569</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4" t="s">
        <v>118</v>
      </c>
      <c r="CM153" s="64" t="str">
        <f>TabelladatiSinottico[[#This Row],[Model]]</f>
        <v>GTF</v>
      </c>
      <c r="CN153" s="64" t="str">
        <f>TabelladatiSinottico[[#This Row],[Serial_Number]]</f>
        <v>GTF.059</v>
      </c>
      <c r="CO153" s="50" t="str">
        <f>TabelladatiSinottico[[#This Row],[Customer]]</f>
        <v>CAD/CAM SCHINKOWSKI</v>
      </c>
      <c r="CP153" s="54">
        <f t="shared" si="23"/>
        <v>152</v>
      </c>
      <c r="CQ153" s="94" t="s">
        <v>106</v>
      </c>
    </row>
    <row r="154" spans="1:95" ht="21.75" customHeight="1" x14ac:dyDescent="0.25">
      <c r="A154" s="1" t="s">
        <v>598</v>
      </c>
      <c r="B154" s="6" t="s">
        <v>409</v>
      </c>
      <c r="C154" s="23" t="s">
        <v>750</v>
      </c>
      <c r="D154" t="s">
        <v>730</v>
      </c>
      <c r="E154" s="2">
        <v>2012</v>
      </c>
      <c r="F154" s="2" t="s">
        <v>121</v>
      </c>
      <c r="G154" s="22" t="s">
        <v>809</v>
      </c>
      <c r="H154" s="10" t="s">
        <v>101</v>
      </c>
      <c r="I154" s="19" t="s">
        <v>810</v>
      </c>
      <c r="J154" s="2" t="s">
        <v>811</v>
      </c>
      <c r="K154" s="91" t="str">
        <f t="shared" si="18"/>
        <v>pdf</v>
      </c>
      <c r="L154" s="2" t="s">
        <v>812</v>
      </c>
      <c r="M154" s="91" t="str">
        <f t="shared" si="19"/>
        <v>pdf</v>
      </c>
      <c r="N154" s="2" t="s">
        <v>105</v>
      </c>
      <c r="O154" s="39" t="s">
        <v>106</v>
      </c>
      <c r="P154" s="13" t="str">
        <f t="shared" si="21"/>
        <v>Folder</v>
      </c>
      <c r="Q154" s="90">
        <v>4200</v>
      </c>
      <c r="R154" s="90">
        <v>4000</v>
      </c>
      <c r="S154" s="90">
        <v>2000</v>
      </c>
      <c r="T154" s="19" t="s">
        <v>800</v>
      </c>
      <c r="U154" s="2" t="s">
        <v>107</v>
      </c>
      <c r="V154" s="7" t="s">
        <v>108</v>
      </c>
      <c r="W154" s="2" t="s">
        <v>108</v>
      </c>
      <c r="X154" s="2" t="s">
        <v>107</v>
      </c>
      <c r="Y154" s="2" t="s">
        <v>107</v>
      </c>
      <c r="Z154" s="2" t="s">
        <v>108</v>
      </c>
      <c r="AA154" s="2" t="s">
        <v>108</v>
      </c>
      <c r="AB154" s="18" t="s">
        <v>108</v>
      </c>
      <c r="AC154" s="7" t="s">
        <v>733</v>
      </c>
      <c r="AD154" s="44" t="s">
        <v>734</v>
      </c>
      <c r="AE154" s="2" t="s">
        <v>111</v>
      </c>
      <c r="AF154" s="62" t="s">
        <v>326</v>
      </c>
      <c r="AG154" s="43" t="s">
        <v>326</v>
      </c>
      <c r="AH154" s="17" t="s">
        <v>735</v>
      </c>
      <c r="AI154" s="43" t="s">
        <v>736</v>
      </c>
      <c r="AJ154" s="43" t="s">
        <v>737</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449</v>
      </c>
      <c r="AZ154" s="104" t="s">
        <v>148</v>
      </c>
      <c r="BA154" s="12" t="s">
        <v>121</v>
      </c>
      <c r="BB154" s="54" t="s">
        <v>106</v>
      </c>
      <c r="BC154" s="79" t="s">
        <v>809</v>
      </c>
      <c r="BD154" s="53" t="s">
        <v>810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4" t="s">
        <v>118</v>
      </c>
      <c r="CM154" s="64" t="str">
        <f>TabelladatiSinottico[[#This Row],[Model]]</f>
        <v>GTF</v>
      </c>
      <c r="CN154" s="64" t="str">
        <f>TabelladatiSinottico[[#This Row],[Serial_Number]]</f>
        <v>GTF.060</v>
      </c>
      <c r="CO154" s="50" t="str">
        <f>TabelladatiSinottico[[#This Row],[Customer]]</f>
        <v>FADEA</v>
      </c>
      <c r="CP154" s="54">
        <f t="shared" si="23"/>
        <v>153</v>
      </c>
      <c r="CQ154" s="94" t="s">
        <v>106</v>
      </c>
    </row>
    <row r="155" spans="1:95" ht="21.75" customHeight="1" x14ac:dyDescent="0.25">
      <c r="A155" s="1" t="s">
        <v>598</v>
      </c>
      <c r="B155" s="6" t="s">
        <v>415</v>
      </c>
      <c r="C155" s="23" t="s">
        <v>97</v>
      </c>
      <c r="D155" t="s">
        <v>668</v>
      </c>
      <c r="E155" s="2">
        <v>2013</v>
      </c>
      <c r="F155" s="2" t="s">
        <v>99</v>
      </c>
      <c r="G155" s="22" t="s">
        <v>569</v>
      </c>
      <c r="H155" s="10" t="s">
        <v>101</v>
      </c>
      <c r="I155" s="19" t="s">
        <v>102</v>
      </c>
      <c r="J155" s="2" t="s">
        <v>813</v>
      </c>
      <c r="K155" s="91" t="str">
        <f t="shared" si="18"/>
        <v>pdf</v>
      </c>
      <c r="L155" s="2" t="s">
        <v>814</v>
      </c>
      <c r="M155" s="91" t="str">
        <f t="shared" si="19"/>
        <v>pdf</v>
      </c>
      <c r="N155" s="2" t="s">
        <v>105</v>
      </c>
      <c r="O155" s="39" t="s">
        <v>106</v>
      </c>
      <c r="P155" s="13" t="str">
        <f t="shared" si="21"/>
        <v>Folder</v>
      </c>
      <c r="Q155" s="90">
        <v>4200</v>
      </c>
      <c r="R155" s="90">
        <v>2200</v>
      </c>
      <c r="S155" s="90">
        <v>1400</v>
      </c>
      <c r="T155" s="19" t="s">
        <v>800</v>
      </c>
      <c r="U155" s="2" t="s">
        <v>107</v>
      </c>
      <c r="V155" s="7" t="s">
        <v>108</v>
      </c>
      <c r="W155" s="2" t="s">
        <v>107</v>
      </c>
      <c r="X155" s="2" t="s">
        <v>106</v>
      </c>
      <c r="Y155" s="2" t="s">
        <v>107</v>
      </c>
      <c r="Z155" s="2" t="s">
        <v>107</v>
      </c>
      <c r="AA155" s="2" t="s">
        <v>108</v>
      </c>
      <c r="AB155" s="18" t="s">
        <v>108</v>
      </c>
      <c r="AC155" s="7" t="s">
        <v>139</v>
      </c>
      <c r="AD155" s="26"/>
      <c r="AE155" s="2" t="s">
        <v>140</v>
      </c>
      <c r="AF155" s="97" t="s">
        <v>815</v>
      </c>
      <c r="AG155" s="97" t="s">
        <v>815</v>
      </c>
      <c r="AH155" s="17" t="s">
        <v>816</v>
      </c>
      <c r="AI155" s="97" t="s">
        <v>817</v>
      </c>
      <c r="AJ155" s="97" t="s">
        <v>719</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818</v>
      </c>
      <c r="AZ155" s="104" t="s">
        <v>148</v>
      </c>
      <c r="BA155" s="12" t="s">
        <v>99</v>
      </c>
      <c r="BB155" s="54" t="s">
        <v>106</v>
      </c>
      <c r="BC155" s="79" t="s">
        <v>569</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4" t="s">
        <v>118</v>
      </c>
      <c r="CM155" s="64" t="str">
        <f>TabelladatiSinottico[[#This Row],[Model]]</f>
        <v>GTF</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x14ac:dyDescent="0.25">
      <c r="A156" s="1" t="s">
        <v>598</v>
      </c>
      <c r="B156" s="6" t="s">
        <v>417</v>
      </c>
      <c r="C156" s="55" t="s">
        <v>710</v>
      </c>
      <c r="D156" s="1" t="s">
        <v>740</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719</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4" t="s">
        <v>118</v>
      </c>
      <c r="CM156" s="64" t="str">
        <f>TabelladatiSinottico[[#This Row],[Model]]</f>
        <v>GTF</v>
      </c>
      <c r="CN156" s="64" t="str">
        <f>TabelladatiSinottico[[#This Row],[Serial_Number]]</f>
        <v>GTF.062</v>
      </c>
      <c r="CO156" s="50" t="str">
        <f>TabelladatiSinottico[[#This Row],[Customer]]</f>
        <v>machine not produced</v>
      </c>
      <c r="CP156" s="54">
        <f t="shared" si="23"/>
        <v>155</v>
      </c>
      <c r="CQ156" s="94" t="s">
        <v>106</v>
      </c>
    </row>
    <row r="157" spans="1:95" ht="21.75" customHeight="1" x14ac:dyDescent="0.25">
      <c r="A157" s="1" t="s">
        <v>598</v>
      </c>
      <c r="B157" s="6" t="s">
        <v>422</v>
      </c>
      <c r="C157" s="23" t="s">
        <v>97</v>
      </c>
      <c r="D157" t="s">
        <v>819</v>
      </c>
      <c r="E157" s="2">
        <v>2012</v>
      </c>
      <c r="F157" s="2" t="s">
        <v>99</v>
      </c>
      <c r="G157" s="22" t="s">
        <v>569</v>
      </c>
      <c r="H157" s="10" t="s">
        <v>101</v>
      </c>
      <c r="I157" s="19" t="s">
        <v>102</v>
      </c>
      <c r="J157" s="2" t="s">
        <v>820</v>
      </c>
      <c r="K157" s="91" t="str">
        <f t="shared" si="18"/>
        <v>pdf</v>
      </c>
      <c r="L157" s="2" t="s">
        <v>745</v>
      </c>
      <c r="M157" s="91" t="str">
        <f t="shared" si="19"/>
        <v>pdf</v>
      </c>
      <c r="N157" s="2" t="s">
        <v>105</v>
      </c>
      <c r="O157" s="39" t="s">
        <v>106</v>
      </c>
      <c r="P157" s="13" t="str">
        <f t="shared" si="21"/>
        <v>Folder</v>
      </c>
      <c r="Q157" s="90">
        <v>4200</v>
      </c>
      <c r="R157" s="90">
        <v>2200</v>
      </c>
      <c r="S157" s="90">
        <v>1400</v>
      </c>
      <c r="T157" s="19" t="s">
        <v>800</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719</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449</v>
      </c>
      <c r="AZ157" s="104" t="s">
        <v>148</v>
      </c>
      <c r="BA157" s="12" t="s">
        <v>99</v>
      </c>
      <c r="BB157" s="54" t="s">
        <v>106</v>
      </c>
      <c r="BC157" s="79" t="s">
        <v>569</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4" t="s">
        <v>118</v>
      </c>
      <c r="CM157" s="64" t="str">
        <f>TabelladatiSinottico[[#This Row],[Model]]</f>
        <v>GTF</v>
      </c>
      <c r="CN157" s="64" t="str">
        <f>TabelladatiSinottico[[#This Row],[Serial_Number]]</f>
        <v>GTF.063</v>
      </c>
      <c r="CO157" s="50" t="str">
        <f>TabelladatiSinottico[[#This Row],[Customer]]</f>
        <v>JIANGXI CHANGXING AVIATION EQUIPMENT</v>
      </c>
      <c r="CP157" s="54">
        <f t="shared" si="23"/>
        <v>156</v>
      </c>
      <c r="CQ157" s="94" t="s">
        <v>106</v>
      </c>
    </row>
    <row r="158" spans="1:95" ht="21.75" customHeight="1" x14ac:dyDescent="0.25">
      <c r="A158" s="1" t="s">
        <v>598</v>
      </c>
      <c r="B158" s="6" t="s">
        <v>426</v>
      </c>
      <c r="C158" s="23" t="s">
        <v>750</v>
      </c>
      <c r="D158" t="s">
        <v>821</v>
      </c>
      <c r="E158" s="2">
        <v>2013</v>
      </c>
      <c r="F158" s="2" t="s">
        <v>121</v>
      </c>
      <c r="G158" s="22" t="s">
        <v>809</v>
      </c>
      <c r="H158" s="10" t="s">
        <v>101</v>
      </c>
      <c r="I158" s="19" t="s">
        <v>810</v>
      </c>
      <c r="J158" s="2" t="s">
        <v>822</v>
      </c>
      <c r="K158" s="91" t="str">
        <f t="shared" si="18"/>
        <v>pdf</v>
      </c>
      <c r="L158" s="2" t="s">
        <v>823</v>
      </c>
      <c r="M158" s="91" t="str">
        <f t="shared" si="19"/>
        <v>pdf</v>
      </c>
      <c r="N158" s="2" t="s">
        <v>105</v>
      </c>
      <c r="O158" s="39" t="s">
        <v>106</v>
      </c>
      <c r="P158" s="13" t="str">
        <f t="shared" si="21"/>
        <v>Folder</v>
      </c>
      <c r="Q158" s="90">
        <v>7500</v>
      </c>
      <c r="R158" s="90">
        <v>3500</v>
      </c>
      <c r="S158" s="90">
        <v>2500</v>
      </c>
      <c r="T158" s="19" t="s">
        <v>800</v>
      </c>
      <c r="U158" s="2" t="s">
        <v>107</v>
      </c>
      <c r="V158" s="7" t="s">
        <v>108</v>
      </c>
      <c r="W158" s="2" t="s">
        <v>107</v>
      </c>
      <c r="X158" s="2" t="s">
        <v>108</v>
      </c>
      <c r="Y158" s="2" t="s">
        <v>108</v>
      </c>
      <c r="Z158" s="2" t="s">
        <v>108</v>
      </c>
      <c r="AA158" s="2" t="s">
        <v>108</v>
      </c>
      <c r="AB158" s="18" t="s">
        <v>108</v>
      </c>
      <c r="AC158" s="7" t="s">
        <v>478</v>
      </c>
      <c r="AD158" s="47" t="s">
        <v>106</v>
      </c>
      <c r="AE158" s="54" t="s">
        <v>106</v>
      </c>
      <c r="AF158" s="54" t="s">
        <v>106</v>
      </c>
      <c r="AG158" s="54" t="s">
        <v>106</v>
      </c>
      <c r="AH158" s="54" t="s">
        <v>106</v>
      </c>
      <c r="AI158" s="54" t="s">
        <v>106</v>
      </c>
      <c r="AJ158" s="97" t="s">
        <v>719</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824</v>
      </c>
      <c r="AZ158" s="104" t="s">
        <v>112</v>
      </c>
      <c r="BA158" s="12" t="s">
        <v>121</v>
      </c>
      <c r="BB158" s="54" t="s">
        <v>106</v>
      </c>
      <c r="BC158" s="79" t="s">
        <v>809</v>
      </c>
      <c r="BD158" s="53" t="s">
        <v>810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4" t="s">
        <v>118</v>
      </c>
      <c r="CM158" s="64" t="str">
        <f>TabelladatiSinottico[[#This Row],[Model]]</f>
        <v>GTF</v>
      </c>
      <c r="CN158" s="64" t="str">
        <f>TabelladatiSinottico[[#This Row],[Serial_Number]]</f>
        <v>GTF.064</v>
      </c>
      <c r="CO158" s="50" t="str">
        <f>TabelladatiSinottico[[#This Row],[Customer]]</f>
        <v>D3</v>
      </c>
      <c r="CP158" s="54">
        <f t="shared" si="23"/>
        <v>157</v>
      </c>
      <c r="CQ158" s="94" t="s">
        <v>106</v>
      </c>
    </row>
    <row r="159" spans="1:95" ht="21.75" customHeight="1" x14ac:dyDescent="0.25">
      <c r="A159" s="1" t="s">
        <v>598</v>
      </c>
      <c r="B159" s="6" t="s">
        <v>431</v>
      </c>
      <c r="C159" s="23" t="s">
        <v>750</v>
      </c>
      <c r="D159" t="s">
        <v>825</v>
      </c>
      <c r="E159" s="2">
        <v>2014</v>
      </c>
      <c r="F159" s="2" t="s">
        <v>121</v>
      </c>
      <c r="G159" s="22" t="s">
        <v>826</v>
      </c>
      <c r="H159" s="10" t="s">
        <v>106</v>
      </c>
      <c r="I159" s="19" t="s">
        <v>102</v>
      </c>
      <c r="J159" s="2" t="s">
        <v>827</v>
      </c>
      <c r="K159" s="91" t="str">
        <f t="shared" si="18"/>
        <v>pdf</v>
      </c>
      <c r="L159" s="2" t="s">
        <v>828</v>
      </c>
      <c r="M159" s="91" t="str">
        <f t="shared" si="19"/>
        <v>pdf</v>
      </c>
      <c r="N159" s="2" t="s">
        <v>105</v>
      </c>
      <c r="O159" s="39" t="s">
        <v>106</v>
      </c>
      <c r="P159" s="13" t="str">
        <f t="shared" si="21"/>
        <v>Folder</v>
      </c>
      <c r="Q159" s="90">
        <v>6000</v>
      </c>
      <c r="R159" s="90">
        <v>3200</v>
      </c>
      <c r="S159" s="90">
        <v>1250</v>
      </c>
      <c r="T159" s="19" t="s">
        <v>800</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719</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330</v>
      </c>
      <c r="AZ159" s="104" t="s">
        <v>148</v>
      </c>
      <c r="BA159" s="12" t="s">
        <v>121</v>
      </c>
      <c r="BB159" s="54" t="s">
        <v>106</v>
      </c>
      <c r="BC159" s="79" t="s">
        <v>826</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4" t="s">
        <v>118</v>
      </c>
      <c r="CM159" s="64" t="str">
        <f>TabelladatiSinottico[[#This Row],[Model]]</f>
        <v>GTF</v>
      </c>
      <c r="CN159" s="64" t="str">
        <f>TabelladatiSinottico[[#This Row],[Serial_Number]]</f>
        <v>GTF.065</v>
      </c>
      <c r="CO159" s="50" t="str">
        <f>TabelladatiSinottico[[#This Row],[Customer]]</f>
        <v>M.F.K. MAKINE FREZE KALIP LTD</v>
      </c>
      <c r="CP159" s="54">
        <f t="shared" si="23"/>
        <v>158</v>
      </c>
      <c r="CQ159" s="94" t="s">
        <v>106</v>
      </c>
    </row>
    <row r="160" spans="1:95" ht="21.75" customHeight="1" x14ac:dyDescent="0.25">
      <c r="A160" s="1" t="s">
        <v>598</v>
      </c>
      <c r="B160" s="6" t="s">
        <v>441</v>
      </c>
      <c r="C160" s="23" t="s">
        <v>625</v>
      </c>
      <c r="D160" t="s">
        <v>674</v>
      </c>
      <c r="E160" s="2">
        <v>2013</v>
      </c>
      <c r="F160" s="2" t="s">
        <v>99</v>
      </c>
      <c r="G160" s="22" t="s">
        <v>569</v>
      </c>
      <c r="H160" s="10" t="s">
        <v>101</v>
      </c>
      <c r="I160" s="19" t="s">
        <v>102</v>
      </c>
      <c r="J160" s="2" t="s">
        <v>829</v>
      </c>
      <c r="K160" s="91" t="str">
        <f t="shared" si="18"/>
        <v>pdf</v>
      </c>
      <c r="L160" s="2" t="s">
        <v>830</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831</v>
      </c>
      <c r="AG160" s="24" t="s">
        <v>717</v>
      </c>
      <c r="AH160" s="17" t="s">
        <v>718</v>
      </c>
      <c r="AI160" s="24" t="s">
        <v>216</v>
      </c>
      <c r="AJ160" s="97" t="s">
        <v>719</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449</v>
      </c>
      <c r="AZ160" s="104" t="s">
        <v>148</v>
      </c>
      <c r="BA160" s="12" t="s">
        <v>99</v>
      </c>
      <c r="BB160" s="54" t="s">
        <v>106</v>
      </c>
      <c r="BC160" s="79" t="s">
        <v>569</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4" t="s">
        <v>118</v>
      </c>
      <c r="CM160" s="64" t="str">
        <f>TabelladatiSinottico[[#This Row],[Model]]</f>
        <v>GTF</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x14ac:dyDescent="0.25">
      <c r="A161" s="1" t="s">
        <v>598</v>
      </c>
      <c r="B161" s="6" t="s">
        <v>450</v>
      </c>
      <c r="C161" s="23" t="s">
        <v>746</v>
      </c>
      <c r="D161" t="s">
        <v>832</v>
      </c>
      <c r="E161" s="2">
        <v>2013</v>
      </c>
      <c r="F161" s="2" t="s">
        <v>99</v>
      </c>
      <c r="G161" s="22" t="s">
        <v>569</v>
      </c>
      <c r="H161" s="10" t="s">
        <v>101</v>
      </c>
      <c r="I161" s="19" t="s">
        <v>102</v>
      </c>
      <c r="J161" s="2" t="s">
        <v>833</v>
      </c>
      <c r="K161" s="91" t="str">
        <f t="shared" si="18"/>
        <v>pdf</v>
      </c>
      <c r="L161" s="2" t="s">
        <v>834</v>
      </c>
      <c r="M161" s="91" t="str">
        <f t="shared" si="19"/>
        <v>pdf</v>
      </c>
      <c r="N161" s="2" t="s">
        <v>105</v>
      </c>
      <c r="O161" s="39" t="s">
        <v>106</v>
      </c>
      <c r="P161" s="13" t="str">
        <f t="shared" si="21"/>
        <v>Folder</v>
      </c>
      <c r="Q161" s="90">
        <v>5200</v>
      </c>
      <c r="R161" s="90">
        <v>3500</v>
      </c>
      <c r="S161" s="90">
        <v>1500</v>
      </c>
      <c r="T161" s="19" t="s">
        <v>807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316</v>
      </c>
      <c r="AI161" s="24" t="s">
        <v>216</v>
      </c>
      <c r="AJ161" s="97" t="s">
        <v>719</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569</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4" t="s">
        <v>118</v>
      </c>
      <c r="CM161" s="64" t="str">
        <f>TabelladatiSinottico[[#This Row],[Model]]</f>
        <v>GTF</v>
      </c>
      <c r="CN161" s="64" t="str">
        <f>TabelladatiSinottico[[#This Row],[Serial_Number]]</f>
        <v>GTF.067</v>
      </c>
      <c r="CO161" s="50" t="str">
        <f>TabelladatiSinottico[[#This Row],[Customer]]</f>
        <v>POLYGON CHENGDU PRECISION</v>
      </c>
      <c r="CP161" s="54">
        <f t="shared" si="23"/>
        <v>160</v>
      </c>
      <c r="CQ161" s="94" t="s">
        <v>106</v>
      </c>
    </row>
    <row r="162" spans="1:95" ht="21.75" customHeight="1" x14ac:dyDescent="0.25">
      <c r="A162" s="1" t="s">
        <v>598</v>
      </c>
      <c r="B162" s="6" t="s">
        <v>454</v>
      </c>
      <c r="C162" s="23" t="s">
        <v>97</v>
      </c>
      <c r="D162" t="s">
        <v>835</v>
      </c>
      <c r="E162" s="2">
        <v>2013</v>
      </c>
      <c r="F162" s="2" t="s">
        <v>99</v>
      </c>
      <c r="G162" s="22" t="s">
        <v>569</v>
      </c>
      <c r="H162" s="10" t="s">
        <v>101</v>
      </c>
      <c r="I162" s="19" t="s">
        <v>102</v>
      </c>
      <c r="J162" s="2" t="s">
        <v>836</v>
      </c>
      <c r="K162" s="91" t="str">
        <f t="shared" si="18"/>
        <v>pdf</v>
      </c>
      <c r="L162" s="2" t="s">
        <v>837</v>
      </c>
      <c r="M162" s="91" t="str">
        <f t="shared" si="19"/>
        <v>pdf</v>
      </c>
      <c r="N162" s="2" t="s">
        <v>105</v>
      </c>
      <c r="O162" s="39" t="s">
        <v>106</v>
      </c>
      <c r="P162" s="13" t="str">
        <f t="shared" si="21"/>
        <v>Folder</v>
      </c>
      <c r="Q162" s="90">
        <v>4200</v>
      </c>
      <c r="R162" s="90">
        <v>3200</v>
      </c>
      <c r="S162" s="90">
        <v>1400</v>
      </c>
      <c r="T162" s="19" t="s">
        <v>807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719</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790</v>
      </c>
      <c r="AZ162" s="104" t="s">
        <v>112</v>
      </c>
      <c r="BA162" s="12" t="s">
        <v>99</v>
      </c>
      <c r="BB162" s="54" t="s">
        <v>106</v>
      </c>
      <c r="BC162" s="79" t="s">
        <v>569</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4" t="s">
        <v>118</v>
      </c>
      <c r="CM162" s="64" t="str">
        <f>TabelladatiSinottico[[#This Row],[Model]]</f>
        <v>GTF</v>
      </c>
      <c r="CN162" s="64" t="str">
        <f>TabelladatiSinottico[[#This Row],[Serial_Number]]</f>
        <v>GTF.068</v>
      </c>
      <c r="CO162" s="50" t="str">
        <f>TabelladatiSinottico[[#This Row],[Customer]]</f>
        <v>BRUMMELTE und LIENEN (B.U.L.)</v>
      </c>
      <c r="CP162" s="54">
        <f t="shared" si="23"/>
        <v>161</v>
      </c>
      <c r="CQ162" s="94" t="s">
        <v>106</v>
      </c>
    </row>
    <row r="163" spans="1:95" ht="21.75" customHeight="1" x14ac:dyDescent="0.25">
      <c r="A163" s="1" t="s">
        <v>598</v>
      </c>
      <c r="B163" s="6" t="s">
        <v>457</v>
      </c>
      <c r="C163" s="23" t="s">
        <v>97</v>
      </c>
      <c r="D163" t="s">
        <v>838</v>
      </c>
      <c r="E163" s="2">
        <v>2013</v>
      </c>
      <c r="F163" s="2" t="s">
        <v>99</v>
      </c>
      <c r="G163" s="22" t="s">
        <v>569</v>
      </c>
      <c r="H163" s="10" t="s">
        <v>101</v>
      </c>
      <c r="I163" s="19" t="s">
        <v>102</v>
      </c>
      <c r="J163" s="2" t="s">
        <v>839</v>
      </c>
      <c r="K163" s="91" t="str">
        <f t="shared" si="18"/>
        <v>pdf</v>
      </c>
      <c r="L163" s="2" t="s">
        <v>840</v>
      </c>
      <c r="M163" s="91" t="str">
        <f t="shared" si="19"/>
        <v>pdf</v>
      </c>
      <c r="N163" s="2" t="s">
        <v>105</v>
      </c>
      <c r="O163" s="39" t="s">
        <v>106</v>
      </c>
      <c r="P163" s="13" t="str">
        <f t="shared" si="21"/>
        <v>Folder</v>
      </c>
      <c r="Q163" s="90">
        <v>4200</v>
      </c>
      <c r="R163" s="90">
        <v>2200</v>
      </c>
      <c r="S163" s="90">
        <v>1000</v>
      </c>
      <c r="T163" s="19" t="s">
        <v>807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719</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223</v>
      </c>
      <c r="AY163" s="104" t="s">
        <v>141</v>
      </c>
      <c r="AZ163" s="104" t="s">
        <v>112</v>
      </c>
      <c r="BA163" s="12" t="s">
        <v>99</v>
      </c>
      <c r="BB163" s="54" t="s">
        <v>106</v>
      </c>
      <c r="BC163" s="79" t="s">
        <v>569</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4" t="s">
        <v>118</v>
      </c>
      <c r="CM163" s="64" t="str">
        <f>TabelladatiSinottico[[#This Row],[Model]]</f>
        <v>GTF</v>
      </c>
      <c r="CN163" s="64" t="str">
        <f>TabelladatiSinottico[[#This Row],[Serial_Number]]</f>
        <v>GTF.069</v>
      </c>
      <c r="CO163" s="50" t="str">
        <f>TabelladatiSinottico[[#This Row],[Customer]]</f>
        <v>HUANGYAN XINGTAI PLASTIC MOULD</v>
      </c>
      <c r="CP163" s="54">
        <f t="shared" si="23"/>
        <v>162</v>
      </c>
      <c r="CQ163" s="94" t="s">
        <v>106</v>
      </c>
    </row>
    <row r="164" spans="1:95" ht="21.75" customHeight="1" x14ac:dyDescent="0.25">
      <c r="A164" s="1" t="s">
        <v>598</v>
      </c>
      <c r="B164" s="6" t="s">
        <v>458</v>
      </c>
      <c r="C164" s="23" t="s">
        <v>97</v>
      </c>
      <c r="D164" t="s">
        <v>841</v>
      </c>
      <c r="E164" s="2">
        <v>2015</v>
      </c>
      <c r="F164" s="2" t="s">
        <v>99</v>
      </c>
      <c r="G164" s="22" t="s">
        <v>569</v>
      </c>
      <c r="H164" s="10" t="s">
        <v>101</v>
      </c>
      <c r="I164" s="19" t="s">
        <v>102</v>
      </c>
      <c r="J164" s="2" t="s">
        <v>842</v>
      </c>
      <c r="K164" s="91" t="str">
        <f t="shared" si="18"/>
        <v>pdf</v>
      </c>
      <c r="L164" s="2" t="s">
        <v>843</v>
      </c>
      <c r="M164" s="91" t="str">
        <f t="shared" si="19"/>
        <v>pdf</v>
      </c>
      <c r="N164" s="2" t="s">
        <v>105</v>
      </c>
      <c r="O164" s="39" t="s">
        <v>106</v>
      </c>
      <c r="P164" s="13" t="str">
        <f t="shared" si="21"/>
        <v>Folder</v>
      </c>
      <c r="Q164" s="90">
        <v>6000</v>
      </c>
      <c r="R164" s="90">
        <v>3200</v>
      </c>
      <c r="S164" s="90">
        <v>1400</v>
      </c>
      <c r="T164" s="19" t="s">
        <v>807</v>
      </c>
      <c r="U164" s="2" t="s">
        <v>107</v>
      </c>
      <c r="V164" s="7" t="s">
        <v>106</v>
      </c>
      <c r="W164" s="2" t="s">
        <v>108</v>
      </c>
      <c r="X164" s="2" t="s">
        <v>108</v>
      </c>
      <c r="Y164" s="2" t="s">
        <v>108</v>
      </c>
      <c r="Z164" s="2" t="s">
        <v>108</v>
      </c>
      <c r="AA164" s="2" t="s">
        <v>108</v>
      </c>
      <c r="AB164" s="18" t="s">
        <v>108</v>
      </c>
      <c r="AC164" s="7" t="s">
        <v>733</v>
      </c>
      <c r="AD164" s="44" t="s">
        <v>844</v>
      </c>
      <c r="AE164" s="2" t="s">
        <v>111</v>
      </c>
      <c r="AF164" s="62" t="s">
        <v>509</v>
      </c>
      <c r="AG164" s="43" t="s">
        <v>845</v>
      </c>
      <c r="AH164" s="17" t="s">
        <v>846</v>
      </c>
      <c r="AI164" s="43" t="s">
        <v>736</v>
      </c>
      <c r="AJ164" s="43" t="s">
        <v>847</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848</v>
      </c>
      <c r="AZ164" s="104" t="s">
        <v>112</v>
      </c>
      <c r="BA164" s="12" t="s">
        <v>99</v>
      </c>
      <c r="BB164" s="54" t="s">
        <v>106</v>
      </c>
      <c r="BC164" s="79" t="s">
        <v>569</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4" t="s">
        <v>118</v>
      </c>
      <c r="CM164" s="64" t="str">
        <f>TabelladatiSinottico[[#This Row],[Model]]</f>
        <v>GTF</v>
      </c>
      <c r="CN164" s="64" t="str">
        <f>TabelladatiSinottico[[#This Row],[Serial_Number]]</f>
        <v>GTF.070</v>
      </c>
      <c r="CO164" s="50" t="str">
        <f>TabelladatiSinottico[[#This Row],[Customer]]</f>
        <v>PRODISMO S.R.L.</v>
      </c>
      <c r="CP164" s="54">
        <f t="shared" si="23"/>
        <v>163</v>
      </c>
      <c r="CQ164" s="94" t="s">
        <v>106</v>
      </c>
    </row>
    <row r="165" spans="1:95" ht="21.75" customHeight="1" x14ac:dyDescent="0.25">
      <c r="A165" s="1" t="s">
        <v>598</v>
      </c>
      <c r="B165" s="6" t="s">
        <v>470</v>
      </c>
      <c r="C165" s="23" t="s">
        <v>97</v>
      </c>
      <c r="D165" t="s">
        <v>849</v>
      </c>
      <c r="E165" s="2">
        <v>2012</v>
      </c>
      <c r="F165" s="2" t="s">
        <v>99</v>
      </c>
      <c r="G165" s="22" t="s">
        <v>569</v>
      </c>
      <c r="H165" s="10" t="s">
        <v>101</v>
      </c>
      <c r="I165" s="19" t="s">
        <v>102</v>
      </c>
      <c r="J165" s="2" t="s">
        <v>850</v>
      </c>
      <c r="K165" s="91" t="str">
        <f t="shared" si="18"/>
        <v>pdf</v>
      </c>
      <c r="L165" s="2" t="s">
        <v>851</v>
      </c>
      <c r="M165" s="91" t="str">
        <f t="shared" si="19"/>
        <v>pdf</v>
      </c>
      <c r="N165" s="2" t="s">
        <v>105</v>
      </c>
      <c r="O165" s="39" t="s">
        <v>106</v>
      </c>
      <c r="P165" s="13" t="str">
        <f t="shared" si="21"/>
        <v>Folder</v>
      </c>
      <c r="Q165" s="90">
        <v>2700</v>
      </c>
      <c r="R165" s="90">
        <v>2200</v>
      </c>
      <c r="S165" s="90">
        <v>1400</v>
      </c>
      <c r="T165" s="19" t="s">
        <v>800</v>
      </c>
      <c r="U165" s="2" t="s">
        <v>107</v>
      </c>
      <c r="V165" s="7" t="s">
        <v>108</v>
      </c>
      <c r="W165" s="2" t="s">
        <v>108</v>
      </c>
      <c r="X165" s="2" t="s">
        <v>108</v>
      </c>
      <c r="Y165" s="2" t="s">
        <v>108</v>
      </c>
      <c r="Z165" s="2" t="s">
        <v>108</v>
      </c>
      <c r="AA165" s="2" t="s">
        <v>108</v>
      </c>
      <c r="AB165" s="18" t="s">
        <v>108</v>
      </c>
      <c r="AC165" s="7" t="s">
        <v>139</v>
      </c>
      <c r="AD165" s="26"/>
      <c r="AE165" s="23" t="s">
        <v>140</v>
      </c>
      <c r="AF165" s="98" t="s">
        <v>852</v>
      </c>
      <c r="AG165" s="24" t="s">
        <v>214</v>
      </c>
      <c r="AH165" s="24" t="s">
        <v>316</v>
      </c>
      <c r="AI165" s="24" t="s">
        <v>216</v>
      </c>
      <c r="AJ165" s="97" t="s">
        <v>719</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853</v>
      </c>
      <c r="AZ165" s="104" t="s">
        <v>192</v>
      </c>
      <c r="BA165" s="12" t="s">
        <v>99</v>
      </c>
      <c r="BB165" s="54" t="s">
        <v>106</v>
      </c>
      <c r="BC165" s="79" t="s">
        <v>569</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4" t="s">
        <v>118</v>
      </c>
      <c r="CM165" s="64" t="str">
        <f>TabelladatiSinottico[[#This Row],[Model]]</f>
        <v>GTF</v>
      </c>
      <c r="CN165" s="64" t="str">
        <f>TabelladatiSinottico[[#This Row],[Serial_Number]]</f>
        <v>GTF.071</v>
      </c>
      <c r="CO165" s="50" t="str">
        <f>TabelladatiSinottico[[#This Row],[Customer]]</f>
        <v>TAIZHOU HUANGYAN WERATE MOULD</v>
      </c>
      <c r="CP165" s="54">
        <f t="shared" si="23"/>
        <v>164</v>
      </c>
      <c r="CQ165" s="94" t="s">
        <v>106</v>
      </c>
    </row>
    <row r="166" spans="1:95" ht="21.75" customHeight="1" x14ac:dyDescent="0.25">
      <c r="A166" s="1" t="s">
        <v>598</v>
      </c>
      <c r="B166" s="6" t="s">
        <v>474</v>
      </c>
      <c r="C166" s="23" t="s">
        <v>750</v>
      </c>
      <c r="D166" t="s">
        <v>854</v>
      </c>
      <c r="E166" s="2">
        <v>2013</v>
      </c>
      <c r="F166" s="2" t="s">
        <v>121</v>
      </c>
      <c r="G166" s="22" t="s">
        <v>826</v>
      </c>
      <c r="H166" s="10" t="s">
        <v>106</v>
      </c>
      <c r="I166" s="19" t="s">
        <v>102</v>
      </c>
      <c r="J166" s="2" t="s">
        <v>855</v>
      </c>
      <c r="K166" s="91" t="str">
        <f t="shared" si="18"/>
        <v>pdf</v>
      </c>
      <c r="L166" s="2" t="s">
        <v>856</v>
      </c>
      <c r="M166" s="91" t="str">
        <f t="shared" si="19"/>
        <v>pdf</v>
      </c>
      <c r="N166" s="2" t="s">
        <v>105</v>
      </c>
      <c r="O166" s="39" t="s">
        <v>106</v>
      </c>
      <c r="P166" s="13" t="str">
        <f t="shared" si="21"/>
        <v>Folder</v>
      </c>
      <c r="Q166" s="90">
        <v>12000</v>
      </c>
      <c r="R166" s="90">
        <v>2700</v>
      </c>
      <c r="S166" s="90">
        <v>1400</v>
      </c>
      <c r="T166" s="19" t="s">
        <v>800</v>
      </c>
      <c r="U166" s="2" t="s">
        <v>107</v>
      </c>
      <c r="V166" s="7" t="s">
        <v>108</v>
      </c>
      <c r="W166" s="2" t="s">
        <v>107</v>
      </c>
      <c r="X166" s="2" t="s">
        <v>107</v>
      </c>
      <c r="Y166" s="2" t="s">
        <v>107</v>
      </c>
      <c r="Z166" s="2" t="s">
        <v>107</v>
      </c>
      <c r="AA166" s="2" t="s">
        <v>108</v>
      </c>
      <c r="AB166" s="18" t="s">
        <v>108</v>
      </c>
      <c r="AC166" s="7" t="s">
        <v>139</v>
      </c>
      <c r="AD166" s="96" t="s">
        <v>106</v>
      </c>
      <c r="AE166" s="23" t="s">
        <v>140</v>
      </c>
      <c r="AF166" s="57" t="s">
        <v>857</v>
      </c>
      <c r="AG166" s="24" t="s">
        <v>858</v>
      </c>
      <c r="AH166" s="23" t="s">
        <v>859</v>
      </c>
      <c r="AI166" s="24" t="s">
        <v>216</v>
      </c>
      <c r="AJ166" s="97" t="s">
        <v>719</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449</v>
      </c>
      <c r="AZ166" s="104" t="s">
        <v>148</v>
      </c>
      <c r="BA166" s="12" t="s">
        <v>121</v>
      </c>
      <c r="BB166" s="54" t="s">
        <v>106</v>
      </c>
      <c r="BC166" s="79" t="s">
        <v>826</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4" t="s">
        <v>118</v>
      </c>
      <c r="CM166" s="64" t="str">
        <f>TabelladatiSinottico[[#This Row],[Model]]</f>
        <v>GTF</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x14ac:dyDescent="0.25">
      <c r="A167" s="1" t="s">
        <v>598</v>
      </c>
      <c r="B167" s="6" t="s">
        <v>485</v>
      </c>
      <c r="C167" s="23" t="s">
        <v>97</v>
      </c>
      <c r="D167" t="s">
        <v>860</v>
      </c>
      <c r="E167" s="2">
        <v>2013</v>
      </c>
      <c r="F167" s="2" t="s">
        <v>99</v>
      </c>
      <c r="G167" s="22" t="s">
        <v>569</v>
      </c>
      <c r="H167" s="10" t="s">
        <v>101</v>
      </c>
      <c r="I167" s="19" t="s">
        <v>102</v>
      </c>
      <c r="J167" s="2" t="s">
        <v>861</v>
      </c>
      <c r="K167" s="91" t="str">
        <f t="shared" si="18"/>
        <v>pdf</v>
      </c>
      <c r="L167" s="2" t="s">
        <v>862</v>
      </c>
      <c r="M167" s="91" t="str">
        <f t="shared" si="19"/>
        <v>pdf</v>
      </c>
      <c r="N167" s="2" t="s">
        <v>105</v>
      </c>
      <c r="O167" s="39" t="s">
        <v>106</v>
      </c>
      <c r="P167" s="13" t="str">
        <f t="shared" si="21"/>
        <v>Folder</v>
      </c>
      <c r="Q167" s="90">
        <v>6000</v>
      </c>
      <c r="R167" s="90">
        <v>3200</v>
      </c>
      <c r="S167" s="90">
        <v>1400</v>
      </c>
      <c r="T167" s="19" t="s">
        <v>800</v>
      </c>
      <c r="U167" s="2" t="s">
        <v>107</v>
      </c>
      <c r="V167" s="7" t="s">
        <v>108</v>
      </c>
      <c r="W167" s="2" t="s">
        <v>108</v>
      </c>
      <c r="X167" s="2" t="s">
        <v>108</v>
      </c>
      <c r="Y167" s="2" t="s">
        <v>108</v>
      </c>
      <c r="Z167" s="2" t="s">
        <v>108</v>
      </c>
      <c r="AA167" s="2" t="s">
        <v>108</v>
      </c>
      <c r="AB167" s="18" t="s">
        <v>108</v>
      </c>
      <c r="AC167" s="7" t="s">
        <v>167</v>
      </c>
      <c r="AD167" s="96" t="s">
        <v>106</v>
      </c>
      <c r="AE167" s="35" t="s">
        <v>147</v>
      </c>
      <c r="AF167" s="63" t="s">
        <v>863</v>
      </c>
      <c r="AG167" s="35" t="s">
        <v>864</v>
      </c>
      <c r="AH167" s="35" t="s">
        <v>170</v>
      </c>
      <c r="AI167" s="35" t="s">
        <v>865</v>
      </c>
      <c r="AJ167" s="97" t="s">
        <v>719</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866</v>
      </c>
      <c r="AZ167" s="104" t="s">
        <v>112</v>
      </c>
      <c r="BA167" s="12" t="s">
        <v>99</v>
      </c>
      <c r="BB167" s="54" t="s">
        <v>106</v>
      </c>
      <c r="BC167" s="79" t="s">
        <v>569</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4" t="s">
        <v>118</v>
      </c>
      <c r="CM167" s="64" t="str">
        <f>TabelladatiSinottico[[#This Row],[Model]]</f>
        <v>GTF</v>
      </c>
      <c r="CN167" s="64" t="str">
        <f>TabelladatiSinottico[[#This Row],[Serial_Number]]</f>
        <v>GTF.073</v>
      </c>
      <c r="CO167" s="50" t="str">
        <f>TabelladatiSinottico[[#This Row],[Customer]]</f>
        <v>SD AUTOMOTIVE GMBH</v>
      </c>
      <c r="CP167" s="54">
        <f t="shared" si="23"/>
        <v>166</v>
      </c>
      <c r="CQ167" s="94" t="s">
        <v>106</v>
      </c>
    </row>
    <row r="168" spans="1:95" ht="21.75" customHeight="1" x14ac:dyDescent="0.25">
      <c r="A168" s="1" t="s">
        <v>598</v>
      </c>
      <c r="B168" s="6" t="s">
        <v>489</v>
      </c>
      <c r="C168" s="23" t="s">
        <v>97</v>
      </c>
      <c r="D168" t="s">
        <v>860</v>
      </c>
      <c r="E168" s="2">
        <v>2013</v>
      </c>
      <c r="F168" s="2" t="s">
        <v>99</v>
      </c>
      <c r="G168" s="22" t="s">
        <v>569</v>
      </c>
      <c r="H168" s="10" t="s">
        <v>101</v>
      </c>
      <c r="I168" s="19" t="s">
        <v>102</v>
      </c>
      <c r="J168" s="2" t="s">
        <v>861</v>
      </c>
      <c r="K168" s="91" t="str">
        <f t="shared" si="18"/>
        <v>pdf</v>
      </c>
      <c r="L168" s="2" t="s">
        <v>862</v>
      </c>
      <c r="M168" s="91" t="str">
        <f t="shared" si="19"/>
        <v>pdf</v>
      </c>
      <c r="N168" s="2" t="s">
        <v>105</v>
      </c>
      <c r="O168" s="39" t="s">
        <v>106</v>
      </c>
      <c r="P168" s="13" t="str">
        <f t="shared" si="21"/>
        <v>Folder</v>
      </c>
      <c r="Q168" s="90">
        <v>6000</v>
      </c>
      <c r="R168" s="90">
        <v>3200</v>
      </c>
      <c r="S168" s="90">
        <v>1400</v>
      </c>
      <c r="T168" s="19" t="s">
        <v>800</v>
      </c>
      <c r="U168" s="2" t="s">
        <v>107</v>
      </c>
      <c r="V168" s="7" t="s">
        <v>108</v>
      </c>
      <c r="W168" s="2" t="s">
        <v>108</v>
      </c>
      <c r="X168" s="2" t="s">
        <v>108</v>
      </c>
      <c r="Y168" s="2" t="s">
        <v>108</v>
      </c>
      <c r="Z168" s="2" t="s">
        <v>108</v>
      </c>
      <c r="AA168" s="2" t="s">
        <v>108</v>
      </c>
      <c r="AB168" s="18" t="s">
        <v>108</v>
      </c>
      <c r="AC168" s="7" t="s">
        <v>167</v>
      </c>
      <c r="AD168" s="96" t="s">
        <v>106</v>
      </c>
      <c r="AE168" s="35" t="s">
        <v>147</v>
      </c>
      <c r="AF168" s="63" t="s">
        <v>863</v>
      </c>
      <c r="AG168" s="35" t="s">
        <v>864</v>
      </c>
      <c r="AH168" s="35" t="s">
        <v>170</v>
      </c>
      <c r="AI168" s="35" t="s">
        <v>865</v>
      </c>
      <c r="AJ168" s="97" t="s">
        <v>719</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866</v>
      </c>
      <c r="AZ168" s="104" t="s">
        <v>112</v>
      </c>
      <c r="BA168" s="12" t="s">
        <v>99</v>
      </c>
      <c r="BB168" s="54" t="s">
        <v>106</v>
      </c>
      <c r="BC168" s="79" t="s">
        <v>569</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4" t="s">
        <v>118</v>
      </c>
      <c r="CM168" s="64" t="str">
        <f>TabelladatiSinottico[[#This Row],[Model]]</f>
        <v>GTF</v>
      </c>
      <c r="CN168" s="64" t="str">
        <f>TabelladatiSinottico[[#This Row],[Serial_Number]]</f>
        <v>GTF.074</v>
      </c>
      <c r="CO168" s="50" t="str">
        <f>TabelladatiSinottico[[#This Row],[Customer]]</f>
        <v>SD AUTOMOTIVE GMBH</v>
      </c>
      <c r="CP168" s="54">
        <f t="shared" si="23"/>
        <v>167</v>
      </c>
      <c r="CQ168" s="94" t="s">
        <v>106</v>
      </c>
    </row>
    <row r="169" spans="1:95" ht="21.75" customHeight="1" x14ac:dyDescent="0.25">
      <c r="A169" s="1" t="s">
        <v>598</v>
      </c>
      <c r="B169" s="6" t="s">
        <v>495</v>
      </c>
      <c r="C169" s="23" t="s">
        <v>97</v>
      </c>
      <c r="D169" t="s">
        <v>867</v>
      </c>
      <c r="E169" s="2">
        <v>2013</v>
      </c>
      <c r="F169" s="2" t="s">
        <v>99</v>
      </c>
      <c r="G169" s="22" t="s">
        <v>569</v>
      </c>
      <c r="H169" s="10" t="s">
        <v>101</v>
      </c>
      <c r="I169" s="19" t="s">
        <v>102</v>
      </c>
      <c r="J169" s="2" t="s">
        <v>868</v>
      </c>
      <c r="K169" s="91" t="str">
        <f t="shared" si="18"/>
        <v>pdf</v>
      </c>
      <c r="L169" s="2" t="s">
        <v>869</v>
      </c>
      <c r="M169" s="91" t="str">
        <f t="shared" si="19"/>
        <v>pdf</v>
      </c>
      <c r="N169" s="2" t="s">
        <v>105</v>
      </c>
      <c r="O169" s="39" t="s">
        <v>106</v>
      </c>
      <c r="P169" s="13" t="str">
        <f t="shared" si="21"/>
        <v>Folder</v>
      </c>
      <c r="Q169" s="90">
        <v>4200</v>
      </c>
      <c r="R169" s="90">
        <v>2200</v>
      </c>
      <c r="S169" s="90">
        <v>1400</v>
      </c>
      <c r="T169" s="19" t="s">
        <v>800</v>
      </c>
      <c r="U169" s="2" t="s">
        <v>107</v>
      </c>
      <c r="V169" s="7" t="s">
        <v>108</v>
      </c>
      <c r="W169" s="2" t="s">
        <v>107</v>
      </c>
      <c r="X169" s="2" t="s">
        <v>108</v>
      </c>
      <c r="Y169" s="2" t="s">
        <v>108</v>
      </c>
      <c r="Z169" s="2" t="s">
        <v>108</v>
      </c>
      <c r="AA169" s="2" t="s">
        <v>108</v>
      </c>
      <c r="AB169" s="18" t="s">
        <v>108</v>
      </c>
      <c r="AC169" s="7" t="s">
        <v>146</v>
      </c>
      <c r="AD169" s="96" t="s">
        <v>106</v>
      </c>
      <c r="AE169" s="35" t="s">
        <v>147</v>
      </c>
      <c r="AF169" s="63" t="s">
        <v>870</v>
      </c>
      <c r="AG169" s="35" t="s">
        <v>871</v>
      </c>
      <c r="AH169" s="35" t="s">
        <v>872</v>
      </c>
      <c r="AI169" s="35" t="s">
        <v>873</v>
      </c>
      <c r="AJ169" s="97" t="s">
        <v>719</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697</v>
      </c>
      <c r="AZ169" s="104" t="s">
        <v>192</v>
      </c>
      <c r="BA169" s="12" t="s">
        <v>99</v>
      </c>
      <c r="BB169" s="54" t="s">
        <v>106</v>
      </c>
      <c r="BC169" s="79" t="s">
        <v>569</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4" t="s">
        <v>118</v>
      </c>
      <c r="CM169" s="64" t="str">
        <f>TabelladatiSinottico[[#This Row],[Model]]</f>
        <v>GTF</v>
      </c>
      <c r="CN169" s="64" t="str">
        <f>TabelladatiSinottico[[#This Row],[Serial_Number]]</f>
        <v>GTF.075</v>
      </c>
      <c r="CO169" s="50" t="str">
        <f>TabelladatiSinottico[[#This Row],[Customer]]</f>
        <v>DELAWARE DYNAMICS</v>
      </c>
      <c r="CP169" s="54">
        <f t="shared" si="23"/>
        <v>168</v>
      </c>
      <c r="CQ169" s="94" t="s">
        <v>106</v>
      </c>
    </row>
    <row r="170" spans="1:95" ht="21.75" customHeight="1" x14ac:dyDescent="0.25">
      <c r="A170" s="1" t="s">
        <v>598</v>
      </c>
      <c r="B170" s="6" t="s">
        <v>496</v>
      </c>
      <c r="C170" s="23" t="s">
        <v>209</v>
      </c>
      <c r="D170" t="s">
        <v>874</v>
      </c>
      <c r="E170" s="2">
        <v>2014</v>
      </c>
      <c r="F170" s="2" t="s">
        <v>99</v>
      </c>
      <c r="G170" s="22" t="s">
        <v>220</v>
      </c>
      <c r="H170" s="10" t="s">
        <v>106</v>
      </c>
      <c r="I170" s="19" t="s">
        <v>221</v>
      </c>
      <c r="J170" s="2" t="s">
        <v>875</v>
      </c>
      <c r="K170" s="91" t="str">
        <f t="shared" si="18"/>
        <v>pdf</v>
      </c>
      <c r="L170" s="2" t="s">
        <v>876</v>
      </c>
      <c r="M170" s="91" t="str">
        <f t="shared" si="19"/>
        <v>pdf</v>
      </c>
      <c r="N170" s="2" t="s">
        <v>105</v>
      </c>
      <c r="O170" s="39" t="s">
        <v>106</v>
      </c>
      <c r="P170" s="13" t="str">
        <f t="shared" si="21"/>
        <v>Folder</v>
      </c>
      <c r="Q170" s="90">
        <v>2200</v>
      </c>
      <c r="R170" s="90">
        <v>3500</v>
      </c>
      <c r="S170" s="90">
        <v>1400</v>
      </c>
      <c r="T170" s="19" t="s">
        <v>800</v>
      </c>
      <c r="U170" s="2" t="s">
        <v>107</v>
      </c>
      <c r="V170" s="7" t="s">
        <v>108</v>
      </c>
      <c r="W170" s="2" t="s">
        <v>108</v>
      </c>
      <c r="X170" s="2" t="s">
        <v>108</v>
      </c>
      <c r="Y170" s="2" t="s">
        <v>108</v>
      </c>
      <c r="Z170" s="2" t="s">
        <v>108</v>
      </c>
      <c r="AA170" s="2" t="s">
        <v>108</v>
      </c>
      <c r="AB170" s="18" t="s">
        <v>108</v>
      </c>
      <c r="AC170" s="7" t="s">
        <v>364</v>
      </c>
      <c r="AD170" s="96" t="s">
        <v>106</v>
      </c>
      <c r="AE170" s="35" t="s">
        <v>147</v>
      </c>
      <c r="AF170" s="63" t="s">
        <v>877</v>
      </c>
      <c r="AG170" s="35" t="s">
        <v>252</v>
      </c>
      <c r="AH170" s="35" t="s">
        <v>859</v>
      </c>
      <c r="AI170" s="35" t="s">
        <v>878</v>
      </c>
      <c r="AJ170" s="97" t="s">
        <v>719</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220</v>
      </c>
      <c r="BD170" s="53" t="s">
        <v>221</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4" t="s">
        <v>118</v>
      </c>
      <c r="CM170" s="64" t="str">
        <f>TabelladatiSinottico[[#This Row],[Model]]</f>
        <v>GTF</v>
      </c>
      <c r="CN170" s="64" t="str">
        <f>TabelladatiSinottico[[#This Row],[Serial_Number]]</f>
        <v>GTF.076</v>
      </c>
      <c r="CO170" s="50" t="str">
        <f>TabelladatiSinottico[[#This Row],[Customer]]</f>
        <v>CO.STAMP S.r.l.</v>
      </c>
      <c r="CP170" s="54">
        <f t="shared" si="23"/>
        <v>169</v>
      </c>
      <c r="CQ170" s="94" t="s">
        <v>106</v>
      </c>
    </row>
    <row r="171" spans="1:95" ht="21.75" customHeight="1" x14ac:dyDescent="0.25">
      <c r="A171" s="1" t="s">
        <v>598</v>
      </c>
      <c r="B171" s="6" t="s">
        <v>501</v>
      </c>
      <c r="C171" s="23" t="s">
        <v>97</v>
      </c>
      <c r="D171" t="s">
        <v>679</v>
      </c>
      <c r="E171" s="2">
        <v>2013</v>
      </c>
      <c r="F171" s="2" t="s">
        <v>99</v>
      </c>
      <c r="G171" s="22" t="s">
        <v>569</v>
      </c>
      <c r="H171" s="10" t="s">
        <v>101</v>
      </c>
      <c r="I171" s="19" t="s">
        <v>102</v>
      </c>
      <c r="J171" s="2" t="s">
        <v>879</v>
      </c>
      <c r="K171" s="91" t="str">
        <f t="shared" si="18"/>
        <v>pdf</v>
      </c>
      <c r="L171" s="2" t="s">
        <v>880</v>
      </c>
      <c r="M171" s="91" t="str">
        <f t="shared" si="19"/>
        <v>pdf</v>
      </c>
      <c r="N171" s="2" t="s">
        <v>105</v>
      </c>
      <c r="O171" s="39" t="s">
        <v>106</v>
      </c>
      <c r="P171" s="13" t="str">
        <f t="shared" si="21"/>
        <v>Folder</v>
      </c>
      <c r="Q171" s="90">
        <v>2700</v>
      </c>
      <c r="R171" s="90">
        <v>2200</v>
      </c>
      <c r="S171" s="90">
        <v>1400</v>
      </c>
      <c r="T171" s="19" t="s">
        <v>800</v>
      </c>
      <c r="U171" s="2" t="s">
        <v>107</v>
      </c>
      <c r="V171" s="7" t="s">
        <v>108</v>
      </c>
      <c r="W171" s="2" t="s">
        <v>108</v>
      </c>
      <c r="X171" s="2" t="s">
        <v>108</v>
      </c>
      <c r="Y171" s="2" t="s">
        <v>108</v>
      </c>
      <c r="Z171" s="2" t="s">
        <v>108</v>
      </c>
      <c r="AA171" s="2" t="s">
        <v>108</v>
      </c>
      <c r="AB171" s="18" t="s">
        <v>108</v>
      </c>
      <c r="AC171" s="7" t="s">
        <v>364</v>
      </c>
      <c r="AD171" s="96" t="s">
        <v>106</v>
      </c>
      <c r="AE171" s="35" t="s">
        <v>147</v>
      </c>
      <c r="AF171" s="63" t="s">
        <v>877</v>
      </c>
      <c r="AG171" s="35" t="s">
        <v>881</v>
      </c>
      <c r="AH171" s="35" t="s">
        <v>882</v>
      </c>
      <c r="AI171" s="35" t="s">
        <v>883</v>
      </c>
      <c r="AJ171" s="97" t="s">
        <v>719</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682</v>
      </c>
      <c r="AZ171" s="104" t="s">
        <v>112</v>
      </c>
      <c r="BA171" s="12" t="s">
        <v>99</v>
      </c>
      <c r="BB171" s="54" t="s">
        <v>106</v>
      </c>
      <c r="BC171" s="79" t="s">
        <v>569</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4" t="s">
        <v>118</v>
      </c>
      <c r="CM171" s="64" t="str">
        <f>TabelladatiSinottico[[#This Row],[Model]]</f>
        <v>GTF</v>
      </c>
      <c r="CN171" s="64" t="str">
        <f>TabelladatiSinottico[[#This Row],[Serial_Number]]</f>
        <v>GTF.077</v>
      </c>
      <c r="CO171" s="50" t="str">
        <f>TabelladatiSinottico[[#This Row],[Customer]]</f>
        <v>MAGNA STEYR ITALIA S.r.l.</v>
      </c>
      <c r="CP171" s="54">
        <f t="shared" si="23"/>
        <v>170</v>
      </c>
      <c r="CQ171" s="94" t="s">
        <v>106</v>
      </c>
    </row>
    <row r="172" spans="1:95" ht="21.75" customHeight="1" x14ac:dyDescent="0.25">
      <c r="A172" s="1" t="s">
        <v>598</v>
      </c>
      <c r="B172" s="6" t="s">
        <v>502</v>
      </c>
      <c r="C172" s="23" t="s">
        <v>209</v>
      </c>
      <c r="D172" t="s">
        <v>661</v>
      </c>
      <c r="E172" s="2">
        <v>2014</v>
      </c>
      <c r="F172" s="2" t="s">
        <v>99</v>
      </c>
      <c r="G172" s="22" t="s">
        <v>106</v>
      </c>
      <c r="H172" s="10" t="s">
        <v>106</v>
      </c>
      <c r="I172" s="19" t="s">
        <v>221</v>
      </c>
      <c r="J172" s="2" t="s">
        <v>884</v>
      </c>
      <c r="K172" s="91" t="str">
        <f t="shared" si="18"/>
        <v>pdf</v>
      </c>
      <c r="L172" s="2" t="s">
        <v>876</v>
      </c>
      <c r="M172" s="91" t="str">
        <f t="shared" si="19"/>
        <v>pdf</v>
      </c>
      <c r="N172" s="2" t="s">
        <v>105</v>
      </c>
      <c r="O172" s="39" t="s">
        <v>106</v>
      </c>
      <c r="P172" s="13" t="str">
        <f t="shared" si="21"/>
        <v>Folder</v>
      </c>
      <c r="Q172" s="90">
        <v>2200</v>
      </c>
      <c r="R172" s="90">
        <v>3500</v>
      </c>
      <c r="S172" s="90">
        <v>1400</v>
      </c>
      <c r="T172" s="19" t="s">
        <v>885</v>
      </c>
      <c r="U172" s="2" t="s">
        <v>107</v>
      </c>
      <c r="V172" s="7" t="s">
        <v>108</v>
      </c>
      <c r="W172" s="2" t="s">
        <v>107</v>
      </c>
      <c r="X172" s="2" t="s">
        <v>108</v>
      </c>
      <c r="Y172" s="2" t="s">
        <v>108</v>
      </c>
      <c r="Z172" s="2" t="s">
        <v>108</v>
      </c>
      <c r="AA172" s="2" t="s">
        <v>108</v>
      </c>
      <c r="AB172" s="18" t="s">
        <v>108</v>
      </c>
      <c r="AC172" s="7" t="s">
        <v>146</v>
      </c>
      <c r="AD172" s="96" t="s">
        <v>106</v>
      </c>
      <c r="AE172" s="35" t="s">
        <v>147</v>
      </c>
      <c r="AF172" s="63" t="s">
        <v>886</v>
      </c>
      <c r="AG172" s="35" t="s">
        <v>887</v>
      </c>
      <c r="AH172" s="35" t="s">
        <v>150</v>
      </c>
      <c r="AI172" s="35" t="s">
        <v>888</v>
      </c>
      <c r="AJ172" s="97" t="s">
        <v>719</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665</v>
      </c>
      <c r="AZ172" s="104" t="s">
        <v>666</v>
      </c>
      <c r="BA172" s="12" t="s">
        <v>99</v>
      </c>
      <c r="BB172" s="54" t="s">
        <v>106</v>
      </c>
      <c r="BC172" s="12" t="str">
        <f>G172</f>
        <v>-</v>
      </c>
      <c r="BD172" s="53" t="s">
        <v>221</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4" t="s">
        <v>118</v>
      </c>
      <c r="CM172" s="64" t="str">
        <f>TabelladatiSinottico[[#This Row],[Model]]</f>
        <v>GTF</v>
      </c>
      <c r="CN172" s="64" t="str">
        <f>TabelladatiSinottico[[#This Row],[Serial_Number]]</f>
        <v>GTF.078</v>
      </c>
      <c r="CO172" s="50" t="str">
        <f>TabelladatiSinottico[[#This Row],[Customer]]</f>
        <v>PARAGON DIE &amp; ENGINEERING Co.</v>
      </c>
      <c r="CP172" s="54">
        <f t="shared" si="23"/>
        <v>171</v>
      </c>
      <c r="CQ172" s="94" t="s">
        <v>106</v>
      </c>
    </row>
    <row r="173" spans="1:95" ht="21.75" customHeight="1" x14ac:dyDescent="0.25">
      <c r="A173" s="1" t="s">
        <v>598</v>
      </c>
      <c r="B173" s="6" t="s">
        <v>503</v>
      </c>
      <c r="C173" s="23" t="s">
        <v>97</v>
      </c>
      <c r="D173" t="s">
        <v>889</v>
      </c>
      <c r="E173" s="2">
        <v>2014</v>
      </c>
      <c r="F173" s="2" t="s">
        <v>99</v>
      </c>
      <c r="G173" s="22" t="s">
        <v>569</v>
      </c>
      <c r="H173" s="10" t="s">
        <v>101</v>
      </c>
      <c r="I173" s="19" t="s">
        <v>102</v>
      </c>
      <c r="J173" s="2" t="s">
        <v>890</v>
      </c>
      <c r="K173" s="91" t="str">
        <f t="shared" si="18"/>
        <v>pdf</v>
      </c>
      <c r="L173" s="2" t="s">
        <v>891</v>
      </c>
      <c r="M173" s="91" t="str">
        <f t="shared" si="19"/>
        <v>pdf</v>
      </c>
      <c r="N173" s="2" t="s">
        <v>105</v>
      </c>
      <c r="O173" s="39" t="s">
        <v>106</v>
      </c>
      <c r="P173" s="13" t="str">
        <f t="shared" si="21"/>
        <v>Folder</v>
      </c>
      <c r="Q173" s="90">
        <v>6000</v>
      </c>
      <c r="R173" s="90">
        <v>3200</v>
      </c>
      <c r="S173" s="90">
        <v>1000</v>
      </c>
      <c r="T173" s="19" t="s">
        <v>807</v>
      </c>
      <c r="U173" s="2" t="s">
        <v>107</v>
      </c>
      <c r="V173" s="7" t="s">
        <v>106</v>
      </c>
      <c r="W173" s="2" t="s">
        <v>108</v>
      </c>
      <c r="X173" s="2" t="s">
        <v>108</v>
      </c>
      <c r="Y173" s="2" t="s">
        <v>108</v>
      </c>
      <c r="Z173" s="2" t="s">
        <v>108</v>
      </c>
      <c r="AA173" s="2" t="s">
        <v>108</v>
      </c>
      <c r="AB173" s="18" t="s">
        <v>108</v>
      </c>
      <c r="AC173" s="7" t="s">
        <v>139</v>
      </c>
      <c r="AD173" s="96" t="s">
        <v>106</v>
      </c>
      <c r="AE173" s="23" t="s">
        <v>140</v>
      </c>
      <c r="AF173" s="57" t="s">
        <v>831</v>
      </c>
      <c r="AG173" s="24" t="s">
        <v>717</v>
      </c>
      <c r="AH173" s="24" t="s">
        <v>718</v>
      </c>
      <c r="AI173" s="24" t="s">
        <v>216</v>
      </c>
      <c r="AJ173" s="97" t="s">
        <v>719</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449</v>
      </c>
      <c r="AZ173" s="104" t="s">
        <v>148</v>
      </c>
      <c r="BA173" s="12" t="s">
        <v>99</v>
      </c>
      <c r="BB173" s="54" t="s">
        <v>106</v>
      </c>
      <c r="BC173" s="79" t="s">
        <v>569</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4" t="s">
        <v>118</v>
      </c>
      <c r="CM173" s="64" t="str">
        <f>TabelladatiSinottico[[#This Row],[Model]]</f>
        <v>GTF</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x14ac:dyDescent="0.25">
      <c r="A174" s="1" t="s">
        <v>598</v>
      </c>
      <c r="B174" s="6" t="s">
        <v>504</v>
      </c>
      <c r="C174" s="23" t="s">
        <v>97</v>
      </c>
      <c r="D174" t="s">
        <v>889</v>
      </c>
      <c r="E174" s="2">
        <v>2014</v>
      </c>
      <c r="F174" s="2" t="s">
        <v>99</v>
      </c>
      <c r="G174" s="22" t="s">
        <v>569</v>
      </c>
      <c r="H174" s="10" t="s">
        <v>101</v>
      </c>
      <c r="I174" s="19" t="s">
        <v>102</v>
      </c>
      <c r="J174" s="2" t="s">
        <v>890</v>
      </c>
      <c r="K174" s="91" t="str">
        <f t="shared" si="18"/>
        <v>pdf</v>
      </c>
      <c r="L174" s="2" t="s">
        <v>891</v>
      </c>
      <c r="M174" s="91" t="str">
        <f t="shared" si="19"/>
        <v>pdf</v>
      </c>
      <c r="N174" s="2" t="s">
        <v>105</v>
      </c>
      <c r="O174" s="39" t="s">
        <v>106</v>
      </c>
      <c r="P174" s="13" t="str">
        <f t="shared" si="21"/>
        <v>Folder</v>
      </c>
      <c r="Q174" s="90">
        <v>6000</v>
      </c>
      <c r="R174" s="90">
        <v>3200</v>
      </c>
      <c r="S174" s="90">
        <v>1000</v>
      </c>
      <c r="T174" s="19" t="s">
        <v>807</v>
      </c>
      <c r="U174" s="2" t="s">
        <v>107</v>
      </c>
      <c r="V174" s="7" t="s">
        <v>106</v>
      </c>
      <c r="W174" s="2" t="s">
        <v>108</v>
      </c>
      <c r="X174" s="2" t="s">
        <v>108</v>
      </c>
      <c r="Y174" s="2" t="s">
        <v>108</v>
      </c>
      <c r="Z174" s="2" t="s">
        <v>108</v>
      </c>
      <c r="AA174" s="2" t="s">
        <v>108</v>
      </c>
      <c r="AB174" s="18" t="s">
        <v>108</v>
      </c>
      <c r="AC174" s="7" t="s">
        <v>139</v>
      </c>
      <c r="AD174" s="96" t="s">
        <v>106</v>
      </c>
      <c r="AE174" s="23" t="s">
        <v>140</v>
      </c>
      <c r="AF174" s="57" t="s">
        <v>831</v>
      </c>
      <c r="AG174" s="24" t="s">
        <v>717</v>
      </c>
      <c r="AH174" s="24" t="s">
        <v>718</v>
      </c>
      <c r="AI174" s="24" t="s">
        <v>216</v>
      </c>
      <c r="AJ174" s="97" t="s">
        <v>719</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449</v>
      </c>
      <c r="AZ174" s="104" t="s">
        <v>148</v>
      </c>
      <c r="BA174" s="12" t="s">
        <v>99</v>
      </c>
      <c r="BB174" s="54" t="s">
        <v>106</v>
      </c>
      <c r="BC174" s="79" t="s">
        <v>569</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4" t="s">
        <v>118</v>
      </c>
      <c r="CM174" s="64" t="str">
        <f>TabelladatiSinottico[[#This Row],[Model]]</f>
        <v>GTF</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x14ac:dyDescent="0.25">
      <c r="A175" s="1" t="s">
        <v>598</v>
      </c>
      <c r="B175" s="6" t="s">
        <v>505</v>
      </c>
      <c r="C175" s="23" t="s">
        <v>750</v>
      </c>
      <c r="D175" t="s">
        <v>892</v>
      </c>
      <c r="E175" s="2">
        <v>2013</v>
      </c>
      <c r="F175" s="2" t="s">
        <v>121</v>
      </c>
      <c r="G175" s="22" t="s">
        <v>826</v>
      </c>
      <c r="H175" s="10" t="s">
        <v>893</v>
      </c>
      <c r="I175" s="19" t="s">
        <v>102</v>
      </c>
      <c r="J175" s="2" t="s">
        <v>894</v>
      </c>
      <c r="K175" s="91" t="str">
        <f t="shared" si="18"/>
        <v>pdf</v>
      </c>
      <c r="L175" s="2" t="s">
        <v>895</v>
      </c>
      <c r="M175" s="91" t="str">
        <f t="shared" si="19"/>
        <v>pdf</v>
      </c>
      <c r="N175" s="2" t="s">
        <v>105</v>
      </c>
      <c r="O175" s="39" t="s">
        <v>106</v>
      </c>
      <c r="P175" s="13" t="str">
        <f t="shared" si="21"/>
        <v>Folder</v>
      </c>
      <c r="Q175" s="90">
        <v>6000</v>
      </c>
      <c r="R175" s="90">
        <v>2700</v>
      </c>
      <c r="S175" s="90">
        <v>1000</v>
      </c>
      <c r="T175" s="19" t="s">
        <v>807</v>
      </c>
      <c r="U175" s="2" t="s">
        <v>107</v>
      </c>
      <c r="V175" s="7" t="s">
        <v>108</v>
      </c>
      <c r="W175" s="2" t="s">
        <v>107</v>
      </c>
      <c r="X175" s="2" t="s">
        <v>107</v>
      </c>
      <c r="Y175" s="2" t="s">
        <v>107</v>
      </c>
      <c r="Z175" s="2" t="s">
        <v>107</v>
      </c>
      <c r="AA175" s="2" t="s">
        <v>108</v>
      </c>
      <c r="AB175" s="18" t="s">
        <v>108</v>
      </c>
      <c r="AC175" s="7" t="s">
        <v>139</v>
      </c>
      <c r="AD175" s="96" t="s">
        <v>106</v>
      </c>
      <c r="AE175" s="23" t="s">
        <v>140</v>
      </c>
      <c r="AF175" s="57" t="s">
        <v>831</v>
      </c>
      <c r="AG175" s="24" t="s">
        <v>717</v>
      </c>
      <c r="AH175" s="24" t="s">
        <v>718</v>
      </c>
      <c r="AI175" s="24" t="s">
        <v>216</v>
      </c>
      <c r="AJ175" s="97" t="s">
        <v>719</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896</v>
      </c>
      <c r="AZ175" s="104" t="s">
        <v>148</v>
      </c>
      <c r="BA175" s="12" t="s">
        <v>121</v>
      </c>
      <c r="BB175" s="54" t="s">
        <v>106</v>
      </c>
      <c r="BC175" s="79" t="s">
        <v>826</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4" t="s">
        <v>118</v>
      </c>
      <c r="CM175" s="64" t="str">
        <f>TabelladatiSinottico[[#This Row],[Model]]</f>
        <v>GTF</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x14ac:dyDescent="0.25">
      <c r="A176" s="1" t="s">
        <v>598</v>
      </c>
      <c r="B176" s="6" t="s">
        <v>512</v>
      </c>
      <c r="C176" s="23" t="s">
        <v>750</v>
      </c>
      <c r="D176" t="s">
        <v>892</v>
      </c>
      <c r="E176" s="2">
        <v>2013</v>
      </c>
      <c r="F176" s="2" t="s">
        <v>121</v>
      </c>
      <c r="G176" s="22" t="s">
        <v>826</v>
      </c>
      <c r="H176" s="10" t="s">
        <v>893</v>
      </c>
      <c r="I176" s="19" t="s">
        <v>102</v>
      </c>
      <c r="J176" s="2" t="s">
        <v>894</v>
      </c>
      <c r="K176" s="91" t="str">
        <f t="shared" si="18"/>
        <v>pdf</v>
      </c>
      <c r="L176" s="2" t="s">
        <v>895</v>
      </c>
      <c r="M176" s="91" t="str">
        <f t="shared" si="19"/>
        <v>pdf</v>
      </c>
      <c r="N176" s="2" t="s">
        <v>105</v>
      </c>
      <c r="O176" s="39" t="s">
        <v>106</v>
      </c>
      <c r="P176" s="13" t="str">
        <f t="shared" si="21"/>
        <v>Folder</v>
      </c>
      <c r="Q176" s="90">
        <v>6000</v>
      </c>
      <c r="R176" s="90">
        <v>2700</v>
      </c>
      <c r="S176" s="90">
        <v>1000</v>
      </c>
      <c r="T176" s="19" t="s">
        <v>807</v>
      </c>
      <c r="U176" s="2" t="s">
        <v>107</v>
      </c>
      <c r="V176" s="7" t="s">
        <v>108</v>
      </c>
      <c r="W176" s="2" t="s">
        <v>107</v>
      </c>
      <c r="X176" s="2" t="s">
        <v>107</v>
      </c>
      <c r="Y176" s="2" t="s">
        <v>107</v>
      </c>
      <c r="Z176" s="2" t="s">
        <v>107</v>
      </c>
      <c r="AA176" s="2" t="s">
        <v>108</v>
      </c>
      <c r="AB176" s="18" t="s">
        <v>108</v>
      </c>
      <c r="AC176" s="7" t="s">
        <v>139</v>
      </c>
      <c r="AD176" s="96" t="s">
        <v>106</v>
      </c>
      <c r="AE176" s="23" t="s">
        <v>140</v>
      </c>
      <c r="AF176" s="57" t="s">
        <v>831</v>
      </c>
      <c r="AG176" s="24" t="s">
        <v>717</v>
      </c>
      <c r="AH176" s="24" t="s">
        <v>718</v>
      </c>
      <c r="AI176" s="24" t="s">
        <v>216</v>
      </c>
      <c r="AJ176" s="97" t="s">
        <v>719</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896</v>
      </c>
      <c r="AZ176" s="104" t="s">
        <v>148</v>
      </c>
      <c r="BA176" s="12" t="s">
        <v>121</v>
      </c>
      <c r="BB176" s="54" t="s">
        <v>106</v>
      </c>
      <c r="BC176" s="79" t="s">
        <v>826</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4" t="s">
        <v>118</v>
      </c>
      <c r="CM176" s="64" t="str">
        <f>TabelladatiSinottico[[#This Row],[Model]]</f>
        <v>GTF</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x14ac:dyDescent="0.25">
      <c r="A177" s="1" t="s">
        <v>598</v>
      </c>
      <c r="B177" s="6" t="s">
        <v>515</v>
      </c>
      <c r="C177" s="23" t="s">
        <v>97</v>
      </c>
      <c r="D177" t="s">
        <v>897</v>
      </c>
      <c r="E177" s="2">
        <v>2013</v>
      </c>
      <c r="F177" s="2" t="s">
        <v>99</v>
      </c>
      <c r="G177" s="22" t="s">
        <v>569</v>
      </c>
      <c r="H177" s="10" t="s">
        <v>101</v>
      </c>
      <c r="I177" s="19" t="s">
        <v>102</v>
      </c>
      <c r="J177" s="2" t="s">
        <v>898</v>
      </c>
      <c r="K177" s="91" t="str">
        <f t="shared" si="18"/>
        <v>pdf</v>
      </c>
      <c r="L177" s="2" t="s">
        <v>899</v>
      </c>
      <c r="M177" s="91" t="str">
        <f t="shared" si="19"/>
        <v>pdf</v>
      </c>
      <c r="N177" s="2" t="s">
        <v>105</v>
      </c>
      <c r="O177" s="39" t="s">
        <v>106</v>
      </c>
      <c r="P177" s="13" t="str">
        <f t="shared" si="21"/>
        <v>Folder</v>
      </c>
      <c r="Q177" s="90">
        <v>6000</v>
      </c>
      <c r="R177" s="90">
        <v>3200</v>
      </c>
      <c r="S177" s="90">
        <v>1250</v>
      </c>
      <c r="T177" s="19" t="s">
        <v>807</v>
      </c>
      <c r="U177" s="2" t="s">
        <v>107</v>
      </c>
      <c r="V177" s="7" t="s">
        <v>106</v>
      </c>
      <c r="W177" s="2" t="s">
        <v>108</v>
      </c>
      <c r="X177" s="2" t="s">
        <v>108</v>
      </c>
      <c r="Y177" s="2" t="s">
        <v>108</v>
      </c>
      <c r="Z177" s="2" t="s">
        <v>108</v>
      </c>
      <c r="AA177" s="2" t="s">
        <v>108</v>
      </c>
      <c r="AB177" s="18" t="s">
        <v>108</v>
      </c>
      <c r="AC177" s="7" t="s">
        <v>139</v>
      </c>
      <c r="AD177" s="96" t="s">
        <v>106</v>
      </c>
      <c r="AE177" s="23" t="s">
        <v>140</v>
      </c>
      <c r="AF177" s="57" t="s">
        <v>831</v>
      </c>
      <c r="AG177" s="24" t="s">
        <v>717</v>
      </c>
      <c r="AH177" s="24" t="s">
        <v>718</v>
      </c>
      <c r="AI177" s="24" t="s">
        <v>216</v>
      </c>
      <c r="AJ177" s="97" t="s">
        <v>719</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449</v>
      </c>
      <c r="AZ177" s="104" t="s">
        <v>148</v>
      </c>
      <c r="BA177" s="12" t="s">
        <v>99</v>
      </c>
      <c r="BB177" s="54" t="s">
        <v>106</v>
      </c>
      <c r="BC177" s="79" t="s">
        <v>569</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4" t="s">
        <v>118</v>
      </c>
      <c r="CM177" s="64" t="str">
        <f>TabelladatiSinottico[[#This Row],[Model]]</f>
        <v>GTF</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x14ac:dyDescent="0.25">
      <c r="A178" s="1" t="s">
        <v>598</v>
      </c>
      <c r="B178" s="6" t="s">
        <v>523</v>
      </c>
      <c r="C178" s="23" t="s">
        <v>97</v>
      </c>
      <c r="D178" t="s">
        <v>889</v>
      </c>
      <c r="E178" s="2">
        <v>2013</v>
      </c>
      <c r="F178" s="2" t="s">
        <v>99</v>
      </c>
      <c r="G178" s="22" t="s">
        <v>569</v>
      </c>
      <c r="H178" s="10" t="s">
        <v>101</v>
      </c>
      <c r="I178" s="19" t="s">
        <v>102</v>
      </c>
      <c r="J178" s="2" t="s">
        <v>900</v>
      </c>
      <c r="K178" s="91" t="str">
        <f t="shared" si="18"/>
        <v>pdf</v>
      </c>
      <c r="L178" s="2" t="s">
        <v>899</v>
      </c>
      <c r="M178" s="91" t="str">
        <f t="shared" si="19"/>
        <v>pdf</v>
      </c>
      <c r="N178" s="2" t="s">
        <v>105</v>
      </c>
      <c r="O178" s="39" t="s">
        <v>106</v>
      </c>
      <c r="P178" s="13" t="str">
        <f t="shared" si="21"/>
        <v>Folder</v>
      </c>
      <c r="Q178" s="90">
        <v>6000</v>
      </c>
      <c r="R178" s="90">
        <v>3200</v>
      </c>
      <c r="S178" s="90">
        <v>1250</v>
      </c>
      <c r="T178" s="19" t="s">
        <v>807</v>
      </c>
      <c r="U178" s="2" t="s">
        <v>107</v>
      </c>
      <c r="V178" s="7" t="s">
        <v>106</v>
      </c>
      <c r="W178" s="2" t="s">
        <v>108</v>
      </c>
      <c r="X178" s="2" t="s">
        <v>108</v>
      </c>
      <c r="Y178" s="2" t="s">
        <v>108</v>
      </c>
      <c r="Z178" s="2" t="s">
        <v>108</v>
      </c>
      <c r="AA178" s="2" t="s">
        <v>108</v>
      </c>
      <c r="AB178" s="18" t="s">
        <v>108</v>
      </c>
      <c r="AC178" s="7" t="s">
        <v>139</v>
      </c>
      <c r="AD178" s="96" t="s">
        <v>106</v>
      </c>
      <c r="AE178" s="23" t="s">
        <v>140</v>
      </c>
      <c r="AF178" s="57" t="s">
        <v>831</v>
      </c>
      <c r="AG178" s="24" t="s">
        <v>717</v>
      </c>
      <c r="AH178" s="24" t="s">
        <v>718</v>
      </c>
      <c r="AI178" s="24" t="s">
        <v>216</v>
      </c>
      <c r="AJ178" s="97" t="s">
        <v>719</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223</v>
      </c>
      <c r="AY178" s="104" t="s">
        <v>449</v>
      </c>
      <c r="AZ178" s="104" t="s">
        <v>148</v>
      </c>
      <c r="BA178" s="12" t="s">
        <v>99</v>
      </c>
      <c r="BB178" s="54" t="s">
        <v>106</v>
      </c>
      <c r="BC178" s="79" t="s">
        <v>569</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4" t="s">
        <v>118</v>
      </c>
      <c r="CM178" s="64" t="str">
        <f>TabelladatiSinottico[[#This Row],[Model]]</f>
        <v>GTF</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x14ac:dyDescent="0.25">
      <c r="A179" s="1" t="s">
        <v>598</v>
      </c>
      <c r="B179" s="6" t="s">
        <v>530</v>
      </c>
      <c r="C179" s="23" t="s">
        <v>97</v>
      </c>
      <c r="D179" t="s">
        <v>901</v>
      </c>
      <c r="E179" s="2">
        <v>2014</v>
      </c>
      <c r="F179" s="2" t="s">
        <v>99</v>
      </c>
      <c r="G179" s="22" t="s">
        <v>569</v>
      </c>
      <c r="H179" s="10" t="s">
        <v>101</v>
      </c>
      <c r="I179" s="19" t="s">
        <v>102</v>
      </c>
      <c r="J179" s="2" t="s">
        <v>902</v>
      </c>
      <c r="K179" s="91" t="str">
        <f t="shared" si="18"/>
        <v>pdf</v>
      </c>
      <c r="L179" s="2" t="s">
        <v>869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852</v>
      </c>
      <c r="AG179" s="24" t="s">
        <v>214</v>
      </c>
      <c r="AH179" s="24" t="s">
        <v>316</v>
      </c>
      <c r="AI179" s="24" t="s">
        <v>903</v>
      </c>
      <c r="AJ179" s="97" t="s">
        <v>719</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569</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4" t="s">
        <v>118</v>
      </c>
      <c r="CM179" s="64" t="str">
        <f>TabelladatiSinottico[[#This Row],[Model]]</f>
        <v>GTF</v>
      </c>
      <c r="CN179" s="64" t="str">
        <f>TabelladatiSinottico[[#This Row],[Serial_Number]]</f>
        <v>GTF.085</v>
      </c>
      <c r="CO179" s="50" t="str">
        <f>TabelladatiSinottico[[#This Row],[Customer]]</f>
        <v>TAIZHOU HUANGYAN JIANLI MOULD</v>
      </c>
      <c r="CP179" s="54">
        <f t="shared" si="23"/>
        <v>178</v>
      </c>
      <c r="CQ179" s="94" t="s">
        <v>106</v>
      </c>
    </row>
    <row r="180" spans="1:95" ht="21.75" customHeight="1" x14ac:dyDescent="0.25">
      <c r="A180" s="1" t="s">
        <v>598</v>
      </c>
      <c r="B180" s="6" t="s">
        <v>539</v>
      </c>
      <c r="C180" s="23" t="s">
        <v>97</v>
      </c>
      <c r="D180" t="s">
        <v>904</v>
      </c>
      <c r="E180" s="2">
        <v>2014</v>
      </c>
      <c r="F180" s="2" t="s">
        <v>99</v>
      </c>
      <c r="G180" s="22" t="s">
        <v>569</v>
      </c>
      <c r="H180" s="10" t="s">
        <v>101</v>
      </c>
      <c r="I180" s="19" t="s">
        <v>102</v>
      </c>
      <c r="J180" s="2" t="s">
        <v>905</v>
      </c>
      <c r="K180" s="91" t="str">
        <f t="shared" si="18"/>
        <v>pdf</v>
      </c>
      <c r="L180" s="2" t="s">
        <v>869</v>
      </c>
      <c r="M180" s="91" t="str">
        <f t="shared" si="19"/>
        <v>pdf</v>
      </c>
      <c r="N180" s="2" t="s">
        <v>105</v>
      </c>
      <c r="O180" s="39" t="s">
        <v>106</v>
      </c>
      <c r="P180" s="13" t="str">
        <f t="shared" si="21"/>
        <v>Folder</v>
      </c>
      <c r="Q180" s="90">
        <v>4200</v>
      </c>
      <c r="R180" s="90">
        <v>2200</v>
      </c>
      <c r="S180" s="90">
        <v>1400</v>
      </c>
      <c r="T180" s="19" t="s">
        <v>807</v>
      </c>
      <c r="U180" s="2" t="s">
        <v>107</v>
      </c>
      <c r="V180" s="7" t="s">
        <v>106</v>
      </c>
      <c r="W180" s="2" t="s">
        <v>107</v>
      </c>
      <c r="X180" s="2" t="s">
        <v>108</v>
      </c>
      <c r="Y180" s="2" t="s">
        <v>108</v>
      </c>
      <c r="Z180" s="2" t="s">
        <v>108</v>
      </c>
      <c r="AA180" s="2" t="s">
        <v>107</v>
      </c>
      <c r="AB180" s="18" t="s">
        <v>108</v>
      </c>
      <c r="AC180" s="7" t="s">
        <v>167</v>
      </c>
      <c r="AD180" s="96" t="s">
        <v>106</v>
      </c>
      <c r="AE180" s="35" t="s">
        <v>147</v>
      </c>
      <c r="AF180" s="63" t="s">
        <v>906</v>
      </c>
      <c r="AG180" s="35" t="s">
        <v>405</v>
      </c>
      <c r="AH180" s="35" t="s">
        <v>150</v>
      </c>
      <c r="AI180" s="35" t="s">
        <v>865</v>
      </c>
      <c r="AJ180" s="97" t="s">
        <v>719</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223</v>
      </c>
      <c r="AY180" s="104" t="s">
        <v>907</v>
      </c>
      <c r="AZ180" s="104" t="s">
        <v>112</v>
      </c>
      <c r="BA180" s="12" t="s">
        <v>99</v>
      </c>
      <c r="BB180" s="54" t="s">
        <v>106</v>
      </c>
      <c r="BC180" s="79" t="s">
        <v>569</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4" t="s">
        <v>118</v>
      </c>
      <c r="CM180" s="64" t="str">
        <f>TabelladatiSinottico[[#This Row],[Model]]</f>
        <v>GTF</v>
      </c>
      <c r="CN180" s="64" t="str">
        <f>TabelladatiSinottico[[#This Row],[Serial_Number]]</f>
        <v>GTF.086</v>
      </c>
      <c r="CO180" s="50" t="str">
        <f>TabelladatiSinottico[[#This Row],[Customer]]</f>
        <v>VS TOOLING GmbH</v>
      </c>
      <c r="CP180" s="54">
        <f t="shared" si="23"/>
        <v>179</v>
      </c>
      <c r="CQ180" s="94" t="s">
        <v>106</v>
      </c>
    </row>
    <row r="181" spans="1:95" ht="21.75" customHeight="1" x14ac:dyDescent="0.25">
      <c r="A181" s="1" t="s">
        <v>598</v>
      </c>
      <c r="B181" s="6" t="s">
        <v>544</v>
      </c>
      <c r="C181" s="55" t="s">
        <v>710</v>
      </c>
      <c r="D181" s="1" t="s">
        <v>740</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719</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4" t="s">
        <v>118</v>
      </c>
      <c r="CM181" s="64" t="str">
        <f>TabelladatiSinottico[[#This Row],[Model]]</f>
        <v>GTF</v>
      </c>
      <c r="CN181" s="64" t="str">
        <f>TabelladatiSinottico[[#This Row],[Serial_Number]]</f>
        <v>GTF.087</v>
      </c>
      <c r="CO181" s="50" t="str">
        <f>TabelladatiSinottico[[#This Row],[Customer]]</f>
        <v>machine not produced</v>
      </c>
      <c r="CP181" s="54">
        <f t="shared" si="23"/>
        <v>180</v>
      </c>
      <c r="CQ181" s="94" t="s">
        <v>106</v>
      </c>
    </row>
    <row r="182" spans="1:95" ht="21.75" customHeight="1" x14ac:dyDescent="0.25">
      <c r="A182" s="1" t="s">
        <v>598</v>
      </c>
      <c r="B182" s="6" t="s">
        <v>547</v>
      </c>
      <c r="C182" s="23" t="s">
        <v>746</v>
      </c>
      <c r="D182" t="s">
        <v>908</v>
      </c>
      <c r="E182" s="2">
        <v>2015</v>
      </c>
      <c r="F182" s="2" t="s">
        <v>909</v>
      </c>
      <c r="G182" s="22" t="s">
        <v>910</v>
      </c>
      <c r="H182" s="10"/>
      <c r="I182" s="19" t="s">
        <v>102</v>
      </c>
      <c r="J182" s="2" t="s">
        <v>911</v>
      </c>
      <c r="K182" s="91" t="str">
        <f t="shared" si="18"/>
        <v>pdf</v>
      </c>
      <c r="L182" s="2" t="s">
        <v>912</v>
      </c>
      <c r="M182" s="91" t="str">
        <f t="shared" si="19"/>
        <v>pdf</v>
      </c>
      <c r="N182" s="2" t="s">
        <v>105</v>
      </c>
      <c r="O182" s="39" t="s">
        <v>106</v>
      </c>
      <c r="P182" s="13" t="str">
        <f t="shared" si="21"/>
        <v>Folder</v>
      </c>
      <c r="Q182" s="90">
        <v>9000</v>
      </c>
      <c r="R182" s="90">
        <v>3000</v>
      </c>
      <c r="S182" s="90">
        <v>1000</v>
      </c>
      <c r="T182" s="19" t="s">
        <v>807</v>
      </c>
      <c r="U182" s="2" t="s">
        <v>107</v>
      </c>
      <c r="V182" s="7" t="s">
        <v>106</v>
      </c>
      <c r="W182" s="2" t="s">
        <v>107</v>
      </c>
      <c r="X182" s="2" t="s">
        <v>108</v>
      </c>
      <c r="Y182" s="2" t="s">
        <v>108</v>
      </c>
      <c r="Z182" s="2" t="s">
        <v>108</v>
      </c>
      <c r="AA182" s="2" t="s">
        <v>107</v>
      </c>
      <c r="AB182" s="18" t="s">
        <v>108</v>
      </c>
      <c r="AC182" s="7" t="s">
        <v>139</v>
      </c>
      <c r="AD182" s="96" t="s">
        <v>106</v>
      </c>
      <c r="AE182" s="23" t="s">
        <v>140</v>
      </c>
      <c r="AF182" s="57" t="s">
        <v>831</v>
      </c>
      <c r="AG182" s="24" t="s">
        <v>717</v>
      </c>
      <c r="AH182" s="24" t="s">
        <v>718</v>
      </c>
      <c r="AI182" s="24" t="s">
        <v>216</v>
      </c>
      <c r="AJ182" s="97" t="s">
        <v>719</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449</v>
      </c>
      <c r="AZ182" s="104" t="s">
        <v>148</v>
      </c>
      <c r="BA182" s="12" t="s">
        <v>909</v>
      </c>
      <c r="BB182" s="54" t="s">
        <v>106</v>
      </c>
      <c r="BC182" s="79" t="s">
        <v>910</v>
      </c>
      <c r="BD182" s="53" t="s">
        <v>102</v>
      </c>
      <c r="BE182" s="12" t="s">
        <v>909</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4" t="s">
        <v>118</v>
      </c>
      <c r="CM182" s="64" t="str">
        <f>TabelladatiSinottico[[#This Row],[Model]]</f>
        <v>GTF</v>
      </c>
      <c r="CN182" s="64" t="str">
        <f>TabelladatiSinottico[[#This Row],[Serial_Number]]</f>
        <v>GTF.088</v>
      </c>
      <c r="CO182" s="50" t="str">
        <f>TabelladatiSinottico[[#This Row],[Customer]]</f>
        <v>CHENGDU AIRCRAFT INDUSTRIAL</v>
      </c>
      <c r="CP182" s="54">
        <f t="shared" si="23"/>
        <v>181</v>
      </c>
      <c r="CQ182" s="94" t="s">
        <v>106</v>
      </c>
    </row>
    <row r="183" spans="1:95" ht="21.75" customHeight="1" x14ac:dyDescent="0.25">
      <c r="A183" s="1" t="s">
        <v>598</v>
      </c>
      <c r="B183" s="6" t="s">
        <v>558</v>
      </c>
      <c r="C183" s="23" t="s">
        <v>97</v>
      </c>
      <c r="D183" t="s">
        <v>913</v>
      </c>
      <c r="E183" s="2">
        <v>2014</v>
      </c>
      <c r="F183" s="2" t="s">
        <v>99</v>
      </c>
      <c r="G183" s="22" t="s">
        <v>569</v>
      </c>
      <c r="H183" s="10" t="s">
        <v>101</v>
      </c>
      <c r="I183" s="19" t="s">
        <v>102</v>
      </c>
      <c r="J183" s="2" t="s">
        <v>914</v>
      </c>
      <c r="K183" s="91" t="str">
        <f t="shared" si="18"/>
        <v>pdf</v>
      </c>
      <c r="L183" s="2" t="s">
        <v>899</v>
      </c>
      <c r="M183" s="91" t="str">
        <f t="shared" si="19"/>
        <v>pdf</v>
      </c>
      <c r="N183" s="2" t="s">
        <v>105</v>
      </c>
      <c r="O183" s="39" t="s">
        <v>106</v>
      </c>
      <c r="P183" s="13" t="str">
        <f t="shared" si="21"/>
        <v>Folder</v>
      </c>
      <c r="Q183" s="90">
        <v>6000</v>
      </c>
      <c r="R183" s="90">
        <v>3200</v>
      </c>
      <c r="S183" s="90">
        <v>1250</v>
      </c>
      <c r="T183" s="19" t="s">
        <v>800</v>
      </c>
      <c r="U183" s="2" t="s">
        <v>107</v>
      </c>
      <c r="V183" s="7" t="s">
        <v>108</v>
      </c>
      <c r="W183" s="2" t="s">
        <v>108</v>
      </c>
      <c r="X183" s="2" t="s">
        <v>108</v>
      </c>
      <c r="Y183" s="2" t="s">
        <v>108</v>
      </c>
      <c r="Z183" s="2" t="s">
        <v>108</v>
      </c>
      <c r="AA183" s="2" t="s">
        <v>108</v>
      </c>
      <c r="AB183" s="18" t="s">
        <v>108</v>
      </c>
      <c r="AC183" s="7" t="s">
        <v>139</v>
      </c>
      <c r="AD183" s="96" t="s">
        <v>106</v>
      </c>
      <c r="AE183" s="23" t="s">
        <v>140</v>
      </c>
      <c r="AF183" s="57" t="s">
        <v>831</v>
      </c>
      <c r="AG183" s="24" t="s">
        <v>717</v>
      </c>
      <c r="AH183" s="24" t="s">
        <v>718</v>
      </c>
      <c r="AI183" s="24" t="s">
        <v>216</v>
      </c>
      <c r="AJ183" s="97" t="s">
        <v>719</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449</v>
      </c>
      <c r="AZ183" s="104" t="s">
        <v>148</v>
      </c>
      <c r="BA183" s="12" t="s">
        <v>99</v>
      </c>
      <c r="BB183" s="54" t="s">
        <v>106</v>
      </c>
      <c r="BC183" s="79" t="s">
        <v>569</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4" t="s">
        <v>118</v>
      </c>
      <c r="CM183" s="64" t="str">
        <f>TabelladatiSinottico[[#This Row],[Model]]</f>
        <v>GTF</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x14ac:dyDescent="0.25">
      <c r="A184" s="1" t="s">
        <v>598</v>
      </c>
      <c r="B184" s="6" t="s">
        <v>567</v>
      </c>
      <c r="C184" s="23" t="s">
        <v>750</v>
      </c>
      <c r="D184" t="s">
        <v>915</v>
      </c>
      <c r="E184" s="2">
        <v>2015</v>
      </c>
      <c r="F184" s="2" t="s">
        <v>121</v>
      </c>
      <c r="G184" s="22" t="s">
        <v>122</v>
      </c>
      <c r="H184" s="10"/>
      <c r="I184" s="19" t="s">
        <v>102</v>
      </c>
      <c r="J184" s="2" t="s">
        <v>916</v>
      </c>
      <c r="K184" s="91" t="str">
        <f t="shared" si="18"/>
        <v>pdf</v>
      </c>
      <c r="L184" s="2" t="s">
        <v>917</v>
      </c>
      <c r="M184" s="91" t="str">
        <f t="shared" si="19"/>
        <v>pdf</v>
      </c>
      <c r="N184" s="2" t="s">
        <v>105</v>
      </c>
      <c r="O184" s="39" t="s">
        <v>106</v>
      </c>
      <c r="P184" s="13" t="str">
        <f t="shared" si="21"/>
        <v>Folder</v>
      </c>
      <c r="Q184" s="90">
        <v>3000</v>
      </c>
      <c r="R184" s="90">
        <v>2200</v>
      </c>
      <c r="S184" s="90">
        <v>1000</v>
      </c>
      <c r="T184" s="19" t="s">
        <v>800</v>
      </c>
      <c r="U184" s="2" t="s">
        <v>107</v>
      </c>
      <c r="V184" s="7" t="s">
        <v>108</v>
      </c>
      <c r="W184" s="2" t="s">
        <v>107</v>
      </c>
      <c r="X184" s="2" t="s">
        <v>107</v>
      </c>
      <c r="Y184" s="2" t="s">
        <v>107</v>
      </c>
      <c r="Z184" s="2" t="s">
        <v>107</v>
      </c>
      <c r="AA184" s="2" t="s">
        <v>108</v>
      </c>
      <c r="AB184" s="18" t="s">
        <v>108</v>
      </c>
      <c r="AC184" s="7" t="s">
        <v>139</v>
      </c>
      <c r="AD184" s="96" t="s">
        <v>106</v>
      </c>
      <c r="AE184" s="23" t="s">
        <v>140</v>
      </c>
      <c r="AF184" s="98" t="s">
        <v>918</v>
      </c>
      <c r="AG184" s="24" t="s">
        <v>858</v>
      </c>
      <c r="AH184" s="24" t="s">
        <v>718</v>
      </c>
      <c r="AI184" s="24" t="s">
        <v>216</v>
      </c>
      <c r="AJ184" s="97" t="s">
        <v>719</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330</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4" t="s">
        <v>118</v>
      </c>
      <c r="CM184" s="64" t="str">
        <f>TabelladatiSinottico[[#This Row],[Model]]</f>
        <v>GTF</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x14ac:dyDescent="0.25">
      <c r="A185" s="1" t="s">
        <v>598</v>
      </c>
      <c r="B185" s="6" t="s">
        <v>578</v>
      </c>
      <c r="C185" s="23" t="s">
        <v>746</v>
      </c>
      <c r="D185" t="s">
        <v>832</v>
      </c>
      <c r="E185" s="2">
        <v>2014</v>
      </c>
      <c r="F185" s="2" t="s">
        <v>99</v>
      </c>
      <c r="G185" s="22" t="s">
        <v>569</v>
      </c>
      <c r="H185" s="10" t="s">
        <v>101</v>
      </c>
      <c r="I185" s="19" t="s">
        <v>102</v>
      </c>
      <c r="J185" s="2" t="s">
        <v>919</v>
      </c>
      <c r="K185" s="91" t="str">
        <f t="shared" si="18"/>
        <v>pdf</v>
      </c>
      <c r="L185" s="2" t="s">
        <v>920</v>
      </c>
      <c r="M185" s="91" t="str">
        <f t="shared" si="19"/>
        <v>pdf</v>
      </c>
      <c r="N185" s="2" t="s">
        <v>105</v>
      </c>
      <c r="O185" s="39" t="s">
        <v>106</v>
      </c>
      <c r="P185" s="13" t="str">
        <f t="shared" si="21"/>
        <v>Folder</v>
      </c>
      <c r="Q185" s="90">
        <v>5200</v>
      </c>
      <c r="R185" s="90">
        <v>3500</v>
      </c>
      <c r="S185" s="90">
        <v>1500</v>
      </c>
      <c r="T185" s="19" t="s">
        <v>921</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316</v>
      </c>
      <c r="AI185" s="24" t="s">
        <v>216</v>
      </c>
      <c r="AJ185" s="97" t="s">
        <v>719</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569</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4" t="s">
        <v>118</v>
      </c>
      <c r="CM185" s="64" t="str">
        <f>TabelladatiSinottico[[#This Row],[Model]]</f>
        <v>GTF</v>
      </c>
      <c r="CN185" s="64" t="str">
        <f>TabelladatiSinottico[[#This Row],[Serial_Number]]</f>
        <v>GTF.091</v>
      </c>
      <c r="CO185" s="50" t="str">
        <f>TabelladatiSinottico[[#This Row],[Customer]]</f>
        <v>POLYGON CHENGDU PRECISION</v>
      </c>
      <c r="CP185" s="54">
        <f t="shared" si="23"/>
        <v>184</v>
      </c>
      <c r="CQ185" s="94" t="s">
        <v>106</v>
      </c>
    </row>
    <row r="186" spans="1:95" ht="21.75" customHeight="1" x14ac:dyDescent="0.25">
      <c r="A186" s="1" t="s">
        <v>598</v>
      </c>
      <c r="B186" s="6" t="s">
        <v>582</v>
      </c>
      <c r="C186" s="23" t="s">
        <v>97</v>
      </c>
      <c r="D186" t="s">
        <v>922</v>
      </c>
      <c r="E186" s="2">
        <v>2015</v>
      </c>
      <c r="F186" s="2" t="s">
        <v>99</v>
      </c>
      <c r="G186" s="22" t="s">
        <v>569</v>
      </c>
      <c r="H186" s="10" t="s">
        <v>101</v>
      </c>
      <c r="I186" s="19" t="s">
        <v>102</v>
      </c>
      <c r="J186" s="2" t="s">
        <v>923</v>
      </c>
      <c r="K186" s="91" t="str">
        <f t="shared" si="18"/>
        <v>pdf</v>
      </c>
      <c r="L186" s="2" t="s">
        <v>924</v>
      </c>
      <c r="M186" s="91" t="str">
        <f t="shared" si="19"/>
        <v>pdf</v>
      </c>
      <c r="N186" s="2" t="s">
        <v>105</v>
      </c>
      <c r="O186" s="39" t="s">
        <v>106</v>
      </c>
      <c r="P186" s="13" t="str">
        <f t="shared" si="21"/>
        <v>Folder</v>
      </c>
      <c r="Q186" s="90">
        <v>8000</v>
      </c>
      <c r="R186" s="90">
        <v>2700</v>
      </c>
      <c r="S186" s="90">
        <v>1000</v>
      </c>
      <c r="T186" s="19" t="s">
        <v>807</v>
      </c>
      <c r="U186" s="2" t="s">
        <v>107</v>
      </c>
      <c r="V186" s="7" t="s">
        <v>106</v>
      </c>
      <c r="W186" s="2" t="s">
        <v>108</v>
      </c>
      <c r="X186" s="2" t="s">
        <v>108</v>
      </c>
      <c r="Y186" s="2" t="s">
        <v>108</v>
      </c>
      <c r="Z186" s="2" t="s">
        <v>108</v>
      </c>
      <c r="AA186" s="2" t="s">
        <v>108</v>
      </c>
      <c r="AB186" s="18" t="s">
        <v>108</v>
      </c>
      <c r="AC186" s="7" t="s">
        <v>139</v>
      </c>
      <c r="AD186" s="96" t="s">
        <v>106</v>
      </c>
      <c r="AE186" s="23" t="s">
        <v>140</v>
      </c>
      <c r="AF186" s="98" t="s">
        <v>717</v>
      </c>
      <c r="AG186" s="24" t="s">
        <v>718</v>
      </c>
      <c r="AH186" s="24" t="s">
        <v>216</v>
      </c>
      <c r="AI186" s="24" t="s">
        <v>318</v>
      </c>
      <c r="AJ186" s="97" t="s">
        <v>719</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701</v>
      </c>
      <c r="AZ186" s="104" t="s">
        <v>148</v>
      </c>
      <c r="BA186" s="12" t="s">
        <v>99</v>
      </c>
      <c r="BB186" s="54" t="s">
        <v>106</v>
      </c>
      <c r="BC186" s="79" t="s">
        <v>569</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4" t="s">
        <v>118</v>
      </c>
      <c r="CM186" s="64" t="str">
        <f>TabelladatiSinottico[[#This Row],[Model]]</f>
        <v>GTF</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x14ac:dyDescent="0.25">
      <c r="A187" s="1" t="s">
        <v>598</v>
      </c>
      <c r="B187" s="6" t="s">
        <v>586</v>
      </c>
      <c r="C187" s="23" t="s">
        <v>97</v>
      </c>
      <c r="D187" t="s">
        <v>925</v>
      </c>
      <c r="E187" s="2">
        <v>2015</v>
      </c>
      <c r="F187" s="2" t="s">
        <v>99</v>
      </c>
      <c r="G187" s="22" t="s">
        <v>569</v>
      </c>
      <c r="H187" s="10" t="s">
        <v>101</v>
      </c>
      <c r="I187" s="19" t="s">
        <v>102</v>
      </c>
      <c r="J187" s="2" t="s">
        <v>926</v>
      </c>
      <c r="K187" s="91" t="str">
        <f t="shared" si="18"/>
        <v>pdf</v>
      </c>
      <c r="L187" s="2" t="s">
        <v>927</v>
      </c>
      <c r="M187" s="91" t="str">
        <f t="shared" si="19"/>
        <v>pdf</v>
      </c>
      <c r="N187" s="2" t="s">
        <v>105</v>
      </c>
      <c r="O187" s="39" t="s">
        <v>106</v>
      </c>
      <c r="P187" s="13" t="str">
        <f t="shared" si="21"/>
        <v>Folder</v>
      </c>
      <c r="Q187" s="90">
        <v>6000</v>
      </c>
      <c r="R187" s="90">
        <v>2700</v>
      </c>
      <c r="S187" s="90">
        <v>1000</v>
      </c>
      <c r="T187" s="19" t="s">
        <v>807</v>
      </c>
      <c r="U187" s="2" t="s">
        <v>107</v>
      </c>
      <c r="V187" s="7" t="s">
        <v>106</v>
      </c>
      <c r="W187" s="2" t="s">
        <v>108</v>
      </c>
      <c r="X187" s="2" t="s">
        <v>108</v>
      </c>
      <c r="Y187" s="2" t="s">
        <v>108</v>
      </c>
      <c r="Z187" s="2" t="s">
        <v>108</v>
      </c>
      <c r="AA187" s="2" t="s">
        <v>108</v>
      </c>
      <c r="AB187" s="18" t="s">
        <v>108</v>
      </c>
      <c r="AC187" s="7" t="s">
        <v>139</v>
      </c>
      <c r="AD187" s="96" t="s">
        <v>106</v>
      </c>
      <c r="AE187" s="23" t="s">
        <v>140</v>
      </c>
      <c r="AF187" s="98" t="s">
        <v>717</v>
      </c>
      <c r="AG187" s="24" t="s">
        <v>718</v>
      </c>
      <c r="AH187" s="24" t="s">
        <v>216</v>
      </c>
      <c r="AI187" s="24" t="s">
        <v>318</v>
      </c>
      <c r="AJ187" s="97" t="s">
        <v>719</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701</v>
      </c>
      <c r="AZ187" s="104" t="s">
        <v>148</v>
      </c>
      <c r="BA187" s="12" t="s">
        <v>99</v>
      </c>
      <c r="BB187" s="54" t="s">
        <v>106</v>
      </c>
      <c r="BC187" s="79" t="s">
        <v>569</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4" t="s">
        <v>118</v>
      </c>
      <c r="CM187" s="64" t="str">
        <f>TabelladatiSinottico[[#This Row],[Model]]</f>
        <v>GTF</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x14ac:dyDescent="0.25">
      <c r="A188" s="1" t="s">
        <v>598</v>
      </c>
      <c r="B188" s="6" t="s">
        <v>928</v>
      </c>
      <c r="C188" s="23" t="s">
        <v>97</v>
      </c>
      <c r="D188" t="s">
        <v>605</v>
      </c>
      <c r="E188" s="2">
        <v>2014</v>
      </c>
      <c r="F188" s="2" t="s">
        <v>99</v>
      </c>
      <c r="G188" s="10" t="s">
        <v>929</v>
      </c>
      <c r="H188" s="2" t="s">
        <v>101</v>
      </c>
      <c r="I188" s="10" t="s">
        <v>102</v>
      </c>
      <c r="J188" s="2" t="s">
        <v>930</v>
      </c>
      <c r="K188" s="91" t="str">
        <f t="shared" si="18"/>
        <v>pdf</v>
      </c>
      <c r="L188" s="2" t="s">
        <v>931</v>
      </c>
      <c r="M188" s="91" t="str">
        <f t="shared" si="19"/>
        <v>pdf</v>
      </c>
      <c r="N188" s="2" t="s">
        <v>105</v>
      </c>
      <c r="O188" s="39" t="s">
        <v>932</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618</v>
      </c>
      <c r="AD188" s="66" t="s">
        <v>933</v>
      </c>
      <c r="AE188" s="2" t="s">
        <v>147</v>
      </c>
      <c r="AF188" s="61" t="s">
        <v>351</v>
      </c>
      <c r="AG188" s="10" t="s">
        <v>934</v>
      </c>
      <c r="AH188" s="10" t="s">
        <v>882</v>
      </c>
      <c r="AI188" s="10" t="s">
        <v>935</v>
      </c>
      <c r="AJ188" s="10" t="s">
        <v>936</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223</v>
      </c>
      <c r="AY188" s="104" t="s">
        <v>330</v>
      </c>
      <c r="AZ188" s="104" t="s">
        <v>148</v>
      </c>
      <c r="BA188" s="12" t="s">
        <v>99</v>
      </c>
      <c r="BB188" s="54" t="s">
        <v>106</v>
      </c>
      <c r="BC188" s="54" t="s">
        <v>929</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4" t="s">
        <v>118</v>
      </c>
      <c r="CM188" s="64" t="str">
        <f>TabelladatiSinottico[[#This Row],[Model]]</f>
        <v>GTF</v>
      </c>
      <c r="CN188" s="64" t="str">
        <f>TabelladatiSinottico[[#This Row],[Serial_Number]]</f>
        <v>GTF.094</v>
      </c>
      <c r="CO188" s="50" t="str">
        <f>TabelladatiSinottico[[#This Row],[Customer]]</f>
        <v>PCC-AEROSPACE</v>
      </c>
      <c r="CP188" s="54">
        <f t="shared" si="23"/>
        <v>187</v>
      </c>
      <c r="CQ188" s="94" t="s">
        <v>106</v>
      </c>
    </row>
    <row r="189" spans="1:95" ht="21.75" customHeight="1" x14ac:dyDescent="0.25">
      <c r="A189" s="1" t="s">
        <v>598</v>
      </c>
      <c r="B189" s="6" t="s">
        <v>937</v>
      </c>
      <c r="C189" s="23" t="s">
        <v>209</v>
      </c>
      <c r="D189" t="s">
        <v>938</v>
      </c>
      <c r="E189" s="2">
        <v>2015</v>
      </c>
      <c r="F189" s="2" t="s">
        <v>99</v>
      </c>
      <c r="G189" s="22" t="s">
        <v>569</v>
      </c>
      <c r="H189" s="10" t="s">
        <v>101</v>
      </c>
      <c r="I189" s="19" t="s">
        <v>102</v>
      </c>
      <c r="J189" s="2" t="s">
        <v>939</v>
      </c>
      <c r="K189" s="91" t="str">
        <f t="shared" si="18"/>
        <v>pdf</v>
      </c>
      <c r="L189" s="2" t="s">
        <v>940</v>
      </c>
      <c r="M189" s="91" t="str">
        <f t="shared" si="19"/>
        <v>pdf</v>
      </c>
      <c r="N189" s="2" t="s">
        <v>105</v>
      </c>
      <c r="O189" s="39" t="s">
        <v>106</v>
      </c>
      <c r="P189" s="13" t="str">
        <f t="shared" si="21"/>
        <v>Folder</v>
      </c>
      <c r="Q189" s="90">
        <v>2200</v>
      </c>
      <c r="R189" s="90">
        <v>3500</v>
      </c>
      <c r="S189" s="90">
        <v>1400</v>
      </c>
      <c r="T189" s="19" t="s">
        <v>807</v>
      </c>
      <c r="U189" s="2" t="s">
        <v>107</v>
      </c>
      <c r="V189" s="7" t="s">
        <v>108</v>
      </c>
      <c r="W189" s="2" t="s">
        <v>107</v>
      </c>
      <c r="X189" s="2" t="s">
        <v>108</v>
      </c>
      <c r="Y189" s="2" t="s">
        <v>107</v>
      </c>
      <c r="Z189" s="2" t="s">
        <v>107</v>
      </c>
      <c r="AA189" s="2" t="s">
        <v>108</v>
      </c>
      <c r="AB189" s="18" t="s">
        <v>107</v>
      </c>
      <c r="AC189" s="7" t="s">
        <v>167</v>
      </c>
      <c r="AD189" s="96" t="s">
        <v>106</v>
      </c>
      <c r="AE189" s="35" t="s">
        <v>147</v>
      </c>
      <c r="AF189" s="61" t="s">
        <v>941</v>
      </c>
      <c r="AG189" s="10" t="s">
        <v>942</v>
      </c>
      <c r="AH189" s="10" t="s">
        <v>943</v>
      </c>
      <c r="AI189" s="10" t="s">
        <v>944</v>
      </c>
      <c r="AJ189" s="10" t="s">
        <v>945</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946</v>
      </c>
      <c r="AZ189" s="104" t="s">
        <v>112</v>
      </c>
      <c r="BA189" s="12" t="s">
        <v>99</v>
      </c>
      <c r="BB189" s="54" t="s">
        <v>106</v>
      </c>
      <c r="BC189" s="79" t="s">
        <v>569</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4" t="s">
        <v>118</v>
      </c>
      <c r="CM189" s="64" t="str">
        <f>TabelladatiSinottico[[#This Row],[Model]]</f>
        <v>GTF</v>
      </c>
      <c r="CN189" s="64" t="str">
        <f>TabelladatiSinottico[[#This Row],[Serial_Number]]</f>
        <v>GTF.095</v>
      </c>
      <c r="CO189" s="50" t="str">
        <f>TabelladatiSinottico[[#This Row],[Customer]]</f>
        <v>ADAM OPEL AG</v>
      </c>
      <c r="CP189" s="54">
        <f t="shared" si="23"/>
        <v>188</v>
      </c>
      <c r="CQ189" s="94" t="s">
        <v>106</v>
      </c>
    </row>
    <row r="190" spans="1:95" ht="21.75" customHeight="1" x14ac:dyDescent="0.25">
      <c r="A190" s="1" t="s">
        <v>598</v>
      </c>
      <c r="B190" s="6" t="s">
        <v>947</v>
      </c>
      <c r="C190" s="23" t="s">
        <v>209</v>
      </c>
      <c r="D190" t="s">
        <v>948</v>
      </c>
      <c r="E190" s="2">
        <v>2015</v>
      </c>
      <c r="F190" s="2" t="s">
        <v>99</v>
      </c>
      <c r="G190" s="22" t="s">
        <v>569</v>
      </c>
      <c r="H190" s="10" t="s">
        <v>101</v>
      </c>
      <c r="I190" s="19" t="s">
        <v>102</v>
      </c>
      <c r="J190" s="2" t="s">
        <v>949</v>
      </c>
      <c r="K190" s="91" t="str">
        <f t="shared" si="18"/>
        <v>pdf</v>
      </c>
      <c r="L190" s="2" t="s">
        <v>876</v>
      </c>
      <c r="M190" s="91" t="str">
        <f t="shared" si="19"/>
        <v>pdf</v>
      </c>
      <c r="N190" s="2" t="s">
        <v>105</v>
      </c>
      <c r="O190" s="39" t="s">
        <v>106</v>
      </c>
      <c r="P190" s="13" t="str">
        <f t="shared" si="21"/>
        <v>Folder</v>
      </c>
      <c r="Q190" s="90">
        <v>2200</v>
      </c>
      <c r="R190" s="90">
        <v>3500</v>
      </c>
      <c r="S190" s="90">
        <v>1400</v>
      </c>
      <c r="T190" s="19" t="s">
        <v>807</v>
      </c>
      <c r="U190" s="2" t="s">
        <v>107</v>
      </c>
      <c r="V190" s="7" t="s">
        <v>106</v>
      </c>
      <c r="W190" s="2" t="s">
        <v>108</v>
      </c>
      <c r="X190" s="2" t="s">
        <v>108</v>
      </c>
      <c r="Y190" s="2" t="s">
        <v>108</v>
      </c>
      <c r="Z190" s="2" t="s">
        <v>108</v>
      </c>
      <c r="AA190" s="2" t="s">
        <v>108</v>
      </c>
      <c r="AB190" s="18" t="s">
        <v>108</v>
      </c>
      <c r="AC190" s="7" t="s">
        <v>364</v>
      </c>
      <c r="AD190" s="96" t="s">
        <v>106</v>
      </c>
      <c r="AE190" s="35" t="s">
        <v>147</v>
      </c>
      <c r="AF190" s="63" t="s">
        <v>950</v>
      </c>
      <c r="AG190" s="35" t="s">
        <v>951</v>
      </c>
      <c r="AH190" s="35" t="s">
        <v>952</v>
      </c>
      <c r="AI190" s="35" t="s">
        <v>953</v>
      </c>
      <c r="AJ190" s="35" t="s">
        <v>954</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252</v>
      </c>
      <c r="AZ190" s="104" t="s">
        <v>112</v>
      </c>
      <c r="BA190" s="12" t="s">
        <v>99</v>
      </c>
      <c r="BB190" s="54" t="s">
        <v>106</v>
      </c>
      <c r="BC190" s="79" t="s">
        <v>569</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4" t="s">
        <v>118</v>
      </c>
      <c r="CM190" s="64" t="str">
        <f>TabelladatiSinottico[[#This Row],[Model]]</f>
        <v>GTF</v>
      </c>
      <c r="CN190" s="64" t="str">
        <f>TabelladatiSinottico[[#This Row],[Serial_Number]]</f>
        <v>GTF.096</v>
      </c>
      <c r="CO190" s="50" t="str">
        <f>TabelladatiSinottico[[#This Row],[Customer]]</f>
        <v>ILMA PLASTICA S.r.l.</v>
      </c>
      <c r="CP190" s="54">
        <f t="shared" si="23"/>
        <v>189</v>
      </c>
      <c r="CQ190" s="94" t="s">
        <v>106</v>
      </c>
    </row>
    <row r="191" spans="1:95" ht="21.75" customHeight="1" x14ac:dyDescent="0.25">
      <c r="A191" s="1" t="s">
        <v>598</v>
      </c>
      <c r="B191" s="6" t="s">
        <v>955</v>
      </c>
      <c r="C191" s="23" t="s">
        <v>97</v>
      </c>
      <c r="D191" t="s">
        <v>956</v>
      </c>
      <c r="E191" s="2">
        <v>2015</v>
      </c>
      <c r="F191" s="2" t="s">
        <v>99</v>
      </c>
      <c r="G191" s="22" t="s">
        <v>220</v>
      </c>
      <c r="H191" s="10"/>
      <c r="I191" s="19" t="s">
        <v>221</v>
      </c>
      <c r="J191" s="2" t="s">
        <v>957</v>
      </c>
      <c r="K191" s="91" t="str">
        <f t="shared" si="18"/>
        <v>pdf</v>
      </c>
      <c r="L191" s="2" t="s">
        <v>958</v>
      </c>
      <c r="M191" s="91" t="str">
        <f t="shared" si="19"/>
        <v>pdf</v>
      </c>
      <c r="N191" s="2" t="s">
        <v>105</v>
      </c>
      <c r="O191" s="39" t="s">
        <v>106</v>
      </c>
      <c r="P191" s="13" t="str">
        <f t="shared" si="21"/>
        <v>Folder</v>
      </c>
      <c r="Q191" s="90">
        <v>2700</v>
      </c>
      <c r="R191" s="90">
        <v>2200</v>
      </c>
      <c r="S191" s="90">
        <v>1400</v>
      </c>
      <c r="T191" s="19" t="s">
        <v>800</v>
      </c>
      <c r="U191" s="2" t="s">
        <v>107</v>
      </c>
      <c r="V191" s="7" t="s">
        <v>106</v>
      </c>
      <c r="W191" s="2" t="s">
        <v>108</v>
      </c>
      <c r="X191" s="2" t="s">
        <v>108</v>
      </c>
      <c r="Y191" s="2" t="s">
        <v>108</v>
      </c>
      <c r="Z191" s="2" t="s">
        <v>108</v>
      </c>
      <c r="AA191" s="2" t="s">
        <v>108</v>
      </c>
      <c r="AB191" s="18" t="s">
        <v>108</v>
      </c>
      <c r="AC191" s="7" t="s">
        <v>478</v>
      </c>
      <c r="AD191" s="96" t="s">
        <v>106</v>
      </c>
      <c r="AE191" s="35" t="s">
        <v>147</v>
      </c>
      <c r="AF191" s="63" t="s">
        <v>950</v>
      </c>
      <c r="AG191" s="35" t="s">
        <v>959</v>
      </c>
      <c r="AH191" s="35" t="s">
        <v>960</v>
      </c>
      <c r="AI191" s="35" t="s">
        <v>961</v>
      </c>
      <c r="AJ191" s="35" t="s">
        <v>962</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223</v>
      </c>
      <c r="AY191" s="104" t="s">
        <v>963</v>
      </c>
      <c r="AZ191" s="104" t="s">
        <v>112</v>
      </c>
      <c r="BA191" s="12" t="s">
        <v>99</v>
      </c>
      <c r="BB191" s="54" t="s">
        <v>106</v>
      </c>
      <c r="BC191" s="79" t="s">
        <v>220</v>
      </c>
      <c r="BD191" s="53" t="s">
        <v>221</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4" t="s">
        <v>118</v>
      </c>
      <c r="CM191" s="64" t="str">
        <f>TabelladatiSinottico[[#This Row],[Model]]</f>
        <v>GTF</v>
      </c>
      <c r="CN191" s="64" t="str">
        <f>TabelladatiSinottico[[#This Row],[Serial_Number]]</f>
        <v>GTF.097</v>
      </c>
      <c r="CO191" s="50" t="str">
        <f>TabelladatiSinottico[[#This Row],[Customer]]</f>
        <v>ON MOULD</v>
      </c>
      <c r="CP191" s="54">
        <f t="shared" si="23"/>
        <v>190</v>
      </c>
      <c r="CQ191" s="94" t="s">
        <v>106</v>
      </c>
    </row>
    <row r="192" spans="1:95" ht="21.75" customHeight="1" x14ac:dyDescent="0.25">
      <c r="A192" s="1" t="s">
        <v>598</v>
      </c>
      <c r="B192" s="6" t="s">
        <v>964</v>
      </c>
      <c r="C192" s="23" t="s">
        <v>750</v>
      </c>
      <c r="D192" t="s">
        <v>965</v>
      </c>
      <c r="E192" s="2">
        <v>2016</v>
      </c>
      <c r="F192" s="2" t="s">
        <v>121</v>
      </c>
      <c r="G192" s="22" t="s">
        <v>122</v>
      </c>
      <c r="H192" s="10"/>
      <c r="I192" s="19" t="s">
        <v>102</v>
      </c>
      <c r="J192" s="2" t="s">
        <v>966</v>
      </c>
      <c r="K192" s="91" t="str">
        <f t="shared" si="18"/>
        <v>pdf</v>
      </c>
      <c r="L192" s="2" t="s">
        <v>967</v>
      </c>
      <c r="M192" s="91" t="str">
        <f t="shared" si="19"/>
        <v>pdf</v>
      </c>
      <c r="N192" s="2" t="s">
        <v>105</v>
      </c>
      <c r="O192" s="39" t="s">
        <v>106</v>
      </c>
      <c r="P192" s="13" t="str">
        <f t="shared" si="21"/>
        <v>Folder</v>
      </c>
      <c r="Q192" s="90">
        <v>7500</v>
      </c>
      <c r="R192" s="90">
        <v>3500</v>
      </c>
      <c r="S192" s="90">
        <v>2500</v>
      </c>
      <c r="T192" s="19" t="s">
        <v>800</v>
      </c>
      <c r="U192" s="2" t="s">
        <v>107</v>
      </c>
      <c r="V192" s="7" t="s">
        <v>108</v>
      </c>
      <c r="W192" s="2" t="s">
        <v>107</v>
      </c>
      <c r="X192" s="2" t="s">
        <v>107</v>
      </c>
      <c r="Y192" s="2" t="s">
        <v>107</v>
      </c>
      <c r="Z192" s="2" t="s">
        <v>107</v>
      </c>
      <c r="AA192" s="2" t="s">
        <v>108</v>
      </c>
      <c r="AB192" s="18" t="s">
        <v>107</v>
      </c>
      <c r="AC192" s="7" t="s">
        <v>139</v>
      </c>
      <c r="AD192" s="96" t="s">
        <v>106</v>
      </c>
      <c r="AE192" s="23"/>
      <c r="AF192" s="57" t="s">
        <v>968</v>
      </c>
      <c r="AG192" s="24" t="s">
        <v>858</v>
      </c>
      <c r="AH192" s="24" t="s">
        <v>718</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969</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4" t="s">
        <v>118</v>
      </c>
      <c r="CM192" s="64" t="str">
        <f>TabelladatiSinottico[[#This Row],[Model]]</f>
        <v>GTF</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x14ac:dyDescent="0.25">
      <c r="A193" s="1" t="s">
        <v>598</v>
      </c>
      <c r="B193" s="6" t="s">
        <v>970</v>
      </c>
      <c r="C193" s="23" t="s">
        <v>97</v>
      </c>
      <c r="D193" t="s">
        <v>971</v>
      </c>
      <c r="E193" s="2">
        <v>2014</v>
      </c>
      <c r="F193" s="2" t="s">
        <v>99</v>
      </c>
      <c r="G193" s="22" t="s">
        <v>569</v>
      </c>
      <c r="H193" s="10" t="s">
        <v>101</v>
      </c>
      <c r="I193" s="19" t="s">
        <v>102</v>
      </c>
      <c r="J193" s="2" t="s">
        <v>972</v>
      </c>
      <c r="K193" s="91" t="str">
        <f t="shared" si="18"/>
        <v>pdf</v>
      </c>
      <c r="L193" s="2" t="s">
        <v>973</v>
      </c>
      <c r="M193" s="91" t="str">
        <f t="shared" si="19"/>
        <v>pdf</v>
      </c>
      <c r="N193" s="2" t="s">
        <v>105</v>
      </c>
      <c r="O193" s="39" t="s">
        <v>106</v>
      </c>
      <c r="P193" s="13" t="str">
        <f t="shared" si="21"/>
        <v>Folder</v>
      </c>
      <c r="Q193" s="90">
        <v>2700</v>
      </c>
      <c r="R193" s="90">
        <v>3500</v>
      </c>
      <c r="S193" s="90">
        <v>1400</v>
      </c>
      <c r="T193" s="19" t="s">
        <v>807</v>
      </c>
      <c r="U193" s="2" t="s">
        <v>107</v>
      </c>
      <c r="V193" s="7" t="s">
        <v>106</v>
      </c>
      <c r="W193" s="2" t="s">
        <v>107</v>
      </c>
      <c r="X193" s="2" t="s">
        <v>108</v>
      </c>
      <c r="Y193" s="2" t="s">
        <v>108</v>
      </c>
      <c r="Z193" s="2" t="s">
        <v>108</v>
      </c>
      <c r="AA193" s="2" t="s">
        <v>107</v>
      </c>
      <c r="AB193" s="18" t="s">
        <v>108</v>
      </c>
      <c r="AC193" s="7" t="s">
        <v>167</v>
      </c>
      <c r="AD193" s="67"/>
      <c r="AE193" s="35" t="s">
        <v>147</v>
      </c>
      <c r="AF193" s="63" t="s">
        <v>974</v>
      </c>
      <c r="AG193" s="35" t="s">
        <v>975</v>
      </c>
      <c r="AH193" s="35" t="s">
        <v>976</v>
      </c>
      <c r="AI193" s="35" t="s">
        <v>977</v>
      </c>
      <c r="AJ193" s="35" t="s">
        <v>978</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223</v>
      </c>
      <c r="AY193" s="104" t="s">
        <v>117</v>
      </c>
      <c r="AZ193" s="104" t="s">
        <v>112</v>
      </c>
      <c r="BA193" s="12" t="s">
        <v>99</v>
      </c>
      <c r="BB193" s="54" t="s">
        <v>106</v>
      </c>
      <c r="BC193" s="79" t="s">
        <v>569</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4" t="s">
        <v>118</v>
      </c>
      <c r="CM193" s="64" t="str">
        <f>TabelladatiSinottico[[#This Row],[Model]]</f>
        <v>GTF</v>
      </c>
      <c r="CN193" s="64" t="str">
        <f>TabelladatiSinottico[[#This Row],[Serial_Number]]</f>
        <v>GTF.099</v>
      </c>
      <c r="CO193" s="50" t="str">
        <f>TabelladatiSinottico[[#This Row],[Customer]]</f>
        <v>KonForm GmbH</v>
      </c>
      <c r="CP193" s="54">
        <f t="shared" si="23"/>
        <v>192</v>
      </c>
      <c r="CQ193" s="94" t="s">
        <v>106</v>
      </c>
    </row>
    <row r="194" spans="1:95" ht="21.75" customHeight="1" x14ac:dyDescent="0.25">
      <c r="A194" s="1" t="s">
        <v>598</v>
      </c>
      <c r="B194" s="6" t="s">
        <v>979</v>
      </c>
      <c r="C194" s="23" t="s">
        <v>750</v>
      </c>
      <c r="D194" t="s">
        <v>908</v>
      </c>
      <c r="E194" s="2">
        <v>2015</v>
      </c>
      <c r="F194" s="2" t="s">
        <v>121</v>
      </c>
      <c r="G194" s="22" t="s">
        <v>122</v>
      </c>
      <c r="H194" s="10" t="s">
        <v>893</v>
      </c>
      <c r="I194" s="19" t="s">
        <v>102</v>
      </c>
      <c r="J194" s="2" t="s">
        <v>980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981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807</v>
      </c>
      <c r="U194" s="2" t="s">
        <v>107</v>
      </c>
      <c r="V194" s="7" t="s">
        <v>108</v>
      </c>
      <c r="W194" s="2" t="s">
        <v>107</v>
      </c>
      <c r="X194" s="2" t="s">
        <v>107</v>
      </c>
      <c r="Y194" s="2" t="s">
        <v>107</v>
      </c>
      <c r="Z194" s="2" t="s">
        <v>107</v>
      </c>
      <c r="AA194" s="2" t="s">
        <v>108</v>
      </c>
      <c r="AB194" s="18" t="s">
        <v>108</v>
      </c>
      <c r="AC194" s="7" t="s">
        <v>139</v>
      </c>
      <c r="AD194" s="96" t="s">
        <v>106</v>
      </c>
      <c r="AE194" s="23"/>
      <c r="AF194" s="57" t="s">
        <v>831</v>
      </c>
      <c r="AG194" s="24" t="s">
        <v>717</v>
      </c>
      <c r="AH194" s="24" t="s">
        <v>718</v>
      </c>
      <c r="AI194" s="24" t="s">
        <v>216</v>
      </c>
      <c r="AJ194" s="24" t="s">
        <v>318</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449</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4" t="s">
        <v>118</v>
      </c>
      <c r="CM194" s="64" t="str">
        <f>TabelladatiSinottico[[#This Row],[Model]]</f>
        <v>GTF</v>
      </c>
      <c r="CN194" s="64" t="str">
        <f>TabelladatiSinottico[[#This Row],[Serial_Number]]</f>
        <v>GTF.100</v>
      </c>
      <c r="CO194" s="50" t="str">
        <f>TabelladatiSinottico[[#This Row],[Customer]]</f>
        <v>CHENGDU AIRCRAFT INDUSTRIAL</v>
      </c>
      <c r="CP194" s="54">
        <f t="shared" si="23"/>
        <v>193</v>
      </c>
      <c r="CQ194" s="94" t="s">
        <v>106</v>
      </c>
    </row>
    <row r="195" spans="1:95" ht="21.75" customHeight="1" x14ac:dyDescent="0.25">
      <c r="A195" s="1" t="s">
        <v>598</v>
      </c>
      <c r="B195" s="6" t="s">
        <v>982</v>
      </c>
      <c r="C195" s="23" t="s">
        <v>750</v>
      </c>
      <c r="D195" t="s">
        <v>908</v>
      </c>
      <c r="E195" s="2">
        <v>2015</v>
      </c>
      <c r="F195" s="2" t="s">
        <v>121</v>
      </c>
      <c r="G195" s="22" t="s">
        <v>122</v>
      </c>
      <c r="H195" s="10" t="s">
        <v>893</v>
      </c>
      <c r="I195" s="19" t="s">
        <v>102</v>
      </c>
      <c r="J195" s="2" t="s">
        <v>980</v>
      </c>
      <c r="K195" s="91" t="str">
        <f t="shared" si="26"/>
        <v>pdf</v>
      </c>
      <c r="L195" s="2" t="s">
        <v>981</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807</v>
      </c>
      <c r="U195" s="2" t="s">
        <v>107</v>
      </c>
      <c r="V195" s="7" t="s">
        <v>108</v>
      </c>
      <c r="W195" s="2" t="s">
        <v>107</v>
      </c>
      <c r="X195" s="2" t="s">
        <v>107</v>
      </c>
      <c r="Y195" s="2" t="s">
        <v>107</v>
      </c>
      <c r="Z195" s="2" t="s">
        <v>107</v>
      </c>
      <c r="AA195" s="2" t="s">
        <v>108</v>
      </c>
      <c r="AB195" s="18" t="s">
        <v>108</v>
      </c>
      <c r="AC195" s="7" t="s">
        <v>139</v>
      </c>
      <c r="AD195" s="96" t="s">
        <v>106</v>
      </c>
      <c r="AE195" s="23"/>
      <c r="AF195" s="57" t="s">
        <v>831</v>
      </c>
      <c r="AG195" s="24" t="s">
        <v>717</v>
      </c>
      <c r="AH195" s="24" t="s">
        <v>718</v>
      </c>
      <c r="AI195" s="24" t="s">
        <v>216</v>
      </c>
      <c r="AJ195" s="24" t="s">
        <v>318</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449</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4" t="s">
        <v>118</v>
      </c>
      <c r="CM195" s="64" t="str">
        <f>TabelladatiSinottico[[#This Row],[Model]]</f>
        <v>GTF</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x14ac:dyDescent="0.25">
      <c r="A196" s="1" t="s">
        <v>598</v>
      </c>
      <c r="B196" s="6">
        <v>102</v>
      </c>
      <c r="C196" s="23" t="s">
        <v>750</v>
      </c>
      <c r="D196" t="s">
        <v>938</v>
      </c>
      <c r="E196" s="2">
        <v>2014</v>
      </c>
      <c r="F196" s="2" t="s">
        <v>121</v>
      </c>
      <c r="G196" s="10" t="s">
        <v>122</v>
      </c>
      <c r="I196" s="10" t="s">
        <v>102</v>
      </c>
      <c r="J196" s="2" t="s">
        <v>983</v>
      </c>
      <c r="K196" s="91" t="str">
        <f t="shared" si="26"/>
        <v>pdf</v>
      </c>
      <c r="L196" s="2" t="s">
        <v>984</v>
      </c>
      <c r="M196" s="91" t="str">
        <f t="shared" si="27"/>
        <v>pdf</v>
      </c>
      <c r="N196" s="2" t="s">
        <v>105</v>
      </c>
      <c r="O196" s="39" t="s">
        <v>985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986</v>
      </c>
      <c r="AE196" s="2" t="s">
        <v>147</v>
      </c>
      <c r="AF196" s="61" t="s">
        <v>987</v>
      </c>
      <c r="AG196" s="10" t="s">
        <v>988</v>
      </c>
      <c r="AH196" s="10" t="s">
        <v>943</v>
      </c>
      <c r="AI196" s="10" t="s">
        <v>944</v>
      </c>
      <c r="AJ196" s="10" t="s">
        <v>945</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946</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4" t="s">
        <v>118</v>
      </c>
      <c r="CM196" s="64" t="str">
        <f>TabelladatiSinottico[[#This Row],[Model]]</f>
        <v>GTF</v>
      </c>
      <c r="CN196" s="64" t="str">
        <f>TabelladatiSinottico[[#This Row],[Serial_Number]]</f>
        <v>GTF.102</v>
      </c>
      <c r="CO196" s="50" t="str">
        <f>TabelladatiSinottico[[#This Row],[Customer]]</f>
        <v>ADAM OPEL AG</v>
      </c>
      <c r="CP196" s="54">
        <f t="shared" si="31"/>
        <v>195</v>
      </c>
      <c r="CQ196" s="94" t="s">
        <v>106</v>
      </c>
    </row>
    <row r="197" spans="1:95" ht="21.75" customHeight="1" x14ac:dyDescent="0.25">
      <c r="A197" s="1" t="s">
        <v>598</v>
      </c>
      <c r="B197" s="6" t="s">
        <v>989</v>
      </c>
      <c r="C197" s="23" t="s">
        <v>209</v>
      </c>
      <c r="D197" t="s">
        <v>990</v>
      </c>
      <c r="E197" s="2">
        <v>2015</v>
      </c>
      <c r="F197" s="2" t="s">
        <v>99</v>
      </c>
      <c r="G197" s="22" t="s">
        <v>569</v>
      </c>
      <c r="H197" s="10" t="s">
        <v>101</v>
      </c>
      <c r="I197" s="19" t="s">
        <v>102</v>
      </c>
      <c r="J197" s="2" t="s">
        <v>991</v>
      </c>
      <c r="K197" s="91" t="str">
        <f t="shared" si="26"/>
        <v>pdf</v>
      </c>
      <c r="L197" s="2" t="s">
        <v>876</v>
      </c>
      <c r="M197" s="91" t="str">
        <f t="shared" si="27"/>
        <v>pdf</v>
      </c>
      <c r="N197" s="2" t="s">
        <v>105</v>
      </c>
      <c r="O197" s="39" t="s">
        <v>106</v>
      </c>
      <c r="P197" s="13" t="str">
        <f t="shared" si="29"/>
        <v>Folder</v>
      </c>
      <c r="Q197" s="90">
        <v>2200</v>
      </c>
      <c r="R197" s="90">
        <v>3500</v>
      </c>
      <c r="S197" s="90">
        <v>1400</v>
      </c>
      <c r="T197" s="19" t="s">
        <v>807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992</v>
      </c>
      <c r="AZ197" s="104" t="s">
        <v>112</v>
      </c>
      <c r="BA197" s="12" t="s">
        <v>99</v>
      </c>
      <c r="BB197" s="54" t="s">
        <v>106</v>
      </c>
      <c r="BC197" s="79" t="s">
        <v>569</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4" t="s">
        <v>118</v>
      </c>
      <c r="CM197" s="64" t="str">
        <f>TabelladatiSinottico[[#This Row],[Model]]</f>
        <v>GTF</v>
      </c>
      <c r="CN197" s="64" t="str">
        <f>TabelladatiSinottico[[#This Row],[Serial_Number]]</f>
        <v>GTF.103</v>
      </c>
      <c r="CO197" s="50" t="str">
        <f>TabelladatiSinottico[[#This Row],[Customer]]</f>
        <v>FARMINGTONS AUTOMOTIVE GmbH</v>
      </c>
      <c r="CP197" s="54">
        <f t="shared" si="31"/>
        <v>196</v>
      </c>
      <c r="CQ197" s="94" t="s">
        <v>106</v>
      </c>
    </row>
    <row r="198" spans="1:95" ht="21.75" customHeight="1" x14ac:dyDescent="0.25">
      <c r="A198" s="1" t="s">
        <v>598</v>
      </c>
      <c r="B198" s="6" t="s">
        <v>993</v>
      </c>
      <c r="C198" s="23" t="s">
        <v>97</v>
      </c>
      <c r="D198" t="s">
        <v>994</v>
      </c>
      <c r="E198" s="2">
        <v>2015</v>
      </c>
      <c r="F198" s="2" t="s">
        <v>99</v>
      </c>
      <c r="G198" s="22" t="s">
        <v>220</v>
      </c>
      <c r="H198" s="10"/>
      <c r="I198" s="19" t="s">
        <v>221</v>
      </c>
      <c r="J198" s="2" t="s">
        <v>995</v>
      </c>
      <c r="K198" s="91" t="str">
        <f t="shared" si="26"/>
        <v>pdf</v>
      </c>
      <c r="L198" s="2" t="s">
        <v>869</v>
      </c>
      <c r="M198" s="91" t="str">
        <f t="shared" si="27"/>
        <v>pdf</v>
      </c>
      <c r="N198" s="2" t="s">
        <v>105</v>
      </c>
      <c r="O198" s="39" t="s">
        <v>106</v>
      </c>
      <c r="P198" s="13" t="str">
        <f t="shared" si="29"/>
        <v>Folder</v>
      </c>
      <c r="Q198" s="90">
        <v>4200</v>
      </c>
      <c r="R198" s="90">
        <v>2200</v>
      </c>
      <c r="S198" s="90">
        <v>1400</v>
      </c>
      <c r="T198" s="19" t="s">
        <v>996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220</v>
      </c>
      <c r="BD198" s="53" t="s">
        <v>221</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4" t="s">
        <v>118</v>
      </c>
      <c r="CM198" s="64" t="str">
        <f>TabelladatiSinottico[[#This Row],[Model]]</f>
        <v>GTF</v>
      </c>
      <c r="CN198" s="64" t="str">
        <f>TabelladatiSinottico[[#This Row],[Serial_Number]]</f>
        <v>GTF.104</v>
      </c>
      <c r="CO198" s="50" t="str">
        <f>TabelladatiSinottico[[#This Row],[Customer]]</f>
        <v>C2 MACHINING</v>
      </c>
      <c r="CP198" s="54">
        <f t="shared" si="31"/>
        <v>197</v>
      </c>
      <c r="CQ198" s="94" t="s">
        <v>106</v>
      </c>
    </row>
    <row r="199" spans="1:95" ht="21.75" customHeight="1" x14ac:dyDescent="0.25">
      <c r="A199" s="1" t="s">
        <v>598</v>
      </c>
      <c r="B199" s="6" t="s">
        <v>997</v>
      </c>
      <c r="C199" s="23" t="s">
        <v>97</v>
      </c>
      <c r="D199" t="s">
        <v>998</v>
      </c>
      <c r="E199" s="2">
        <v>2015</v>
      </c>
      <c r="F199" s="2" t="s">
        <v>99</v>
      </c>
      <c r="G199" s="22" t="s">
        <v>569</v>
      </c>
      <c r="H199" s="10" t="s">
        <v>101</v>
      </c>
      <c r="I199" s="19" t="s">
        <v>102</v>
      </c>
      <c r="J199" s="2" t="s">
        <v>999</v>
      </c>
      <c r="K199" s="91" t="str">
        <f t="shared" si="26"/>
        <v>pdf</v>
      </c>
      <c r="L199" s="2" t="s">
        <v>869</v>
      </c>
      <c r="M199" s="91" t="str">
        <f t="shared" si="27"/>
        <v>pdf</v>
      </c>
      <c r="N199" s="2" t="s">
        <v>105</v>
      </c>
      <c r="O199" s="39" t="s">
        <v>106</v>
      </c>
      <c r="P199" s="13" t="str">
        <f t="shared" si="29"/>
        <v>Folder</v>
      </c>
      <c r="Q199" s="90">
        <v>4200</v>
      </c>
      <c r="R199" s="90">
        <v>2200</v>
      </c>
      <c r="S199" s="90">
        <v>1400</v>
      </c>
      <c r="T199" s="19" t="s">
        <v>800</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316</v>
      </c>
      <c r="AI199" s="24" t="s">
        <v>216</v>
      </c>
      <c r="AJ199" s="24" t="s">
        <v>318</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569</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4" t="s">
        <v>118</v>
      </c>
      <c r="CM199" s="64" t="str">
        <f>TabelladatiSinottico[[#This Row],[Model]]</f>
        <v>GTF</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x14ac:dyDescent="0.25">
      <c r="A200" s="1" t="s">
        <v>598</v>
      </c>
      <c r="B200" s="6" t="s">
        <v>1000</v>
      </c>
      <c r="C200" s="23" t="s">
        <v>97</v>
      </c>
      <c r="D200" t="s">
        <v>1001</v>
      </c>
      <c r="E200" s="2">
        <v>2015</v>
      </c>
      <c r="F200" s="2" t="s">
        <v>99</v>
      </c>
      <c r="G200" s="22" t="s">
        <v>569</v>
      </c>
      <c r="H200" s="10" t="s">
        <v>101</v>
      </c>
      <c r="I200" s="19" t="s">
        <v>102</v>
      </c>
      <c r="J200" s="2" t="s">
        <v>1002</v>
      </c>
      <c r="K200" s="91" t="str">
        <f t="shared" si="26"/>
        <v>pdf</v>
      </c>
      <c r="L200" s="2" t="s">
        <v>1003</v>
      </c>
      <c r="M200" s="91" t="str">
        <f t="shared" si="27"/>
        <v>pdf</v>
      </c>
      <c r="N200" s="2" t="s">
        <v>105</v>
      </c>
      <c r="O200" s="39" t="s">
        <v>106</v>
      </c>
      <c r="P200" s="13" t="str">
        <f t="shared" si="29"/>
        <v>Folder</v>
      </c>
      <c r="Q200" s="90">
        <v>2700</v>
      </c>
      <c r="R200" s="90">
        <v>2200</v>
      </c>
      <c r="S200" s="90">
        <v>1400</v>
      </c>
      <c r="T200" s="19" t="s">
        <v>1004</v>
      </c>
      <c r="U200" s="2" t="s">
        <v>107</v>
      </c>
      <c r="V200" s="7" t="s">
        <v>106</v>
      </c>
      <c r="W200" s="2" t="s">
        <v>107</v>
      </c>
      <c r="X200" s="2" t="s">
        <v>108</v>
      </c>
      <c r="Y200" s="2" t="s">
        <v>108</v>
      </c>
      <c r="Z200" s="2" t="s">
        <v>108</v>
      </c>
      <c r="AA200" s="2" t="s">
        <v>107</v>
      </c>
      <c r="AB200" s="18" t="s">
        <v>108</v>
      </c>
      <c r="AC200" s="7" t="s">
        <v>771</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223</v>
      </c>
      <c r="AY200" s="104" t="s">
        <v>1005</v>
      </c>
      <c r="AZ200" s="104" t="s">
        <v>112</v>
      </c>
      <c r="BA200" s="12" t="s">
        <v>99</v>
      </c>
      <c r="BB200" s="54" t="s">
        <v>106</v>
      </c>
      <c r="BC200" s="79" t="s">
        <v>569</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4" t="s">
        <v>118</v>
      </c>
      <c r="CM200" s="64" t="str">
        <f>TabelladatiSinottico[[#This Row],[Model]]</f>
        <v>GTF</v>
      </c>
      <c r="CN200" s="64" t="str">
        <f>TabelladatiSinottico[[#This Row],[Serial_Number]]</f>
        <v>GTF.106</v>
      </c>
      <c r="CO200" s="50" t="str">
        <f>TabelladatiSinottico[[#This Row],[Customer]]</f>
        <v>MODELARNA LIAZ</v>
      </c>
      <c r="CP200" s="54">
        <f t="shared" si="31"/>
        <v>199</v>
      </c>
      <c r="CQ200" s="94" t="s">
        <v>106</v>
      </c>
    </row>
    <row r="201" spans="1:95" ht="21.75" customHeight="1" x14ac:dyDescent="0.25">
      <c r="A201" s="1" t="s">
        <v>598</v>
      </c>
      <c r="B201" s="6" t="s">
        <v>1006</v>
      </c>
      <c r="C201" s="23" t="s">
        <v>209</v>
      </c>
      <c r="D201" t="s">
        <v>1007</v>
      </c>
      <c r="E201" s="2">
        <v>2015</v>
      </c>
      <c r="F201" s="2" t="s">
        <v>99</v>
      </c>
      <c r="G201" s="22" t="s">
        <v>569</v>
      </c>
      <c r="H201" s="10" t="s">
        <v>101</v>
      </c>
      <c r="I201" s="19" t="s">
        <v>102</v>
      </c>
      <c r="J201" s="2" t="s">
        <v>1008</v>
      </c>
      <c r="K201" s="91" t="str">
        <f t="shared" si="26"/>
        <v>pdf</v>
      </c>
      <c r="L201" s="2" t="s">
        <v>876</v>
      </c>
      <c r="M201" s="91" t="str">
        <f t="shared" si="27"/>
        <v>pdf</v>
      </c>
      <c r="N201" s="2" t="s">
        <v>105</v>
      </c>
      <c r="O201" s="39" t="s">
        <v>106</v>
      </c>
      <c r="P201" s="13" t="str">
        <f t="shared" si="29"/>
        <v>Folder</v>
      </c>
      <c r="Q201" s="90">
        <v>2200</v>
      </c>
      <c r="R201" s="90">
        <v>3500</v>
      </c>
      <c r="S201" s="90">
        <v>1400</v>
      </c>
      <c r="T201" s="19" t="s">
        <v>1009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223</v>
      </c>
      <c r="AY201" s="104" t="s">
        <v>1010</v>
      </c>
      <c r="AZ201" s="104" t="s">
        <v>112</v>
      </c>
      <c r="BA201" s="12" t="s">
        <v>99</v>
      </c>
      <c r="BB201" s="54" t="s">
        <v>106</v>
      </c>
      <c r="BC201" s="79" t="s">
        <v>569</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4" t="s">
        <v>118</v>
      </c>
      <c r="CM201" s="64" t="str">
        <f>TabelladatiSinottico[[#This Row],[Model]]</f>
        <v>GTF</v>
      </c>
      <c r="CN201" s="64" t="str">
        <f>TabelladatiSinottico[[#This Row],[Serial_Number]]</f>
        <v>GTF.107</v>
      </c>
      <c r="CO201" s="50" t="str">
        <f>TabelladatiSinottico[[#This Row],[Customer]]</f>
        <v>CENTURY TOOL &amp; GAGE</v>
      </c>
      <c r="CP201" s="54">
        <f t="shared" si="31"/>
        <v>200</v>
      </c>
      <c r="CQ201" s="94" t="s">
        <v>106</v>
      </c>
    </row>
    <row r="202" spans="1:95" ht="21.75" customHeight="1" x14ac:dyDescent="0.25">
      <c r="A202" s="1" t="s">
        <v>598</v>
      </c>
      <c r="B202" s="6" t="s">
        <v>1011</v>
      </c>
      <c r="C202" s="23" t="s">
        <v>746</v>
      </c>
      <c r="D202" t="s">
        <v>908</v>
      </c>
      <c r="E202" s="2">
        <v>2014</v>
      </c>
      <c r="F202" s="2" t="s">
        <v>909</v>
      </c>
      <c r="G202" s="22" t="s">
        <v>910</v>
      </c>
      <c r="H202" s="10"/>
      <c r="I202" s="19" t="s">
        <v>102</v>
      </c>
      <c r="J202" s="2" t="s">
        <v>1012</v>
      </c>
      <c r="K202" s="91" t="str">
        <f t="shared" si="26"/>
        <v>pdf</v>
      </c>
      <c r="L202" s="2" t="s">
        <v>1013</v>
      </c>
      <c r="M202" s="91" t="str">
        <f t="shared" si="27"/>
        <v>pdf</v>
      </c>
      <c r="N202" s="2" t="s">
        <v>105</v>
      </c>
      <c r="O202" s="39" t="s">
        <v>106</v>
      </c>
      <c r="P202" s="13" t="str">
        <f t="shared" si="29"/>
        <v>Folder</v>
      </c>
      <c r="Q202" s="90">
        <v>6000</v>
      </c>
      <c r="R202" s="90">
        <v>3000</v>
      </c>
      <c r="S202" s="90">
        <v>1000</v>
      </c>
      <c r="T202" s="19" t="s">
        <v>807</v>
      </c>
      <c r="U202" s="2" t="s">
        <v>107</v>
      </c>
      <c r="V202" s="7" t="s">
        <v>106</v>
      </c>
      <c r="W202" s="2" t="s">
        <v>107</v>
      </c>
      <c r="X202" s="2" t="s">
        <v>108</v>
      </c>
      <c r="Y202" s="2" t="s">
        <v>108</v>
      </c>
      <c r="Z202" s="2" t="s">
        <v>108</v>
      </c>
      <c r="AA202" s="2" t="s">
        <v>107</v>
      </c>
      <c r="AB202" s="18" t="s">
        <v>108</v>
      </c>
      <c r="AC202" s="7" t="s">
        <v>139</v>
      </c>
      <c r="AD202" s="96" t="s">
        <v>106</v>
      </c>
      <c r="AE202" s="23" t="s">
        <v>140</v>
      </c>
      <c r="AF202" s="57" t="s">
        <v>831</v>
      </c>
      <c r="AG202" s="24" t="s">
        <v>717</v>
      </c>
      <c r="AH202" s="24" t="s">
        <v>718</v>
      </c>
      <c r="AI202" s="24" t="s">
        <v>216</v>
      </c>
      <c r="AJ202" s="24" t="s">
        <v>318</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449</v>
      </c>
      <c r="AZ202" s="104" t="s">
        <v>148</v>
      </c>
      <c r="BA202" s="12" t="s">
        <v>909</v>
      </c>
      <c r="BB202" s="54" t="s">
        <v>106</v>
      </c>
      <c r="BC202" s="79" t="s">
        <v>910</v>
      </c>
      <c r="BD202" s="53" t="s">
        <v>102</v>
      </c>
      <c r="BE202" s="12" t="s">
        <v>909</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4" t="s">
        <v>118</v>
      </c>
      <c r="CM202" s="64" t="str">
        <f>TabelladatiSinottico[[#This Row],[Model]]</f>
        <v>GTF</v>
      </c>
      <c r="CN202" s="64" t="str">
        <f>TabelladatiSinottico[[#This Row],[Serial_Number]]</f>
        <v>GTF.108</v>
      </c>
      <c r="CO202" s="50" t="str">
        <f>TabelladatiSinottico[[#This Row],[Customer]]</f>
        <v>CHENGDU AIRCRAFT INDUSTRIAL</v>
      </c>
      <c r="CP202" s="54">
        <f t="shared" si="31"/>
        <v>201</v>
      </c>
      <c r="CQ202" s="94" t="s">
        <v>106</v>
      </c>
    </row>
    <row r="203" spans="1:95" ht="21.75" customHeight="1" x14ac:dyDescent="0.25">
      <c r="A203" s="1" t="s">
        <v>598</v>
      </c>
      <c r="B203" s="6" t="s">
        <v>1014</v>
      </c>
      <c r="C203" s="23" t="s">
        <v>97</v>
      </c>
      <c r="D203" t="s">
        <v>1015</v>
      </c>
      <c r="E203" s="2">
        <v>2016</v>
      </c>
      <c r="F203" s="2" t="s">
        <v>99</v>
      </c>
      <c r="G203" s="22" t="s">
        <v>569</v>
      </c>
      <c r="H203" s="10" t="s">
        <v>101</v>
      </c>
      <c r="I203" s="19" t="s">
        <v>102</v>
      </c>
      <c r="J203" s="2" t="s">
        <v>1016</v>
      </c>
      <c r="K203" s="91" t="str">
        <f t="shared" si="26"/>
        <v>pdf</v>
      </c>
      <c r="L203" s="2" t="s">
        <v>1003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831</v>
      </c>
      <c r="AG203" s="24" t="s">
        <v>1017</v>
      </c>
      <c r="AH203" s="24" t="s">
        <v>718</v>
      </c>
      <c r="AI203" s="24" t="s">
        <v>216</v>
      </c>
      <c r="AJ203" s="24" t="s">
        <v>318</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569</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4" t="s">
        <v>118</v>
      </c>
      <c r="CM203" s="64" t="str">
        <f>TabelladatiSinottico[[#This Row],[Model]]</f>
        <v>GTF</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x14ac:dyDescent="0.25">
      <c r="A204" s="1" t="s">
        <v>598</v>
      </c>
      <c r="B204" s="6" t="s">
        <v>1018</v>
      </c>
      <c r="C204" s="23" t="s">
        <v>97</v>
      </c>
      <c r="D204" t="s">
        <v>1019</v>
      </c>
      <c r="E204" s="2">
        <v>2015</v>
      </c>
      <c r="F204" s="2" t="s">
        <v>99</v>
      </c>
      <c r="G204" s="22" t="s">
        <v>569</v>
      </c>
      <c r="H204" s="10" t="s">
        <v>101</v>
      </c>
      <c r="I204" s="19" t="s">
        <v>102</v>
      </c>
      <c r="J204" s="2" t="s">
        <v>1020</v>
      </c>
      <c r="K204" s="91" t="str">
        <f t="shared" si="26"/>
        <v>pdf</v>
      </c>
      <c r="L204" s="2" t="s">
        <v>1021</v>
      </c>
      <c r="M204" s="91" t="str">
        <f t="shared" si="27"/>
        <v>pdf</v>
      </c>
      <c r="N204" s="2" t="s">
        <v>105</v>
      </c>
      <c r="O204" s="39" t="s">
        <v>106</v>
      </c>
      <c r="P204" s="13" t="str">
        <f t="shared" si="29"/>
        <v>Folder</v>
      </c>
      <c r="Q204" s="90">
        <v>4200</v>
      </c>
      <c r="R204" s="90">
        <v>2200</v>
      </c>
      <c r="S204" s="90">
        <v>1400</v>
      </c>
      <c r="T204" s="19" t="s">
        <v>807</v>
      </c>
      <c r="U204" s="2" t="s">
        <v>107</v>
      </c>
      <c r="V204" s="7" t="s">
        <v>106</v>
      </c>
      <c r="W204" s="2" t="s">
        <v>107</v>
      </c>
      <c r="X204" s="2" t="s">
        <v>108</v>
      </c>
      <c r="Y204" s="2" t="s">
        <v>108</v>
      </c>
      <c r="Z204" s="2" t="s">
        <v>108</v>
      </c>
      <c r="AA204" s="2" t="s">
        <v>108</v>
      </c>
      <c r="AB204" s="18" t="s">
        <v>108</v>
      </c>
      <c r="AC204" s="7" t="s">
        <v>771</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223</v>
      </c>
      <c r="AY204" s="104" t="s">
        <v>1022</v>
      </c>
      <c r="AZ204" s="104" t="s">
        <v>112</v>
      </c>
      <c r="BA204" s="12" t="s">
        <v>99</v>
      </c>
      <c r="BB204" s="54" t="s">
        <v>106</v>
      </c>
      <c r="BC204" s="79" t="s">
        <v>569</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4" t="s">
        <v>118</v>
      </c>
      <c r="CM204" s="64" t="str">
        <f>TabelladatiSinottico[[#This Row],[Model]]</f>
        <v>GTF</v>
      </c>
      <c r="CN204" s="64" t="str">
        <f>TabelladatiSinottico[[#This Row],[Serial_Number]]</f>
        <v>GTF.110</v>
      </c>
      <c r="CO204" s="50" t="str">
        <f>TabelladatiSinottico[[#This Row],[Customer]]</f>
        <v>ALFACHROM SERVIS s.r.o.</v>
      </c>
      <c r="CP204" s="54">
        <f t="shared" si="31"/>
        <v>203</v>
      </c>
      <c r="CQ204" s="94" t="s">
        <v>106</v>
      </c>
    </row>
    <row r="205" spans="1:95" ht="21.75" customHeight="1" x14ac:dyDescent="0.25">
      <c r="A205" s="1" t="s">
        <v>598</v>
      </c>
      <c r="B205" s="6" t="s">
        <v>1023</v>
      </c>
      <c r="C205" s="55" t="s">
        <v>710</v>
      </c>
      <c r="D205" t="s">
        <v>739</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4" t="s">
        <v>118</v>
      </c>
      <c r="CM205" s="64" t="str">
        <f>TabelladatiSinottico[[#This Row],[Model]]</f>
        <v>GTF</v>
      </c>
      <c r="CN205" s="64" t="str">
        <f>TabelladatiSinottico[[#This Row],[Serial_Number]]</f>
        <v>GTF.111</v>
      </c>
      <c r="CO205" s="50" t="str">
        <f>TabelladatiSinottico[[#This Row],[Customer]]</f>
        <v>SICHUAN GUAN QIAN</v>
      </c>
      <c r="CP205" s="54">
        <f t="shared" si="31"/>
        <v>204</v>
      </c>
      <c r="CQ205" s="94" t="s">
        <v>106</v>
      </c>
    </row>
    <row r="206" spans="1:95" ht="21.75" customHeight="1" x14ac:dyDescent="0.25">
      <c r="A206" s="1" t="s">
        <v>598</v>
      </c>
      <c r="B206" s="6" t="s">
        <v>1024</v>
      </c>
      <c r="C206" s="55" t="s">
        <v>710</v>
      </c>
      <c r="D206" s="1" t="s">
        <v>740</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4" t="s">
        <v>118</v>
      </c>
      <c r="CM206" s="64" t="str">
        <f>TabelladatiSinottico[[#This Row],[Model]]</f>
        <v>GTF</v>
      </c>
      <c r="CN206" s="64" t="str">
        <f>TabelladatiSinottico[[#This Row],[Serial_Number]]</f>
        <v>GTF.112</v>
      </c>
      <c r="CO206" s="50" t="str">
        <f>TabelladatiSinottico[[#This Row],[Customer]]</f>
        <v>machine not produced</v>
      </c>
      <c r="CP206" s="54">
        <f t="shared" si="31"/>
        <v>205</v>
      </c>
      <c r="CQ206" s="94" t="s">
        <v>106</v>
      </c>
    </row>
    <row r="207" spans="1:95" ht="21.75" customHeight="1" x14ac:dyDescent="0.25">
      <c r="A207" s="1" t="s">
        <v>598</v>
      </c>
      <c r="B207" s="6" t="s">
        <v>1025</v>
      </c>
      <c r="C207" s="23" t="s">
        <v>750</v>
      </c>
      <c r="D207" t="s">
        <v>1026</v>
      </c>
      <c r="E207" s="2">
        <v>2014</v>
      </c>
      <c r="F207" s="2" t="s">
        <v>121</v>
      </c>
      <c r="G207" s="22" t="s">
        <v>1027</v>
      </c>
      <c r="H207" s="10"/>
      <c r="I207" s="19" t="s">
        <v>102</v>
      </c>
      <c r="J207" s="2" t="s">
        <v>1028</v>
      </c>
      <c r="K207" s="91" t="str">
        <f t="shared" si="26"/>
        <v>pdf</v>
      </c>
      <c r="L207" s="2" t="s">
        <v>1029</v>
      </c>
      <c r="M207" s="91" t="str">
        <f t="shared" si="27"/>
        <v>pdf</v>
      </c>
      <c r="N207" s="2" t="s">
        <v>105</v>
      </c>
      <c r="O207" s="39" t="s">
        <v>106</v>
      </c>
      <c r="P207" s="13" t="str">
        <f t="shared" si="29"/>
        <v>Folder</v>
      </c>
      <c r="Q207" s="90">
        <v>6000</v>
      </c>
      <c r="R207" s="90">
        <v>3500</v>
      </c>
      <c r="S207" s="90">
        <v>1400</v>
      </c>
      <c r="T207" s="19" t="s">
        <v>800</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316</v>
      </c>
      <c r="AI207" s="24" t="s">
        <v>903</v>
      </c>
      <c r="AJ207" s="24" t="s">
        <v>318</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1030</v>
      </c>
      <c r="AZ207" s="104" t="s">
        <v>148</v>
      </c>
      <c r="BA207" s="12" t="s">
        <v>121</v>
      </c>
      <c r="BB207" s="54" t="s">
        <v>106</v>
      </c>
      <c r="BC207" s="79" t="s">
        <v>1027</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4" t="s">
        <v>118</v>
      </c>
      <c r="CM207" s="64" t="str">
        <f>TabelladatiSinottico[[#This Row],[Model]]</f>
        <v>GTF</v>
      </c>
      <c r="CN207" s="64" t="str">
        <f>TabelladatiSinottico[[#This Row],[Serial_Number]]</f>
        <v>GTF.113</v>
      </c>
      <c r="CO207" s="50" t="str">
        <f>TabelladatiSinottico[[#This Row],[Customer]]</f>
        <v>DALIAN START HI-TECH DEVELOPING co. Ltd.</v>
      </c>
      <c r="CP207" s="54">
        <f t="shared" si="31"/>
        <v>206</v>
      </c>
      <c r="CQ207" s="94" t="s">
        <v>106</v>
      </c>
    </row>
    <row r="208" spans="1:95" ht="21.75" customHeight="1" x14ac:dyDescent="0.25">
      <c r="A208" s="1" t="s">
        <v>598</v>
      </c>
      <c r="B208" s="6" t="s">
        <v>1031</v>
      </c>
      <c r="C208" s="23" t="s">
        <v>209</v>
      </c>
      <c r="D208" t="s">
        <v>1032</v>
      </c>
      <c r="E208" s="2">
        <v>2015</v>
      </c>
      <c r="F208" s="2" t="s">
        <v>99</v>
      </c>
      <c r="G208" s="22" t="s">
        <v>569</v>
      </c>
      <c r="H208" s="10" t="s">
        <v>101</v>
      </c>
      <c r="I208" s="19" t="s">
        <v>102</v>
      </c>
      <c r="J208" s="2" t="s">
        <v>1033</v>
      </c>
      <c r="K208" s="91" t="str">
        <f t="shared" si="26"/>
        <v>pdf</v>
      </c>
      <c r="L208" s="2" t="s">
        <v>876</v>
      </c>
      <c r="M208" s="91" t="str">
        <f t="shared" si="27"/>
        <v>pdf</v>
      </c>
      <c r="N208" s="2" t="s">
        <v>105</v>
      </c>
      <c r="O208" s="39" t="s">
        <v>106</v>
      </c>
      <c r="P208" s="13" t="str">
        <f t="shared" si="29"/>
        <v>Folder</v>
      </c>
      <c r="Q208" s="90">
        <v>2200</v>
      </c>
      <c r="R208" s="90">
        <v>3500</v>
      </c>
      <c r="S208" s="90">
        <v>1400</v>
      </c>
      <c r="T208" s="19" t="s">
        <v>807</v>
      </c>
      <c r="U208" s="2" t="s">
        <v>107</v>
      </c>
      <c r="V208" s="7" t="s">
        <v>106</v>
      </c>
      <c r="W208" s="2" t="s">
        <v>108</v>
      </c>
      <c r="X208" s="2" t="s">
        <v>108</v>
      </c>
      <c r="Y208" s="2" t="s">
        <v>108</v>
      </c>
      <c r="Z208" s="2" t="s">
        <v>108</v>
      </c>
      <c r="AA208" s="2" t="s">
        <v>108</v>
      </c>
      <c r="AB208" s="18" t="s">
        <v>108</v>
      </c>
      <c r="AC208" s="7" t="s">
        <v>364</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252</v>
      </c>
      <c r="AZ208" s="104" t="s">
        <v>112</v>
      </c>
      <c r="BA208" s="12" t="s">
        <v>99</v>
      </c>
      <c r="BB208" s="54" t="s">
        <v>106</v>
      </c>
      <c r="BC208" s="79" t="s">
        <v>569</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4" t="s">
        <v>118</v>
      </c>
      <c r="CM208" s="64" t="str">
        <f>TabelladatiSinottico[[#This Row],[Model]]</f>
        <v>GTF</v>
      </c>
      <c r="CN208" s="64" t="str">
        <f>TabelladatiSinottico[[#This Row],[Serial_Number]]</f>
        <v>GTF.114</v>
      </c>
      <c r="CO208" s="50" t="str">
        <f>TabelladatiSinottico[[#This Row],[Customer]]</f>
        <v>3C S.r.l.</v>
      </c>
      <c r="CP208" s="54">
        <f t="shared" si="31"/>
        <v>207</v>
      </c>
      <c r="CQ208" s="94" t="s">
        <v>106</v>
      </c>
    </row>
    <row r="209" spans="1:95" ht="21.75" customHeight="1" x14ac:dyDescent="0.25">
      <c r="A209" s="1" t="s">
        <v>598</v>
      </c>
      <c r="B209" s="6" t="s">
        <v>1034</v>
      </c>
      <c r="C209" s="55" t="s">
        <v>106</v>
      </c>
      <c r="D209" s="1" t="s">
        <v>740</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4" t="s">
        <v>118</v>
      </c>
      <c r="CM209" s="64" t="str">
        <f>TabelladatiSinottico[[#This Row],[Model]]</f>
        <v>GTF</v>
      </c>
      <c r="CN209" s="64" t="str">
        <f>TabelladatiSinottico[[#This Row],[Serial_Number]]</f>
        <v>GTF.115</v>
      </c>
      <c r="CO209" s="50" t="str">
        <f>TabelladatiSinottico[[#This Row],[Customer]]</f>
        <v>machine not produced</v>
      </c>
      <c r="CP209" s="54">
        <f t="shared" si="31"/>
        <v>208</v>
      </c>
      <c r="CQ209" s="94" t="s">
        <v>106</v>
      </c>
    </row>
    <row r="210" spans="1:95" ht="21.75" customHeight="1" x14ac:dyDescent="0.25">
      <c r="A210" s="1" t="s">
        <v>598</v>
      </c>
      <c r="B210" s="6" t="s">
        <v>1035</v>
      </c>
      <c r="C210" s="23" t="s">
        <v>209</v>
      </c>
      <c r="D210" t="s">
        <v>661</v>
      </c>
      <c r="E210" s="2">
        <v>2015</v>
      </c>
      <c r="F210" s="2" t="s">
        <v>99</v>
      </c>
      <c r="G210" s="22" t="s">
        <v>220</v>
      </c>
      <c r="H210" s="10"/>
      <c r="I210" s="19" t="s">
        <v>221</v>
      </c>
      <c r="J210" s="2" t="s">
        <v>1036</v>
      </c>
      <c r="K210" s="91" t="str">
        <f t="shared" si="26"/>
        <v>pdf</v>
      </c>
      <c r="L210" s="2" t="s">
        <v>876</v>
      </c>
      <c r="M210" s="91" t="str">
        <f t="shared" si="27"/>
        <v>pdf</v>
      </c>
      <c r="N210" s="2" t="s">
        <v>105</v>
      </c>
      <c r="O210" s="39" t="s">
        <v>106</v>
      </c>
      <c r="P210" s="13" t="str">
        <f t="shared" si="29"/>
        <v>Folder</v>
      </c>
      <c r="Q210" s="90">
        <v>2200</v>
      </c>
      <c r="R210" s="90">
        <v>3500</v>
      </c>
      <c r="S210" s="90">
        <v>1400</v>
      </c>
      <c r="T210" s="19" t="s">
        <v>800</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665</v>
      </c>
      <c r="AZ210" s="104" t="s">
        <v>666</v>
      </c>
      <c r="BA210" s="12" t="s">
        <v>99</v>
      </c>
      <c r="BB210" s="54" t="s">
        <v>106</v>
      </c>
      <c r="BC210" s="79" t="s">
        <v>220</v>
      </c>
      <c r="BD210" s="53" t="s">
        <v>221</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4" t="s">
        <v>118</v>
      </c>
      <c r="CM210" s="64" t="str">
        <f>TabelladatiSinottico[[#This Row],[Model]]</f>
        <v>GTF</v>
      </c>
      <c r="CN210" s="64" t="str">
        <f>TabelladatiSinottico[[#This Row],[Serial_Number]]</f>
        <v>GTF.116</v>
      </c>
      <c r="CO210" s="50" t="str">
        <f>TabelladatiSinottico[[#This Row],[Customer]]</f>
        <v>PARAGON DIE &amp; ENGINEERING Co.</v>
      </c>
      <c r="CP210" s="54">
        <f t="shared" si="31"/>
        <v>209</v>
      </c>
      <c r="CQ210" s="94" t="s">
        <v>106</v>
      </c>
    </row>
    <row r="211" spans="1:95" ht="21.75" customHeight="1" x14ac:dyDescent="0.25">
      <c r="A211" s="1" t="s">
        <v>598</v>
      </c>
      <c r="B211" s="6" t="s">
        <v>1037</v>
      </c>
      <c r="C211" s="23" t="s">
        <v>209</v>
      </c>
      <c r="D211" t="s">
        <v>661</v>
      </c>
      <c r="E211" s="2">
        <v>2015</v>
      </c>
      <c r="F211" s="2" t="s">
        <v>99</v>
      </c>
      <c r="G211" s="22" t="s">
        <v>220</v>
      </c>
      <c r="H211" s="10"/>
      <c r="I211" s="19" t="s">
        <v>221</v>
      </c>
      <c r="J211" s="2" t="s">
        <v>1038</v>
      </c>
      <c r="K211" s="91" t="str">
        <f t="shared" si="26"/>
        <v>pdf</v>
      </c>
      <c r="L211" s="2" t="s">
        <v>1039</v>
      </c>
      <c r="M211" s="91" t="str">
        <f t="shared" si="27"/>
        <v>pdf</v>
      </c>
      <c r="N211" s="2" t="s">
        <v>105</v>
      </c>
      <c r="O211" s="39" t="s">
        <v>106</v>
      </c>
      <c r="P211" s="13" t="str">
        <f t="shared" si="29"/>
        <v>Folder</v>
      </c>
      <c r="Q211" s="90">
        <v>4500</v>
      </c>
      <c r="R211" s="90">
        <v>3500</v>
      </c>
      <c r="S211" s="90">
        <v>1400</v>
      </c>
      <c r="T211" s="19" t="s">
        <v>800</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665</v>
      </c>
      <c r="AZ211" s="104" t="s">
        <v>666</v>
      </c>
      <c r="BA211" s="12" t="s">
        <v>99</v>
      </c>
      <c r="BB211" s="54" t="s">
        <v>106</v>
      </c>
      <c r="BC211" s="79" t="s">
        <v>220</v>
      </c>
      <c r="BD211" s="53" t="s">
        <v>221</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4" t="s">
        <v>118</v>
      </c>
      <c r="CM211" s="64" t="str">
        <f>TabelladatiSinottico[[#This Row],[Model]]</f>
        <v>GTF</v>
      </c>
      <c r="CN211" s="64" t="str">
        <f>TabelladatiSinottico[[#This Row],[Serial_Number]]</f>
        <v>GTF.117</v>
      </c>
      <c r="CO211" s="50" t="str">
        <f>TabelladatiSinottico[[#This Row],[Customer]]</f>
        <v>PARAGON DIE &amp; ENGINEERING Co.</v>
      </c>
      <c r="CP211" s="54">
        <f t="shared" si="31"/>
        <v>210</v>
      </c>
      <c r="CQ211" s="94" t="s">
        <v>106</v>
      </c>
    </row>
    <row r="212" spans="1:95" ht="21.75" customHeight="1" x14ac:dyDescent="0.25">
      <c r="A212" s="1" t="s">
        <v>598</v>
      </c>
      <c r="B212" s="6" t="s">
        <v>1040</v>
      </c>
      <c r="C212" s="23" t="s">
        <v>97</v>
      </c>
      <c r="D212" t="s">
        <v>704</v>
      </c>
      <c r="E212" s="2">
        <v>2015</v>
      </c>
      <c r="F212" s="2" t="s">
        <v>1041</v>
      </c>
      <c r="G212" s="22" t="s">
        <v>569</v>
      </c>
      <c r="H212" s="10" t="s">
        <v>101</v>
      </c>
      <c r="I212" s="19" t="s">
        <v>102</v>
      </c>
      <c r="J212" s="2" t="s">
        <v>1042</v>
      </c>
      <c r="K212" s="91" t="str">
        <f t="shared" si="26"/>
        <v>pdf</v>
      </c>
      <c r="L212" s="2" t="s">
        <v>1043</v>
      </c>
      <c r="M212" s="91" t="str">
        <f t="shared" si="27"/>
        <v>pdf</v>
      </c>
      <c r="N212" s="2" t="s">
        <v>105</v>
      </c>
      <c r="O212" s="39" t="s">
        <v>106</v>
      </c>
      <c r="P212" s="13" t="str">
        <f t="shared" si="29"/>
        <v>Folder</v>
      </c>
      <c r="Q212" s="90">
        <v>6000</v>
      </c>
      <c r="R212" s="90">
        <v>3200</v>
      </c>
      <c r="S212" s="90">
        <v>1000</v>
      </c>
      <c r="T212" s="19" t="s">
        <v>807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223</v>
      </c>
      <c r="AY212" s="104" t="s">
        <v>701</v>
      </c>
      <c r="AZ212" s="104" t="s">
        <v>148</v>
      </c>
      <c r="BA212" s="12" t="s">
        <v>1041</v>
      </c>
      <c r="BB212" s="54" t="s">
        <v>106</v>
      </c>
      <c r="BC212" s="79" t="s">
        <v>569</v>
      </c>
      <c r="BD212" s="53" t="s">
        <v>102</v>
      </c>
      <c r="BE212" s="12" t="s">
        <v>1041</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4" t="s">
        <v>118</v>
      </c>
      <c r="CM212" s="64" t="str">
        <f>TabelladatiSinottico[[#This Row],[Model]]</f>
        <v>GTF</v>
      </c>
      <c r="CN212" s="64" t="str">
        <f>TabelladatiSinottico[[#This Row],[Serial_Number]]</f>
        <v>GTF.118</v>
      </c>
      <c r="CO212" s="50" t="str">
        <f>TabelladatiSinottico[[#This Row],[Customer]]</f>
        <v>ROSNI S.L.</v>
      </c>
      <c r="CP212" s="54">
        <f t="shared" si="31"/>
        <v>211</v>
      </c>
      <c r="CQ212" s="94" t="s">
        <v>106</v>
      </c>
    </row>
    <row r="213" spans="1:95" ht="21.75" customHeight="1" x14ac:dyDescent="0.25">
      <c r="A213" s="1" t="s">
        <v>598</v>
      </c>
      <c r="B213" s="6" t="s">
        <v>1044</v>
      </c>
      <c r="C213" s="23" t="s">
        <v>97</v>
      </c>
      <c r="D213" t="s">
        <v>1045</v>
      </c>
      <c r="E213" s="2">
        <v>2015</v>
      </c>
      <c r="F213" s="2" t="s">
        <v>99</v>
      </c>
      <c r="G213" s="22" t="s">
        <v>220</v>
      </c>
      <c r="H213" s="10"/>
      <c r="I213" s="19" t="s">
        <v>221</v>
      </c>
      <c r="J213" s="2" t="s">
        <v>1046</v>
      </c>
      <c r="K213" s="91" t="str">
        <f t="shared" si="26"/>
        <v>pdf</v>
      </c>
      <c r="L213" s="2" t="s">
        <v>869</v>
      </c>
      <c r="M213" s="91" t="str">
        <f t="shared" si="27"/>
        <v>pdf</v>
      </c>
      <c r="N213" s="2" t="s">
        <v>105</v>
      </c>
      <c r="O213" s="39" t="s">
        <v>106</v>
      </c>
      <c r="P213" s="13" t="str">
        <f t="shared" si="29"/>
        <v>Folder</v>
      </c>
      <c r="Q213" s="90">
        <v>4200</v>
      </c>
      <c r="R213" s="90">
        <v>2200</v>
      </c>
      <c r="S213" s="90">
        <v>1400</v>
      </c>
      <c r="T213" s="19" t="s">
        <v>996</v>
      </c>
      <c r="U213" s="2" t="s">
        <v>107</v>
      </c>
      <c r="V213" s="7" t="s">
        <v>106</v>
      </c>
      <c r="W213" s="2" t="s">
        <v>108</v>
      </c>
      <c r="X213" s="2" t="s">
        <v>108</v>
      </c>
      <c r="Y213" s="2" t="s">
        <v>108</v>
      </c>
      <c r="Z213" s="2" t="s">
        <v>108</v>
      </c>
      <c r="AA213" s="2" t="s">
        <v>108</v>
      </c>
      <c r="AB213" s="18" t="s">
        <v>108</v>
      </c>
      <c r="AC213" s="7" t="s">
        <v>478</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223</v>
      </c>
      <c r="AY213" s="104" t="s">
        <v>1047</v>
      </c>
      <c r="AZ213" s="104" t="s">
        <v>148</v>
      </c>
      <c r="BA213" s="12" t="s">
        <v>99</v>
      </c>
      <c r="BB213" s="54" t="s">
        <v>106</v>
      </c>
      <c r="BC213" s="79" t="s">
        <v>220</v>
      </c>
      <c r="BD213" s="53" t="s">
        <v>221</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4" t="s">
        <v>118</v>
      </c>
      <c r="CM213" s="64" t="str">
        <f>TabelladatiSinottico[[#This Row],[Model]]</f>
        <v>GTF</v>
      </c>
      <c r="CN213" s="64" t="str">
        <f>TabelladatiSinottico[[#This Row],[Serial_Number]]</f>
        <v>GTF.119</v>
      </c>
      <c r="CO213" s="50" t="str">
        <f>TabelladatiSinottico[[#This Row],[Customer]]</f>
        <v>EUROP3D</v>
      </c>
      <c r="CP213" s="54">
        <f t="shared" si="31"/>
        <v>212</v>
      </c>
      <c r="CQ213" s="94" t="s">
        <v>106</v>
      </c>
    </row>
    <row r="214" spans="1:95" ht="21.75" customHeight="1" x14ac:dyDescent="0.25">
      <c r="A214" s="1" t="s">
        <v>598</v>
      </c>
      <c r="B214" s="6">
        <v>120</v>
      </c>
      <c r="C214" s="23" t="s">
        <v>750</v>
      </c>
      <c r="D214" t="s">
        <v>1048</v>
      </c>
      <c r="E214" s="2">
        <v>2015</v>
      </c>
      <c r="F214" s="2" t="s">
        <v>121</v>
      </c>
      <c r="G214" s="10" t="s">
        <v>122</v>
      </c>
      <c r="H214" s="2" t="s">
        <v>101</v>
      </c>
      <c r="I214" s="10" t="s">
        <v>102</v>
      </c>
      <c r="J214" s="2" t="s">
        <v>1049</v>
      </c>
      <c r="K214" s="91" t="str">
        <f t="shared" si="26"/>
        <v>pdf</v>
      </c>
      <c r="L214" s="2" t="s">
        <v>1050</v>
      </c>
      <c r="M214" s="91" t="str">
        <f t="shared" si="27"/>
        <v>pdf</v>
      </c>
      <c r="N214" s="2" t="s">
        <v>105</v>
      </c>
      <c r="O214" s="39" t="s">
        <v>1051</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771</v>
      </c>
      <c r="AD214" s="44" t="s">
        <v>1052</v>
      </c>
      <c r="AE214" s="2" t="s">
        <v>147</v>
      </c>
      <c r="AF214" s="61" t="s">
        <v>987</v>
      </c>
      <c r="AG214" s="10" t="s">
        <v>988</v>
      </c>
      <c r="AH214" s="10" t="s">
        <v>170</v>
      </c>
      <c r="AI214" s="10" t="s">
        <v>1053</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1054</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4" t="s">
        <v>118</v>
      </c>
      <c r="CM214" s="64" t="str">
        <f>TabelladatiSinottico[[#This Row],[Model]]</f>
        <v>GTF</v>
      </c>
      <c r="CN214" s="64" t="str">
        <f>TabelladatiSinottico[[#This Row],[Serial_Number]]</f>
        <v>GTF.120</v>
      </c>
      <c r="CO214" s="50" t="str">
        <f>TabelladatiSinottico[[#This Row],[Customer]]</f>
        <v>SKODA AUTO</v>
      </c>
      <c r="CP214" s="54">
        <f t="shared" si="31"/>
        <v>213</v>
      </c>
      <c r="CQ214" s="94" t="s">
        <v>106</v>
      </c>
    </row>
    <row r="215" spans="1:95" ht="21.75" customHeight="1" x14ac:dyDescent="0.25">
      <c r="A215" s="1" t="s">
        <v>598</v>
      </c>
      <c r="B215" s="6" t="s">
        <v>1055</v>
      </c>
      <c r="C215" s="23" t="s">
        <v>746</v>
      </c>
      <c r="D215" t="s">
        <v>1056</v>
      </c>
      <c r="E215" s="2">
        <v>2015</v>
      </c>
      <c r="F215" s="2" t="s">
        <v>1057</v>
      </c>
      <c r="G215" s="22" t="s">
        <v>220</v>
      </c>
      <c r="H215" s="10"/>
      <c r="I215" s="19" t="s">
        <v>221</v>
      </c>
      <c r="J215" s="2" t="s">
        <v>1058</v>
      </c>
      <c r="K215" s="91" t="str">
        <f t="shared" si="26"/>
        <v>pdf</v>
      </c>
      <c r="L215" s="2" t="s">
        <v>1059</v>
      </c>
      <c r="M215" s="91" t="str">
        <f t="shared" si="27"/>
        <v>pdf</v>
      </c>
      <c r="N215" s="2" t="s">
        <v>105</v>
      </c>
      <c r="O215" s="39" t="s">
        <v>106</v>
      </c>
      <c r="P215" s="13" t="str">
        <f t="shared" si="29"/>
        <v>Folder</v>
      </c>
      <c r="Q215" s="90">
        <v>12000</v>
      </c>
      <c r="R215" s="90">
        <v>4000</v>
      </c>
      <c r="S215" s="90">
        <v>1500</v>
      </c>
      <c r="T215" s="19" t="s">
        <v>1060</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223</v>
      </c>
      <c r="AY215" s="104" t="s">
        <v>1061</v>
      </c>
      <c r="AZ215" s="104" t="s">
        <v>148</v>
      </c>
      <c r="BA215" s="12" t="s">
        <v>1057</v>
      </c>
      <c r="BB215" s="54" t="s">
        <v>106</v>
      </c>
      <c r="BC215" s="79" t="s">
        <v>220</v>
      </c>
      <c r="BD215" s="53" t="s">
        <v>221</v>
      </c>
      <c r="BE215" s="12" t="s">
        <v>1057</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4" t="s">
        <v>118</v>
      </c>
      <c r="CM215" s="64" t="str">
        <f>TabelladatiSinottico[[#This Row],[Model]]</f>
        <v>GTF</v>
      </c>
      <c r="CN215" s="64" t="str">
        <f>TabelladatiSinottico[[#This Row],[Serial_Number]]</f>
        <v>GTF.121</v>
      </c>
      <c r="CO215" s="50" t="str">
        <f>TabelladatiSinottico[[#This Row],[Customer]]</f>
        <v>GLOBAL TOOLING SYSTEM</v>
      </c>
      <c r="CP215" s="54">
        <f t="shared" si="31"/>
        <v>214</v>
      </c>
      <c r="CQ215" s="94" t="s">
        <v>106</v>
      </c>
    </row>
    <row r="216" spans="1:95" ht="21.75" customHeight="1" x14ac:dyDescent="0.25">
      <c r="A216" s="1" t="s">
        <v>598</v>
      </c>
      <c r="B216" s="6" t="s">
        <v>1062</v>
      </c>
      <c r="C216" s="23" t="s">
        <v>97</v>
      </c>
      <c r="D216" t="s">
        <v>1063</v>
      </c>
      <c r="E216" s="2">
        <v>2015</v>
      </c>
      <c r="F216" s="2" t="s">
        <v>99</v>
      </c>
      <c r="G216" s="22" t="s">
        <v>569</v>
      </c>
      <c r="H216" s="10" t="s">
        <v>101</v>
      </c>
      <c r="I216" s="19" t="s">
        <v>102</v>
      </c>
      <c r="J216" s="2" t="s">
        <v>1064</v>
      </c>
      <c r="K216" s="91" t="str">
        <f t="shared" si="26"/>
        <v>pdf</v>
      </c>
      <c r="L216" s="2" t="s">
        <v>1065</v>
      </c>
      <c r="M216" s="91" t="str">
        <f t="shared" si="27"/>
        <v>pdf</v>
      </c>
      <c r="N216" s="2" t="s">
        <v>105</v>
      </c>
      <c r="O216" s="39" t="s">
        <v>106</v>
      </c>
      <c r="P216" s="13" t="str">
        <f t="shared" si="29"/>
        <v>Folder</v>
      </c>
      <c r="Q216" s="90">
        <v>8000</v>
      </c>
      <c r="R216" s="90">
        <v>2700</v>
      </c>
      <c r="S216" s="90">
        <v>1400</v>
      </c>
      <c r="T216" s="19" t="s">
        <v>1066</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223</v>
      </c>
      <c r="AY216" s="104" t="s">
        <v>701</v>
      </c>
      <c r="AZ216" s="104" t="s">
        <v>148</v>
      </c>
      <c r="BA216" s="12" t="s">
        <v>99</v>
      </c>
      <c r="BB216" s="54" t="s">
        <v>106</v>
      </c>
      <c r="BC216" s="79" t="s">
        <v>569</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4" t="s">
        <v>118</v>
      </c>
      <c r="CM216" s="64" t="str">
        <f>TabelladatiSinottico[[#This Row],[Model]]</f>
        <v>GTF</v>
      </c>
      <c r="CN216" s="64" t="str">
        <f>TabelladatiSinottico[[#This Row],[Serial_Number]]</f>
        <v>GTF.122</v>
      </c>
      <c r="CO216" s="50" t="str">
        <f>TabelladatiSinottico[[#This Row],[Customer]]</f>
        <v>AERO-TECH ENGINEERING</v>
      </c>
      <c r="CP216" s="54">
        <f t="shared" si="31"/>
        <v>215</v>
      </c>
      <c r="CQ216" s="94" t="s">
        <v>106</v>
      </c>
    </row>
    <row r="217" spans="1:95" ht="21.75" customHeight="1" x14ac:dyDescent="0.25">
      <c r="A217" s="1" t="s">
        <v>598</v>
      </c>
      <c r="B217" s="6" t="s">
        <v>1067</v>
      </c>
      <c r="C217" s="23" t="s">
        <v>746</v>
      </c>
      <c r="D217" t="s">
        <v>908</v>
      </c>
      <c r="E217" s="2">
        <v>2015</v>
      </c>
      <c r="F217" s="2" t="s">
        <v>909</v>
      </c>
      <c r="G217" s="22" t="s">
        <v>910</v>
      </c>
      <c r="H217" s="10"/>
      <c r="I217" s="19" t="s">
        <v>102</v>
      </c>
      <c r="J217" s="2" t="s">
        <v>1068</v>
      </c>
      <c r="K217" s="91" t="str">
        <f t="shared" si="26"/>
        <v>pdf</v>
      </c>
      <c r="L217" s="2" t="s">
        <v>1069</v>
      </c>
      <c r="M217" s="91" t="str">
        <f t="shared" si="27"/>
        <v>pdf</v>
      </c>
      <c r="N217" s="2" t="s">
        <v>105</v>
      </c>
      <c r="O217" s="39" t="s">
        <v>106</v>
      </c>
      <c r="P217" s="13" t="str">
        <f t="shared" si="29"/>
        <v>Folder</v>
      </c>
      <c r="Q217" s="90">
        <v>9000</v>
      </c>
      <c r="R217" s="90">
        <v>3000</v>
      </c>
      <c r="S217" s="90">
        <v>1250</v>
      </c>
      <c r="T217" s="19" t="s">
        <v>807</v>
      </c>
      <c r="U217" s="2" t="s">
        <v>107</v>
      </c>
      <c r="V217" s="7" t="s">
        <v>106</v>
      </c>
      <c r="W217" s="2" t="s">
        <v>107</v>
      </c>
      <c r="X217" s="2" t="s">
        <v>108</v>
      </c>
      <c r="Y217" s="2" t="s">
        <v>108</v>
      </c>
      <c r="Z217" s="2" t="s">
        <v>108</v>
      </c>
      <c r="AA217" s="2" t="s">
        <v>107</v>
      </c>
      <c r="AB217" s="18" t="s">
        <v>108</v>
      </c>
      <c r="AC217" s="7" t="s">
        <v>139</v>
      </c>
      <c r="AD217" s="96" t="s">
        <v>106</v>
      </c>
      <c r="AE217" s="23"/>
      <c r="AF217" s="57" t="s">
        <v>831</v>
      </c>
      <c r="AG217" s="24" t="s">
        <v>717</v>
      </c>
      <c r="AH217" s="24" t="s">
        <v>718</v>
      </c>
      <c r="AI217" s="24" t="s">
        <v>216</v>
      </c>
      <c r="AJ217" s="24" t="s">
        <v>318</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449</v>
      </c>
      <c r="AZ217" s="104" t="s">
        <v>148</v>
      </c>
      <c r="BA217" s="12" t="s">
        <v>909</v>
      </c>
      <c r="BB217" s="54" t="s">
        <v>106</v>
      </c>
      <c r="BC217" s="79" t="s">
        <v>910</v>
      </c>
      <c r="BD217" s="53" t="s">
        <v>102</v>
      </c>
      <c r="BE217" s="12" t="s">
        <v>909</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4" t="s">
        <v>118</v>
      </c>
      <c r="CM217" s="64" t="str">
        <f>TabelladatiSinottico[[#This Row],[Model]]</f>
        <v>GTF</v>
      </c>
      <c r="CN217" s="64" t="str">
        <f>TabelladatiSinottico[[#This Row],[Serial_Number]]</f>
        <v>GTF.123</v>
      </c>
      <c r="CO217" s="50" t="str">
        <f>TabelladatiSinottico[[#This Row],[Customer]]</f>
        <v>CHENGDU AIRCRAFT INDUSTRIAL</v>
      </c>
      <c r="CP217" s="54">
        <f t="shared" si="31"/>
        <v>216</v>
      </c>
      <c r="CQ217" s="94" t="s">
        <v>106</v>
      </c>
    </row>
    <row r="218" spans="1:95" ht="21.75" customHeight="1" x14ac:dyDescent="0.25">
      <c r="A218" s="1" t="s">
        <v>598</v>
      </c>
      <c r="B218" s="6" t="s">
        <v>1070</v>
      </c>
      <c r="C218" s="23" t="s">
        <v>746</v>
      </c>
      <c r="D218" t="s">
        <v>908</v>
      </c>
      <c r="E218" s="2">
        <v>2015</v>
      </c>
      <c r="F218" s="2" t="s">
        <v>909</v>
      </c>
      <c r="G218" s="22" t="s">
        <v>910</v>
      </c>
      <c r="H218" s="10"/>
      <c r="I218" s="19" t="s">
        <v>102</v>
      </c>
      <c r="J218" s="2" t="s">
        <v>1071</v>
      </c>
      <c r="K218" s="91" t="str">
        <f t="shared" si="26"/>
        <v>pdf</v>
      </c>
      <c r="L218" s="2" t="s">
        <v>1072</v>
      </c>
      <c r="M218" s="91" t="str">
        <f t="shared" si="27"/>
        <v>pdf</v>
      </c>
      <c r="N218" s="2" t="s">
        <v>105</v>
      </c>
      <c r="O218" s="39" t="s">
        <v>106</v>
      </c>
      <c r="P218" s="13" t="str">
        <f t="shared" si="29"/>
        <v>Folder</v>
      </c>
      <c r="Q218" s="90">
        <v>9000</v>
      </c>
      <c r="R218" s="90">
        <v>3000</v>
      </c>
      <c r="S218" s="90">
        <v>1250</v>
      </c>
      <c r="T218" s="19" t="s">
        <v>807</v>
      </c>
      <c r="U218" s="2" t="s">
        <v>107</v>
      </c>
      <c r="V218" s="7" t="s">
        <v>106</v>
      </c>
      <c r="W218" s="2" t="s">
        <v>108</v>
      </c>
      <c r="X218" s="2" t="s">
        <v>108</v>
      </c>
      <c r="Y218" s="2" t="s">
        <v>108</v>
      </c>
      <c r="Z218" s="2" t="s">
        <v>108</v>
      </c>
      <c r="AA218" s="2" t="s">
        <v>108</v>
      </c>
      <c r="AB218" s="18" t="s">
        <v>108</v>
      </c>
      <c r="AC218" s="7" t="s">
        <v>139</v>
      </c>
      <c r="AD218" s="96" t="s">
        <v>106</v>
      </c>
      <c r="AE218" s="23"/>
      <c r="AF218" s="57" t="s">
        <v>831</v>
      </c>
      <c r="AG218" s="24" t="s">
        <v>717</v>
      </c>
      <c r="AH218" s="24" t="s">
        <v>718</v>
      </c>
      <c r="AI218" s="24" t="s">
        <v>216</v>
      </c>
      <c r="AJ218" s="24" t="s">
        <v>318</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449</v>
      </c>
      <c r="AZ218" s="104" t="s">
        <v>148</v>
      </c>
      <c r="BA218" s="12" t="s">
        <v>909</v>
      </c>
      <c r="BB218" s="54" t="s">
        <v>106</v>
      </c>
      <c r="BC218" s="79" t="s">
        <v>910</v>
      </c>
      <c r="BD218" s="53" t="s">
        <v>102</v>
      </c>
      <c r="BE218" s="12" t="s">
        <v>909</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4" t="s">
        <v>118</v>
      </c>
      <c r="CM218" s="64" t="str">
        <f>TabelladatiSinottico[[#This Row],[Model]]</f>
        <v>GTF</v>
      </c>
      <c r="CN218" s="64" t="str">
        <f>TabelladatiSinottico[[#This Row],[Serial_Number]]</f>
        <v>GTF.124</v>
      </c>
      <c r="CO218" s="50" t="str">
        <f>TabelladatiSinottico[[#This Row],[Customer]]</f>
        <v>CHENGDU AIRCRAFT INDUSTRIAL</v>
      </c>
      <c r="CP218" s="54">
        <f t="shared" si="31"/>
        <v>217</v>
      </c>
      <c r="CQ218" s="94" t="s">
        <v>106</v>
      </c>
    </row>
    <row r="219" spans="1:95" ht="21.75" customHeight="1" x14ac:dyDescent="0.25">
      <c r="A219" s="1" t="s">
        <v>598</v>
      </c>
      <c r="B219" s="6" t="s">
        <v>1073</v>
      </c>
      <c r="C219" s="23" t="s">
        <v>746</v>
      </c>
      <c r="D219" t="s">
        <v>908</v>
      </c>
      <c r="E219" s="2">
        <v>2015</v>
      </c>
      <c r="F219" s="2" t="s">
        <v>909</v>
      </c>
      <c r="G219" s="22" t="s">
        <v>910</v>
      </c>
      <c r="H219" s="10"/>
      <c r="I219" s="19" t="s">
        <v>102</v>
      </c>
      <c r="J219" s="2" t="s">
        <v>1071</v>
      </c>
      <c r="K219" s="91" t="str">
        <f t="shared" si="26"/>
        <v>pdf</v>
      </c>
      <c r="L219" s="2" t="s">
        <v>1072</v>
      </c>
      <c r="M219" s="91" t="str">
        <f t="shared" si="27"/>
        <v>pdf</v>
      </c>
      <c r="N219" s="2" t="s">
        <v>105</v>
      </c>
      <c r="O219" s="39" t="s">
        <v>106</v>
      </c>
      <c r="P219" s="13" t="str">
        <f t="shared" si="29"/>
        <v>Folder</v>
      </c>
      <c r="Q219" s="90">
        <v>9000</v>
      </c>
      <c r="R219" s="90">
        <v>3000</v>
      </c>
      <c r="S219" s="90">
        <v>1250</v>
      </c>
      <c r="T219" s="19" t="s">
        <v>807</v>
      </c>
      <c r="U219" s="2" t="s">
        <v>107</v>
      </c>
      <c r="V219" s="7" t="s">
        <v>106</v>
      </c>
      <c r="W219" s="2" t="s">
        <v>108</v>
      </c>
      <c r="X219" s="2" t="s">
        <v>108</v>
      </c>
      <c r="Y219" s="2" t="s">
        <v>108</v>
      </c>
      <c r="Z219" s="2" t="s">
        <v>108</v>
      </c>
      <c r="AA219" s="2" t="s">
        <v>108</v>
      </c>
      <c r="AB219" s="18" t="s">
        <v>108</v>
      </c>
      <c r="AC219" s="7" t="s">
        <v>139</v>
      </c>
      <c r="AD219" s="96" t="s">
        <v>106</v>
      </c>
      <c r="AE219" s="23"/>
      <c r="AF219" s="57" t="s">
        <v>831</v>
      </c>
      <c r="AG219" s="24" t="s">
        <v>717</v>
      </c>
      <c r="AH219" s="24" t="s">
        <v>718</v>
      </c>
      <c r="AI219" s="24" t="s">
        <v>216</v>
      </c>
      <c r="AJ219" s="24" t="s">
        <v>318</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449</v>
      </c>
      <c r="AZ219" s="104" t="s">
        <v>148</v>
      </c>
      <c r="BA219" s="12" t="s">
        <v>909</v>
      </c>
      <c r="BB219" s="54" t="s">
        <v>106</v>
      </c>
      <c r="BC219" s="79" t="s">
        <v>910</v>
      </c>
      <c r="BD219" s="53" t="s">
        <v>102</v>
      </c>
      <c r="BE219" s="12" t="s">
        <v>909</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4" t="s">
        <v>118</v>
      </c>
      <c r="CM219" s="64" t="str">
        <f>TabelladatiSinottico[[#This Row],[Model]]</f>
        <v>GTF</v>
      </c>
      <c r="CN219" s="64" t="str">
        <f>TabelladatiSinottico[[#This Row],[Serial_Number]]</f>
        <v>GTF.125</v>
      </c>
      <c r="CO219" s="50" t="str">
        <f>TabelladatiSinottico[[#This Row],[Customer]]</f>
        <v>CHENGDU AIRCRAFT INDUSTRIAL</v>
      </c>
      <c r="CP219" s="54">
        <f t="shared" si="31"/>
        <v>218</v>
      </c>
      <c r="CQ219" s="94" t="s">
        <v>106</v>
      </c>
    </row>
    <row r="220" spans="1:95" ht="21.75" customHeight="1" x14ac:dyDescent="0.25">
      <c r="A220" s="1" t="s">
        <v>598</v>
      </c>
      <c r="B220" s="6" t="s">
        <v>1074</v>
      </c>
      <c r="C220" s="86" t="s">
        <v>209</v>
      </c>
      <c r="D220" t="s">
        <v>1075</v>
      </c>
      <c r="E220" s="2">
        <v>2015</v>
      </c>
      <c r="F220" s="2" t="s">
        <v>99</v>
      </c>
      <c r="G220" s="22" t="s">
        <v>220</v>
      </c>
      <c r="H220" s="10" t="s">
        <v>101</v>
      </c>
      <c r="I220" s="19" t="s">
        <v>221</v>
      </c>
      <c r="J220" s="2" t="s">
        <v>1076</v>
      </c>
      <c r="K220" s="91" t="str">
        <f t="shared" si="26"/>
        <v>pdf</v>
      </c>
      <c r="L220" s="2" t="s">
        <v>1039</v>
      </c>
      <c r="M220" s="91" t="str">
        <f t="shared" si="27"/>
        <v>pdf</v>
      </c>
      <c r="N220" s="2" t="s">
        <v>105</v>
      </c>
      <c r="O220" s="39" t="s">
        <v>106</v>
      </c>
      <c r="P220" s="13" t="str">
        <f t="shared" si="29"/>
        <v>Folder</v>
      </c>
      <c r="Q220" s="90">
        <v>4500</v>
      </c>
      <c r="R220" s="90">
        <v>3500</v>
      </c>
      <c r="S220" s="90">
        <v>1400</v>
      </c>
      <c r="T220" s="19" t="s">
        <v>996</v>
      </c>
      <c r="U220" s="2" t="s">
        <v>107</v>
      </c>
      <c r="V220" s="7" t="s">
        <v>106</v>
      </c>
      <c r="W220" s="2" t="s">
        <v>107</v>
      </c>
      <c r="X220" s="2" t="s">
        <v>108</v>
      </c>
      <c r="Y220" s="2" t="s">
        <v>108</v>
      </c>
      <c r="Z220" s="2" t="s">
        <v>108</v>
      </c>
      <c r="AA220" s="2" t="s">
        <v>108</v>
      </c>
      <c r="AB220" s="18" t="s">
        <v>108</v>
      </c>
      <c r="AC220" s="7" t="s">
        <v>146</v>
      </c>
      <c r="AD220" s="47" t="s">
        <v>106</v>
      </c>
      <c r="AE220" s="54" t="s">
        <v>106</v>
      </c>
      <c r="AF220" s="54" t="s">
        <v>1077</v>
      </c>
      <c r="AG220" s="54" t="s">
        <v>1077</v>
      </c>
      <c r="AH220" s="54" t="s">
        <v>106</v>
      </c>
      <c r="AI220" s="54" t="s">
        <v>106</v>
      </c>
      <c r="AJ220" s="54" t="s">
        <v>106</v>
      </c>
      <c r="AK220" s="49" t="s">
        <v>106</v>
      </c>
      <c r="AL220" s="12" t="s">
        <v>1077</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223</v>
      </c>
      <c r="AY220" s="104" t="s">
        <v>1077</v>
      </c>
      <c r="AZ220" s="104" t="s">
        <v>192</v>
      </c>
      <c r="BA220" s="12" t="s">
        <v>99</v>
      </c>
      <c r="BB220" s="54" t="s">
        <v>106</v>
      </c>
      <c r="BC220" s="79" t="s">
        <v>220</v>
      </c>
      <c r="BD220" s="53" t="s">
        <v>221</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4" t="s">
        <v>118</v>
      </c>
      <c r="CM220" s="64" t="str">
        <f>TabelladatiSinottico[[#This Row],[Model]]</f>
        <v>GTF</v>
      </c>
      <c r="CN220" s="64" t="str">
        <f>TabelladatiSinottico[[#This Row],[Serial_Number]]</f>
        <v>GTF.126</v>
      </c>
      <c r="CO220" s="50" t="str">
        <f>TabelladatiSinottico[[#This Row],[Customer]]</f>
        <v>LIBERTY PATTERN Co.</v>
      </c>
      <c r="CP220" s="54">
        <f t="shared" si="31"/>
        <v>219</v>
      </c>
      <c r="CQ220" s="94" t="s">
        <v>106</v>
      </c>
    </row>
    <row r="221" spans="1:95" ht="21.75" customHeight="1" x14ac:dyDescent="0.25">
      <c r="A221" s="1" t="s">
        <v>598</v>
      </c>
      <c r="B221" s="6" t="s">
        <v>1078</v>
      </c>
      <c r="C221" s="23" t="s">
        <v>209</v>
      </c>
      <c r="D221" t="s">
        <v>1079</v>
      </c>
      <c r="E221" s="2">
        <v>2015</v>
      </c>
      <c r="F221" s="2" t="s">
        <v>1041</v>
      </c>
      <c r="G221" s="22" t="s">
        <v>569</v>
      </c>
      <c r="H221" s="10" t="s">
        <v>101</v>
      </c>
      <c r="I221" s="19" t="s">
        <v>102</v>
      </c>
      <c r="J221" s="2" t="s">
        <v>1080</v>
      </c>
      <c r="K221" s="91" t="str">
        <f t="shared" si="26"/>
        <v>pdf</v>
      </c>
      <c r="L221" s="2" t="s">
        <v>1081</v>
      </c>
      <c r="M221" s="91" t="str">
        <f t="shared" si="27"/>
        <v>pdf</v>
      </c>
      <c r="N221" s="2" t="s">
        <v>105</v>
      </c>
      <c r="O221" s="39" t="s">
        <v>106</v>
      </c>
      <c r="P221" s="13" t="str">
        <f t="shared" si="29"/>
        <v>Folder</v>
      </c>
      <c r="Q221" s="90">
        <v>2200</v>
      </c>
      <c r="R221" s="90">
        <v>3500</v>
      </c>
      <c r="S221" s="90">
        <v>1400</v>
      </c>
      <c r="T221" s="19" t="s">
        <v>807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223</v>
      </c>
      <c r="AY221" s="104" t="s">
        <v>1082</v>
      </c>
      <c r="AZ221" s="104" t="s">
        <v>112</v>
      </c>
      <c r="BA221" s="12" t="s">
        <v>1041</v>
      </c>
      <c r="BB221" s="54" t="s">
        <v>106</v>
      </c>
      <c r="BC221" s="79" t="s">
        <v>569</v>
      </c>
      <c r="BD221" s="53" t="s">
        <v>102</v>
      </c>
      <c r="BE221" s="12" t="s">
        <v>1041</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4" t="s">
        <v>118</v>
      </c>
      <c r="CM221" s="64" t="str">
        <f>TabelladatiSinottico[[#This Row],[Model]]</f>
        <v>GTF</v>
      </c>
      <c r="CN221" s="64" t="str">
        <f>TabelladatiSinottico[[#This Row],[Serial_Number]]</f>
        <v>GTF.127</v>
      </c>
      <c r="CO221" s="50" t="str">
        <f>TabelladatiSinottico[[#This Row],[Customer]]</f>
        <v>AWZ SERVICES GMBH</v>
      </c>
      <c r="CP221" s="54">
        <f t="shared" si="31"/>
        <v>220</v>
      </c>
      <c r="CQ221" s="94" t="s">
        <v>106</v>
      </c>
    </row>
    <row r="222" spans="1:95" ht="21.75" customHeight="1" x14ac:dyDescent="0.25">
      <c r="A222" s="1" t="s">
        <v>598</v>
      </c>
      <c r="B222" s="6" t="s">
        <v>1083</v>
      </c>
      <c r="C222" s="23" t="s">
        <v>97</v>
      </c>
      <c r="D222" t="s">
        <v>1084</v>
      </c>
      <c r="E222" s="2">
        <v>2015</v>
      </c>
      <c r="F222" s="2" t="s">
        <v>99</v>
      </c>
      <c r="G222" s="22" t="s">
        <v>569</v>
      </c>
      <c r="H222" s="10" t="s">
        <v>101</v>
      </c>
      <c r="I222" s="19" t="s">
        <v>102</v>
      </c>
      <c r="J222" s="2" t="s">
        <v>1085</v>
      </c>
      <c r="K222" s="91" t="str">
        <f t="shared" si="26"/>
        <v>pdf</v>
      </c>
      <c r="L222" s="2" t="s">
        <v>1086</v>
      </c>
      <c r="M222" s="91" t="str">
        <f t="shared" si="27"/>
        <v>pdf</v>
      </c>
      <c r="N222" s="2" t="s">
        <v>105</v>
      </c>
      <c r="O222" s="39" t="s">
        <v>106</v>
      </c>
      <c r="P222" s="13" t="str">
        <f t="shared" si="29"/>
        <v>Folder</v>
      </c>
      <c r="Q222" s="90">
        <v>4200</v>
      </c>
      <c r="R222" s="90">
        <v>2200</v>
      </c>
      <c r="S222" s="90">
        <v>1400</v>
      </c>
      <c r="T222" s="19" t="s">
        <v>807</v>
      </c>
      <c r="U222" s="2" t="s">
        <v>107</v>
      </c>
      <c r="V222" s="7" t="s">
        <v>106</v>
      </c>
      <c r="W222" s="2" t="s">
        <v>108</v>
      </c>
      <c r="X222" s="2" t="s">
        <v>108</v>
      </c>
      <c r="Y222" s="2" t="s">
        <v>108</v>
      </c>
      <c r="Z222" s="2" t="s">
        <v>108</v>
      </c>
      <c r="AA222" s="2" t="s">
        <v>108</v>
      </c>
      <c r="AB222" s="18" t="s">
        <v>108</v>
      </c>
      <c r="AC222" s="7" t="s">
        <v>364</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1087</v>
      </c>
      <c r="AZ222" s="104" t="s">
        <v>112</v>
      </c>
      <c r="BA222" s="12" t="s">
        <v>99</v>
      </c>
      <c r="BB222" s="54" t="s">
        <v>106</v>
      </c>
      <c r="BC222" s="79" t="s">
        <v>569</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4" t="s">
        <v>118</v>
      </c>
      <c r="CM222" s="64" t="str">
        <f>TabelladatiSinottico[[#This Row],[Model]]</f>
        <v>GTF</v>
      </c>
      <c r="CN222" s="64" t="str">
        <f>TabelladatiSinottico[[#This Row],[Serial_Number]]</f>
        <v>GTF.128</v>
      </c>
      <c r="CO222" s="50" t="str">
        <f>TabelladatiSinottico[[#This Row],[Customer]]</f>
        <v>FA.CO.ST. S.r.l.</v>
      </c>
      <c r="CP222" s="54">
        <f t="shared" si="31"/>
        <v>221</v>
      </c>
      <c r="CQ222" s="94" t="s">
        <v>106</v>
      </c>
    </row>
    <row r="223" spans="1:95" ht="21.75" customHeight="1" x14ac:dyDescent="0.25">
      <c r="A223" s="1" t="s">
        <v>598</v>
      </c>
      <c r="B223" s="6" t="s">
        <v>1088</v>
      </c>
      <c r="C223" s="23" t="s">
        <v>209</v>
      </c>
      <c r="D223" t="s">
        <v>726</v>
      </c>
      <c r="E223" s="2">
        <v>2016</v>
      </c>
      <c r="F223" s="2" t="s">
        <v>99</v>
      </c>
      <c r="G223" s="22" t="s">
        <v>569</v>
      </c>
      <c r="H223" s="10" t="s">
        <v>101</v>
      </c>
      <c r="I223" s="19" t="s">
        <v>102</v>
      </c>
      <c r="J223" s="2" t="s">
        <v>1089</v>
      </c>
      <c r="K223" s="91" t="str">
        <f t="shared" si="26"/>
        <v>pdf</v>
      </c>
      <c r="L223" s="2" t="s">
        <v>1090</v>
      </c>
      <c r="M223" s="91" t="str">
        <f t="shared" si="27"/>
        <v>pdf</v>
      </c>
      <c r="N223" s="2" t="s">
        <v>105</v>
      </c>
      <c r="O223" s="39" t="s">
        <v>106</v>
      </c>
      <c r="P223" s="13" t="str">
        <f t="shared" si="29"/>
        <v>Folder</v>
      </c>
      <c r="Q223" s="90">
        <v>2200</v>
      </c>
      <c r="R223" s="90">
        <v>3500</v>
      </c>
      <c r="S223" s="90">
        <v>1400</v>
      </c>
      <c r="T223" s="19" t="s">
        <v>807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729</v>
      </c>
      <c r="AZ223" s="104" t="s">
        <v>112</v>
      </c>
      <c r="BA223" s="12" t="s">
        <v>99</v>
      </c>
      <c r="BB223" s="54" t="s">
        <v>106</v>
      </c>
      <c r="BC223" s="79" t="s">
        <v>569</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4" t="s">
        <v>118</v>
      </c>
      <c r="CM223" s="64" t="str">
        <f>TabelladatiSinottico[[#This Row],[Model]]</f>
        <v>GTF</v>
      </c>
      <c r="CN223" s="64" t="str">
        <f>TabelladatiSinottico[[#This Row],[Serial_Number]]</f>
        <v>GTF.129</v>
      </c>
      <c r="CO223" s="50" t="str">
        <f>TabelladatiSinottico[[#This Row],[Customer]]</f>
        <v>FRIMO Inc.</v>
      </c>
      <c r="CP223" s="54">
        <f t="shared" si="31"/>
        <v>222</v>
      </c>
      <c r="CQ223" s="94" t="s">
        <v>106</v>
      </c>
    </row>
    <row r="224" spans="1:95" ht="21.75" customHeight="1" x14ac:dyDescent="0.25">
      <c r="A224" s="1" t="s">
        <v>598</v>
      </c>
      <c r="B224" s="6" t="s">
        <v>1091</v>
      </c>
      <c r="C224" s="23" t="s">
        <v>97</v>
      </c>
      <c r="D224" t="s">
        <v>661</v>
      </c>
      <c r="E224" s="2">
        <v>2016</v>
      </c>
      <c r="F224" s="2" t="s">
        <v>99</v>
      </c>
      <c r="G224" s="22" t="s">
        <v>569</v>
      </c>
      <c r="H224" s="10" t="s">
        <v>101</v>
      </c>
      <c r="I224" s="19" t="s">
        <v>102</v>
      </c>
      <c r="J224" s="2" t="s">
        <v>1092</v>
      </c>
      <c r="K224" s="91" t="str">
        <f t="shared" si="26"/>
        <v>pdf</v>
      </c>
      <c r="L224" s="2" t="s">
        <v>1093</v>
      </c>
      <c r="M224" s="91" t="str">
        <f t="shared" si="27"/>
        <v>pdf</v>
      </c>
      <c r="N224" s="2" t="s">
        <v>105</v>
      </c>
      <c r="O224" s="39" t="s">
        <v>106</v>
      </c>
      <c r="P224" s="13" t="str">
        <f t="shared" si="29"/>
        <v>Folder</v>
      </c>
      <c r="Q224" s="90">
        <v>2700</v>
      </c>
      <c r="R224" s="90">
        <v>3500</v>
      </c>
      <c r="S224" s="90">
        <v>1400</v>
      </c>
      <c r="T224" s="19" t="s">
        <v>807</v>
      </c>
      <c r="U224" s="2" t="s">
        <v>107</v>
      </c>
      <c r="V224" s="7" t="s">
        <v>106</v>
      </c>
      <c r="W224" s="2" t="s">
        <v>107</v>
      </c>
      <c r="X224" s="2" t="s">
        <v>108</v>
      </c>
      <c r="Y224" s="2" t="s">
        <v>108</v>
      </c>
      <c r="Z224" s="2" t="s">
        <v>108</v>
      </c>
      <c r="AA224" s="2" t="s">
        <v>108</v>
      </c>
      <c r="AB224" s="18" t="s">
        <v>108</v>
      </c>
      <c r="AC224" s="7" t="s">
        <v>618</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665</v>
      </c>
      <c r="AZ224" s="104" t="s">
        <v>666</v>
      </c>
      <c r="BA224" s="12" t="s">
        <v>99</v>
      </c>
      <c r="BB224" s="54" t="s">
        <v>106</v>
      </c>
      <c r="BC224" s="79" t="s">
        <v>569</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4" t="s">
        <v>118</v>
      </c>
      <c r="CM224" s="64" t="str">
        <f>TabelladatiSinottico[[#This Row],[Model]]</f>
        <v>GTF</v>
      </c>
      <c r="CN224" s="64" t="str">
        <f>TabelladatiSinottico[[#This Row],[Serial_Number]]</f>
        <v>GTF.130</v>
      </c>
      <c r="CO224" s="50" t="str">
        <f>TabelladatiSinottico[[#This Row],[Customer]]</f>
        <v>PARAGON DIE &amp; ENGINEERING Co.</v>
      </c>
      <c r="CP224" s="54">
        <f t="shared" si="31"/>
        <v>223</v>
      </c>
      <c r="CQ224" s="94" t="s">
        <v>106</v>
      </c>
    </row>
    <row r="225" spans="1:95" ht="21.75" customHeight="1" x14ac:dyDescent="0.25">
      <c r="A225" s="1" t="s">
        <v>598</v>
      </c>
      <c r="B225" s="6">
        <v>131</v>
      </c>
      <c r="C225" s="23" t="s">
        <v>750</v>
      </c>
      <c r="D225" t="s">
        <v>1094</v>
      </c>
      <c r="E225" s="2">
        <v>2015</v>
      </c>
      <c r="F225" s="2" t="s">
        <v>121</v>
      </c>
      <c r="G225" s="10" t="s">
        <v>1095</v>
      </c>
      <c r="H225" s="2" t="s">
        <v>893</v>
      </c>
      <c r="I225" s="10" t="s">
        <v>102</v>
      </c>
      <c r="J225" s="2" t="s">
        <v>1096</v>
      </c>
      <c r="K225" s="91" t="str">
        <f t="shared" si="26"/>
        <v>pdf</v>
      </c>
      <c r="L225" s="2" t="s">
        <v>1097</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815</v>
      </c>
      <c r="AG225" s="97" t="s">
        <v>815</v>
      </c>
      <c r="AH225" s="97" t="s">
        <v>816</v>
      </c>
      <c r="AI225" s="97" t="s">
        <v>817</v>
      </c>
      <c r="AJ225" s="97" t="s">
        <v>719</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449</v>
      </c>
      <c r="AZ225" s="104" t="s">
        <v>148</v>
      </c>
      <c r="BA225" s="12" t="s">
        <v>121</v>
      </c>
      <c r="BB225" s="54" t="s">
        <v>106</v>
      </c>
      <c r="BC225" s="54" t="s">
        <v>1095</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4" t="s">
        <v>118</v>
      </c>
      <c r="CM225" s="64" t="str">
        <f>TabelladatiSinottico[[#This Row],[Model]]</f>
        <v>GTF</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x14ac:dyDescent="0.25">
      <c r="A226" s="1" t="s">
        <v>598</v>
      </c>
      <c r="B226" s="6" t="s">
        <v>1098</v>
      </c>
      <c r="C226" s="23" t="s">
        <v>97</v>
      </c>
      <c r="D226" t="s">
        <v>1099</v>
      </c>
      <c r="E226" s="2">
        <v>2016</v>
      </c>
      <c r="F226" s="2" t="s">
        <v>99</v>
      </c>
      <c r="G226" s="22" t="s">
        <v>569</v>
      </c>
      <c r="H226" s="10" t="s">
        <v>101</v>
      </c>
      <c r="I226" s="19" t="s">
        <v>102</v>
      </c>
      <c r="J226" s="2" t="s">
        <v>1100</v>
      </c>
      <c r="K226" s="91" t="str">
        <f t="shared" si="26"/>
        <v>pdf</v>
      </c>
      <c r="L226" s="2" t="s">
        <v>1101</v>
      </c>
      <c r="M226" s="91" t="str">
        <f t="shared" si="27"/>
        <v>pdf</v>
      </c>
      <c r="N226" s="2" t="s">
        <v>105</v>
      </c>
      <c r="O226" s="39" t="s">
        <v>106</v>
      </c>
      <c r="P226" s="13" t="str">
        <f t="shared" si="29"/>
        <v>Folder</v>
      </c>
      <c r="Q226" s="90">
        <v>4200</v>
      </c>
      <c r="R226" s="90">
        <v>2200</v>
      </c>
      <c r="S226" s="90">
        <v>1400</v>
      </c>
      <c r="T226" s="19" t="s">
        <v>800</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316</v>
      </c>
      <c r="AI226" s="24" t="s">
        <v>903</v>
      </c>
      <c r="AJ226" s="24" t="s">
        <v>318</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1102</v>
      </c>
      <c r="AZ226" s="104" t="s">
        <v>112</v>
      </c>
      <c r="BA226" s="12" t="s">
        <v>99</v>
      </c>
      <c r="BB226" s="54" t="s">
        <v>106</v>
      </c>
      <c r="BC226" s="79" t="s">
        <v>569</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4" t="s">
        <v>118</v>
      </c>
      <c r="CM226" s="64" t="str">
        <f>TabelladatiSinottico[[#This Row],[Model]]</f>
        <v>GTF</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x14ac:dyDescent="0.25">
      <c r="A227" s="1" t="s">
        <v>598</v>
      </c>
      <c r="B227" s="6">
        <v>133</v>
      </c>
      <c r="C227" s="23" t="s">
        <v>750</v>
      </c>
      <c r="D227" t="s">
        <v>1103</v>
      </c>
      <c r="E227" s="2">
        <v>2016</v>
      </c>
      <c r="F227" s="2" t="s">
        <v>121</v>
      </c>
      <c r="G227" s="10" t="s">
        <v>1095</v>
      </c>
      <c r="H227" s="2" t="s">
        <v>893</v>
      </c>
      <c r="I227" s="10" t="s">
        <v>102</v>
      </c>
      <c r="J227" s="2" t="s">
        <v>1104</v>
      </c>
      <c r="K227" s="91" t="str">
        <f t="shared" si="26"/>
        <v>pdf</v>
      </c>
      <c r="L227" s="2" t="s">
        <v>1105</v>
      </c>
      <c r="M227" s="91" t="str">
        <f t="shared" si="27"/>
        <v>pdf</v>
      </c>
      <c r="N227" s="2" t="s">
        <v>105</v>
      </c>
      <c r="O227" s="39" t="s">
        <v>1106</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815</v>
      </c>
      <c r="AG227" s="97" t="s">
        <v>815</v>
      </c>
      <c r="AH227" s="97" t="s">
        <v>1107</v>
      </c>
      <c r="AI227" s="97" t="s">
        <v>817</v>
      </c>
      <c r="AJ227" s="97" t="s">
        <v>719</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449</v>
      </c>
      <c r="AZ227" s="104" t="s">
        <v>148</v>
      </c>
      <c r="BA227" s="12" t="s">
        <v>121</v>
      </c>
      <c r="BB227" s="54" t="s">
        <v>106</v>
      </c>
      <c r="BC227" s="54" t="s">
        <v>1095</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4" t="s">
        <v>118</v>
      </c>
      <c r="CM227" s="64" t="str">
        <f>TabelladatiSinottico[[#This Row],[Model]]</f>
        <v>GTF</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x14ac:dyDescent="0.25">
      <c r="A228" s="1" t="s">
        <v>598</v>
      </c>
      <c r="B228" s="6" t="s">
        <v>1108</v>
      </c>
      <c r="C228" s="23" t="s">
        <v>97</v>
      </c>
      <c r="D228" t="s">
        <v>587</v>
      </c>
      <c r="E228" s="2">
        <v>2016</v>
      </c>
      <c r="F228" s="2" t="s">
        <v>1041</v>
      </c>
      <c r="G228" s="22" t="s">
        <v>569</v>
      </c>
      <c r="H228" s="10" t="s">
        <v>101</v>
      </c>
      <c r="I228" s="19" t="s">
        <v>102</v>
      </c>
      <c r="J228" s="2" t="s">
        <v>1109</v>
      </c>
      <c r="K228" s="91" t="str">
        <f t="shared" si="26"/>
        <v>pdf</v>
      </c>
      <c r="L228" s="2" t="s">
        <v>1110</v>
      </c>
      <c r="M228" s="91" t="str">
        <f t="shared" si="27"/>
        <v>pdf</v>
      </c>
      <c r="N228" s="2" t="s">
        <v>105</v>
      </c>
      <c r="O228" s="39" t="s">
        <v>106</v>
      </c>
      <c r="P228" s="13" t="str">
        <f t="shared" si="29"/>
        <v>Folder</v>
      </c>
      <c r="Q228" s="90">
        <v>4200</v>
      </c>
      <c r="R228" s="90">
        <v>3200</v>
      </c>
      <c r="S228" s="90">
        <v>1400</v>
      </c>
      <c r="T228" s="19" t="s">
        <v>1111</v>
      </c>
      <c r="U228" s="2" t="s">
        <v>107</v>
      </c>
      <c r="V228" s="7" t="s">
        <v>106</v>
      </c>
      <c r="W228" s="2" t="s">
        <v>107</v>
      </c>
      <c r="X228" s="2" t="s">
        <v>108</v>
      </c>
      <c r="Y228" s="2" t="s">
        <v>108</v>
      </c>
      <c r="Z228" s="2" t="s">
        <v>107</v>
      </c>
      <c r="AA228" s="2" t="s">
        <v>108</v>
      </c>
      <c r="AB228" s="18" t="s">
        <v>108</v>
      </c>
      <c r="AC228" s="7" t="s">
        <v>478</v>
      </c>
      <c r="AD228" s="52" t="s">
        <v>591</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223</v>
      </c>
      <c r="AY228" s="104" t="s">
        <v>330</v>
      </c>
      <c r="AZ228" s="104" t="s">
        <v>148</v>
      </c>
      <c r="BA228" s="12" t="s">
        <v>1041</v>
      </c>
      <c r="BB228" s="54" t="s">
        <v>106</v>
      </c>
      <c r="BC228" s="79" t="s">
        <v>569</v>
      </c>
      <c r="BD228" s="53" t="s">
        <v>102</v>
      </c>
      <c r="BE228" s="12" t="s">
        <v>1041</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4" t="s">
        <v>118</v>
      </c>
      <c r="CM228" s="64" t="str">
        <f>TabelladatiSinottico[[#This Row],[Model]]</f>
        <v>GTF</v>
      </c>
      <c r="CN228" s="64" t="str">
        <f>TabelladatiSinottico[[#This Row],[Serial_Number]]</f>
        <v>GTF.134</v>
      </c>
      <c r="CO228" s="50" t="str">
        <f>TabelladatiSinottico[[#This Row],[Customer]]</f>
        <v>A3D DESIGN</v>
      </c>
      <c r="CP228" s="54">
        <f t="shared" si="31"/>
        <v>227</v>
      </c>
      <c r="CQ228" s="94" t="s">
        <v>106</v>
      </c>
    </row>
    <row r="229" spans="1:95" ht="21.75" customHeight="1" x14ac:dyDescent="0.25">
      <c r="A229" s="1" t="s">
        <v>598</v>
      </c>
      <c r="B229" s="6" t="s">
        <v>1112</v>
      </c>
      <c r="C229" s="23" t="s">
        <v>209</v>
      </c>
      <c r="D229" t="s">
        <v>783</v>
      </c>
      <c r="E229" s="2">
        <v>2017</v>
      </c>
      <c r="F229" s="2" t="s">
        <v>1041</v>
      </c>
      <c r="G229" s="22" t="s">
        <v>569</v>
      </c>
      <c r="H229" s="10" t="s">
        <v>101</v>
      </c>
      <c r="I229" s="19" t="s">
        <v>102</v>
      </c>
      <c r="J229" s="2" t="s">
        <v>1113</v>
      </c>
      <c r="K229" s="91" t="str">
        <f t="shared" si="26"/>
        <v>pdf</v>
      </c>
      <c r="L229" s="2" t="s">
        <v>1081</v>
      </c>
      <c r="M229" s="91" t="str">
        <f t="shared" si="27"/>
        <v>pdf</v>
      </c>
      <c r="N229" s="2" t="s">
        <v>105</v>
      </c>
      <c r="O229" s="39" t="s">
        <v>106</v>
      </c>
      <c r="P229" s="13" t="str">
        <f t="shared" si="29"/>
        <v>Folder</v>
      </c>
      <c r="Q229" s="90">
        <v>2200</v>
      </c>
      <c r="R229" s="90">
        <v>3500</v>
      </c>
      <c r="S229" s="90">
        <v>1400</v>
      </c>
      <c r="T229" s="19" t="s">
        <v>807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223</v>
      </c>
      <c r="AY229" s="104" t="s">
        <v>787</v>
      </c>
      <c r="AZ229" s="104" t="s">
        <v>112</v>
      </c>
      <c r="BA229" s="12" t="s">
        <v>1041</v>
      </c>
      <c r="BB229" s="54" t="s">
        <v>106</v>
      </c>
      <c r="BC229" s="79" t="s">
        <v>569</v>
      </c>
      <c r="BD229" s="53" t="s">
        <v>102</v>
      </c>
      <c r="BE229" s="12" t="s">
        <v>1041</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4" t="s">
        <v>118</v>
      </c>
      <c r="CM229" s="64" t="str">
        <f>TabelladatiSinottico[[#This Row],[Model]]</f>
        <v>GTF</v>
      </c>
      <c r="CN229" s="64" t="str">
        <f>TabelladatiSinottico[[#This Row],[Serial_Number]]</f>
        <v>GTF.135</v>
      </c>
      <c r="CO229" s="50" t="str">
        <f>TabelladatiSinottico[[#This Row],[Customer]]</f>
        <v>MANTZ AUTOMATION Inc.</v>
      </c>
      <c r="CP229" s="54">
        <f t="shared" si="31"/>
        <v>228</v>
      </c>
      <c r="CQ229" s="94" t="s">
        <v>106</v>
      </c>
    </row>
    <row r="230" spans="1:95" ht="21.75" customHeight="1" x14ac:dyDescent="0.25">
      <c r="A230" s="1" t="s">
        <v>598</v>
      </c>
      <c r="B230" s="6" t="s">
        <v>1114</v>
      </c>
      <c r="C230" s="23" t="s">
        <v>97</v>
      </c>
      <c r="D230" t="s">
        <v>679</v>
      </c>
      <c r="E230" s="2">
        <v>2017</v>
      </c>
      <c r="F230" s="2" t="s">
        <v>99</v>
      </c>
      <c r="G230" s="22" t="s">
        <v>569</v>
      </c>
      <c r="H230" s="10" t="s">
        <v>101</v>
      </c>
      <c r="I230" s="19" t="s">
        <v>102</v>
      </c>
      <c r="J230" s="2" t="s">
        <v>1115</v>
      </c>
      <c r="K230" s="91" t="str">
        <f t="shared" si="26"/>
        <v>pdf</v>
      </c>
      <c r="L230" s="2" t="s">
        <v>1116</v>
      </c>
      <c r="M230" s="91" t="str">
        <f t="shared" si="27"/>
        <v>pdf</v>
      </c>
      <c r="N230" s="2" t="s">
        <v>105</v>
      </c>
      <c r="O230" s="39" t="s">
        <v>106</v>
      </c>
      <c r="P230" s="13" t="str">
        <f t="shared" si="29"/>
        <v>Folder</v>
      </c>
      <c r="Q230" s="90">
        <v>4200</v>
      </c>
      <c r="R230" s="90">
        <v>2200</v>
      </c>
      <c r="S230" s="90">
        <v>1400</v>
      </c>
      <c r="T230" s="19" t="s">
        <v>800</v>
      </c>
      <c r="U230" s="2" t="s">
        <v>107</v>
      </c>
      <c r="V230" s="7" t="s">
        <v>108</v>
      </c>
      <c r="W230" s="2" t="s">
        <v>107</v>
      </c>
      <c r="X230" s="2" t="s">
        <v>108</v>
      </c>
      <c r="Y230" s="2" t="s">
        <v>108</v>
      </c>
      <c r="Z230" s="2" t="s">
        <v>108</v>
      </c>
      <c r="AA230" s="2" t="s">
        <v>108</v>
      </c>
      <c r="AB230" s="18" t="s">
        <v>108</v>
      </c>
      <c r="AC230" s="7" t="s">
        <v>364</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682</v>
      </c>
      <c r="AZ230" s="104" t="s">
        <v>112</v>
      </c>
      <c r="BA230" s="12" t="s">
        <v>99</v>
      </c>
      <c r="BB230" s="54" t="s">
        <v>106</v>
      </c>
      <c r="BC230" s="79" t="s">
        <v>569</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4" t="s">
        <v>118</v>
      </c>
      <c r="CM230" s="64" t="str">
        <f>TabelladatiSinottico[[#This Row],[Model]]</f>
        <v>GTF</v>
      </c>
      <c r="CN230" s="64" t="str">
        <f>TabelladatiSinottico[[#This Row],[Serial_Number]]</f>
        <v>GTF.136</v>
      </c>
      <c r="CO230" s="50" t="str">
        <f>TabelladatiSinottico[[#This Row],[Customer]]</f>
        <v>MAGNA STEYR ITALIA S.r.l.</v>
      </c>
      <c r="CP230" s="54">
        <f t="shared" si="31"/>
        <v>229</v>
      </c>
      <c r="CQ230" s="94" t="s">
        <v>106</v>
      </c>
    </row>
    <row r="231" spans="1:95" ht="21.75" customHeight="1" x14ac:dyDescent="0.25">
      <c r="A231" s="1" t="s">
        <v>598</v>
      </c>
      <c r="B231" s="6" t="s">
        <v>1117</v>
      </c>
      <c r="C231" s="23" t="s">
        <v>97</v>
      </c>
      <c r="D231" t="s">
        <v>1118</v>
      </c>
      <c r="E231" s="2">
        <v>2017</v>
      </c>
      <c r="F231" s="2" t="s">
        <v>99</v>
      </c>
      <c r="G231" s="22" t="s">
        <v>220</v>
      </c>
      <c r="H231" s="10" t="s">
        <v>101</v>
      </c>
      <c r="I231" s="19" t="s">
        <v>221</v>
      </c>
      <c r="J231" s="2" t="s">
        <v>1119</v>
      </c>
      <c r="K231" s="91" t="str">
        <f t="shared" si="26"/>
        <v>pdf</v>
      </c>
      <c r="L231" s="2" t="s">
        <v>1120</v>
      </c>
      <c r="M231" s="91" t="str">
        <f t="shared" si="27"/>
        <v>pdf</v>
      </c>
      <c r="N231" s="2" t="s">
        <v>105</v>
      </c>
      <c r="O231" s="39" t="s">
        <v>106</v>
      </c>
      <c r="P231" s="13" t="str">
        <f t="shared" si="29"/>
        <v>Folder</v>
      </c>
      <c r="Q231" s="90">
        <v>6000</v>
      </c>
      <c r="R231" s="90">
        <v>3500</v>
      </c>
      <c r="S231" s="90">
        <v>1400</v>
      </c>
      <c r="T231" s="19" t="s">
        <v>800</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223</v>
      </c>
      <c r="AY231" s="104" t="s">
        <v>134</v>
      </c>
      <c r="AZ231" s="104" t="s">
        <v>112</v>
      </c>
      <c r="BA231" s="12" t="s">
        <v>99</v>
      </c>
      <c r="BB231" s="54" t="s">
        <v>106</v>
      </c>
      <c r="BC231" s="79" t="s">
        <v>220</v>
      </c>
      <c r="BD231" s="53" t="s">
        <v>221</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4" t="s">
        <v>118</v>
      </c>
      <c r="CM231" s="64" t="str">
        <f>TabelladatiSinottico[[#This Row],[Model]]</f>
        <v>GTF</v>
      </c>
      <c r="CN231" s="64" t="str">
        <f>TabelladatiSinottico[[#This Row],[Serial_Number]]</f>
        <v>GTF.137</v>
      </c>
      <c r="CO231" s="50" t="str">
        <f>TabelladatiSinottico[[#This Row],[Customer]]</f>
        <v>FIKSSAN FIKSTUR SAN.VE.TIC. A.S.</v>
      </c>
      <c r="CP231" s="54">
        <f t="shared" si="31"/>
        <v>230</v>
      </c>
      <c r="CQ231" s="94" t="s">
        <v>106</v>
      </c>
    </row>
    <row r="232" spans="1:95" ht="21.75" customHeight="1" x14ac:dyDescent="0.25">
      <c r="A232" s="1" t="s">
        <v>598</v>
      </c>
      <c r="B232" s="6" t="s">
        <v>1121</v>
      </c>
      <c r="C232" s="23" t="s">
        <v>97</v>
      </c>
      <c r="D232" t="s">
        <v>1122</v>
      </c>
      <c r="E232" s="2">
        <v>2017</v>
      </c>
      <c r="F232" s="2" t="s">
        <v>1041</v>
      </c>
      <c r="G232" s="22" t="s">
        <v>569</v>
      </c>
      <c r="H232" s="10" t="s">
        <v>101</v>
      </c>
      <c r="I232" s="19" t="s">
        <v>102</v>
      </c>
      <c r="J232" s="2" t="s">
        <v>1123</v>
      </c>
      <c r="K232" s="91" t="str">
        <f t="shared" si="26"/>
        <v>pdf</v>
      </c>
      <c r="L232" s="2" t="s">
        <v>1124</v>
      </c>
      <c r="M232" s="91" t="str">
        <f t="shared" si="27"/>
        <v>pdf</v>
      </c>
      <c r="N232" s="2" t="s">
        <v>105</v>
      </c>
      <c r="O232" s="39" t="s">
        <v>106</v>
      </c>
      <c r="P232" s="13" t="str">
        <f t="shared" si="29"/>
        <v>Folder</v>
      </c>
      <c r="Q232" s="90">
        <v>4500</v>
      </c>
      <c r="R232" s="90">
        <v>3000</v>
      </c>
      <c r="S232" s="90">
        <v>1000</v>
      </c>
      <c r="T232" s="19" t="s">
        <v>807</v>
      </c>
      <c r="U232" s="2" t="s">
        <v>107</v>
      </c>
      <c r="V232" s="7" t="s">
        <v>106</v>
      </c>
      <c r="W232" s="2" t="s">
        <v>107</v>
      </c>
      <c r="X232" s="2" t="s">
        <v>108</v>
      </c>
      <c r="Y232" s="2" t="s">
        <v>108</v>
      </c>
      <c r="Z232" s="2" t="s">
        <v>108</v>
      </c>
      <c r="AA232" s="2" t="s">
        <v>107</v>
      </c>
      <c r="AB232" s="18" t="s">
        <v>107</v>
      </c>
      <c r="AC232" s="7" t="s">
        <v>139</v>
      </c>
      <c r="AD232" s="96" t="s">
        <v>106</v>
      </c>
      <c r="AE232" s="23"/>
      <c r="AF232" s="57" t="s">
        <v>831</v>
      </c>
      <c r="AG232" s="24" t="s">
        <v>717</v>
      </c>
      <c r="AH232" s="24" t="s">
        <v>816</v>
      </c>
      <c r="AI232" s="24" t="s">
        <v>216</v>
      </c>
      <c r="AJ232" s="24" t="s">
        <v>318</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1125</v>
      </c>
      <c r="AZ232" s="104" t="s">
        <v>148</v>
      </c>
      <c r="BA232" s="12" t="s">
        <v>1041</v>
      </c>
      <c r="BB232" s="54" t="s">
        <v>106</v>
      </c>
      <c r="BC232" s="79" t="s">
        <v>569</v>
      </c>
      <c r="BD232" s="53" t="s">
        <v>102</v>
      </c>
      <c r="BE232" s="12" t="s">
        <v>1041</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4" t="s">
        <v>118</v>
      </c>
      <c r="CM232" s="64" t="str">
        <f>TabelladatiSinottico[[#This Row],[Model]]</f>
        <v>GTF</v>
      </c>
      <c r="CN232" s="64" t="str">
        <f>TabelladatiSinottico[[#This Row],[Serial_Number]]</f>
        <v>GTF.138</v>
      </c>
      <c r="CO232" s="50" t="str">
        <f>TabelladatiSinottico[[#This Row],[Customer]]</f>
        <v>SHENYANG AIRCRAFT CO.</v>
      </c>
      <c r="CP232" s="54">
        <f t="shared" si="31"/>
        <v>231</v>
      </c>
      <c r="CQ232" s="94" t="s">
        <v>106</v>
      </c>
    </row>
    <row r="233" spans="1:95" ht="21.75" customHeight="1" x14ac:dyDescent="0.25">
      <c r="A233" s="1" t="s">
        <v>598</v>
      </c>
      <c r="B233" s="6" t="s">
        <v>1126</v>
      </c>
      <c r="C233" s="23" t="s">
        <v>97</v>
      </c>
      <c r="D233" t="s">
        <v>1127</v>
      </c>
      <c r="E233" s="2">
        <v>2017</v>
      </c>
      <c r="F233" s="2" t="s">
        <v>1041</v>
      </c>
      <c r="G233" s="22" t="s">
        <v>220</v>
      </c>
      <c r="H233" s="10" t="s">
        <v>101</v>
      </c>
      <c r="I233" s="19" t="s">
        <v>221</v>
      </c>
      <c r="J233" s="2" t="s">
        <v>1128</v>
      </c>
      <c r="K233" s="91" t="str">
        <f t="shared" si="26"/>
        <v>pdf</v>
      </c>
      <c r="L233" s="2" t="s">
        <v>1129</v>
      </c>
      <c r="M233" s="91" t="str">
        <f t="shared" si="27"/>
        <v>pdf</v>
      </c>
      <c r="N233" s="2" t="s">
        <v>105</v>
      </c>
      <c r="O233" s="39" t="s">
        <v>106</v>
      </c>
      <c r="P233" s="13" t="str">
        <f t="shared" si="29"/>
        <v>Folder</v>
      </c>
      <c r="Q233" s="90">
        <v>2700</v>
      </c>
      <c r="R233" s="90">
        <v>3500</v>
      </c>
      <c r="S233" s="90">
        <v>1400</v>
      </c>
      <c r="T233" s="19" t="s">
        <v>800</v>
      </c>
      <c r="U233" s="2" t="s">
        <v>107</v>
      </c>
      <c r="V233" s="7" t="s">
        <v>106</v>
      </c>
      <c r="W233" s="2" t="s">
        <v>107</v>
      </c>
      <c r="X233" s="2" t="s">
        <v>108</v>
      </c>
      <c r="Y233" s="2" t="s">
        <v>108</v>
      </c>
      <c r="Z233" s="2" t="s">
        <v>108</v>
      </c>
      <c r="AA233" s="2" t="s">
        <v>107</v>
      </c>
      <c r="AB233" s="18" t="s">
        <v>108</v>
      </c>
      <c r="AC233" s="7" t="s">
        <v>478</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223</v>
      </c>
      <c r="AY233" s="104" t="s">
        <v>1130</v>
      </c>
      <c r="AZ233" s="104" t="s">
        <v>192</v>
      </c>
      <c r="BA233" s="12" t="s">
        <v>1041</v>
      </c>
      <c r="BB233" s="54" t="s">
        <v>106</v>
      </c>
      <c r="BC233" s="79" t="s">
        <v>220</v>
      </c>
      <c r="BD233" s="53" t="s">
        <v>221</v>
      </c>
      <c r="BE233" s="12" t="s">
        <v>1041</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4" t="s">
        <v>118</v>
      </c>
      <c r="CM233" s="64" t="str">
        <f>TabelladatiSinottico[[#This Row],[Model]]</f>
        <v>GTF</v>
      </c>
      <c r="CN233" s="64" t="str">
        <f>TabelladatiSinottico[[#This Row],[Serial_Number]]</f>
        <v>GTF.139</v>
      </c>
      <c r="CO233" s="50" t="str">
        <f>TabelladatiSinottico[[#This Row],[Customer]]</f>
        <v>MODELAGE MECANIQUE BRITSCH</v>
      </c>
      <c r="CP233" s="54">
        <f t="shared" si="31"/>
        <v>232</v>
      </c>
      <c r="CQ233" s="94" t="s">
        <v>106</v>
      </c>
    </row>
    <row r="234" spans="1:95" ht="21.75" customHeight="1" x14ac:dyDescent="0.25">
      <c r="A234" s="1" t="s">
        <v>598</v>
      </c>
      <c r="B234" s="6" t="s">
        <v>1131</v>
      </c>
      <c r="C234" s="55" t="s">
        <v>710</v>
      </c>
      <c r="D234" s="1" t="s">
        <v>740</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4" t="s">
        <v>118</v>
      </c>
      <c r="CM234" s="64" t="str">
        <f>TabelladatiSinottico[[#This Row],[Model]]</f>
        <v>GTF</v>
      </c>
      <c r="CN234" s="64" t="str">
        <f>TabelladatiSinottico[[#This Row],[Serial_Number]]</f>
        <v>GTF.140</v>
      </c>
      <c r="CO234" s="50" t="str">
        <f>TabelladatiSinottico[[#This Row],[Customer]]</f>
        <v>machine not produced</v>
      </c>
      <c r="CP234" s="54">
        <f t="shared" si="31"/>
        <v>233</v>
      </c>
      <c r="CQ234" s="94" t="s">
        <v>106</v>
      </c>
    </row>
    <row r="235" spans="1:95" ht="21.75" customHeight="1" x14ac:dyDescent="0.25">
      <c r="A235" s="1" t="s">
        <v>598</v>
      </c>
      <c r="B235" s="6" t="s">
        <v>1132</v>
      </c>
      <c r="C235" s="55" t="s">
        <v>710</v>
      </c>
      <c r="D235" s="1" t="s">
        <v>740</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4" t="s">
        <v>118</v>
      </c>
      <c r="CM235" s="64" t="str">
        <f>TabelladatiSinottico[[#This Row],[Model]]</f>
        <v>GTF</v>
      </c>
      <c r="CN235" s="64" t="str">
        <f>TabelladatiSinottico[[#This Row],[Serial_Number]]</f>
        <v>GTF.141</v>
      </c>
      <c r="CO235" s="50" t="str">
        <f>TabelladatiSinottico[[#This Row],[Customer]]</f>
        <v>machine not produced</v>
      </c>
      <c r="CP235" s="54">
        <f t="shared" si="31"/>
        <v>234</v>
      </c>
      <c r="CQ235" s="94" t="s">
        <v>106</v>
      </c>
    </row>
    <row r="236" spans="1:95" ht="21.75" customHeight="1" x14ac:dyDescent="0.25">
      <c r="A236" s="1" t="s">
        <v>598</v>
      </c>
      <c r="B236" s="6" t="s">
        <v>1133</v>
      </c>
      <c r="C236" s="55" t="s">
        <v>710</v>
      </c>
      <c r="D236" s="1" t="s">
        <v>740</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4" t="s">
        <v>118</v>
      </c>
      <c r="CM236" s="64" t="str">
        <f>TabelladatiSinottico[[#This Row],[Model]]</f>
        <v>GTF</v>
      </c>
      <c r="CN236" s="64" t="str">
        <f>TabelladatiSinottico[[#This Row],[Serial_Number]]</f>
        <v>GTF.142</v>
      </c>
      <c r="CO236" s="50" t="str">
        <f>TabelladatiSinottico[[#This Row],[Customer]]</f>
        <v>machine not produced</v>
      </c>
      <c r="CP236" s="54">
        <f t="shared" si="31"/>
        <v>235</v>
      </c>
      <c r="CQ236" s="94" t="s">
        <v>106</v>
      </c>
    </row>
    <row r="237" spans="1:95" ht="21.75" customHeight="1" x14ac:dyDescent="0.25">
      <c r="A237" s="1" t="s">
        <v>598</v>
      </c>
      <c r="B237" s="6" t="s">
        <v>1134</v>
      </c>
      <c r="C237" s="23" t="s">
        <v>97</v>
      </c>
      <c r="D237" t="s">
        <v>183</v>
      </c>
      <c r="E237" s="2">
        <v>2017</v>
      </c>
      <c r="F237" s="2" t="s">
        <v>99</v>
      </c>
      <c r="G237" s="22" t="s">
        <v>569</v>
      </c>
      <c r="H237" s="10" t="s">
        <v>101</v>
      </c>
      <c r="I237" s="19" t="s">
        <v>102</v>
      </c>
      <c r="J237" s="2" t="s">
        <v>1135</v>
      </c>
      <c r="K237" s="91" t="str">
        <f t="shared" si="26"/>
        <v>pdf</v>
      </c>
      <c r="L237" s="2" t="s">
        <v>1129</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223</v>
      </c>
      <c r="AY237" s="104" t="s">
        <v>191</v>
      </c>
      <c r="AZ237" s="104" t="s">
        <v>192</v>
      </c>
      <c r="BA237" s="12" t="s">
        <v>99</v>
      </c>
      <c r="BB237" s="54" t="s">
        <v>106</v>
      </c>
      <c r="BC237" s="79" t="s">
        <v>569</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4" t="s">
        <v>118</v>
      </c>
      <c r="CM237" s="64" t="str">
        <f>TabelladatiSinottico[[#This Row],[Model]]</f>
        <v>GTF</v>
      </c>
      <c r="CN237" s="64" t="str">
        <f>TabelladatiSinottico[[#This Row],[Serial_Number]]</f>
        <v>GTF.143</v>
      </c>
      <c r="CO237" s="50" t="str">
        <f>TabelladatiSinottico[[#This Row],[Customer]]</f>
        <v>VAMA INDUSTRIAL LTDA</v>
      </c>
      <c r="CP237" s="54">
        <f t="shared" si="31"/>
        <v>236</v>
      </c>
      <c r="CQ237" s="94" t="s">
        <v>106</v>
      </c>
    </row>
    <row r="238" spans="1:95" ht="21.75" customHeight="1" x14ac:dyDescent="0.25">
      <c r="A238" s="1" t="s">
        <v>598</v>
      </c>
      <c r="B238" s="6" t="s">
        <v>1136</v>
      </c>
      <c r="C238" s="23" t="s">
        <v>97</v>
      </c>
      <c r="D238" t="s">
        <v>1137</v>
      </c>
      <c r="E238" s="2">
        <v>2016</v>
      </c>
      <c r="F238" s="2" t="s">
        <v>99</v>
      </c>
      <c r="G238" s="22" t="s">
        <v>220</v>
      </c>
      <c r="H238" s="10" t="s">
        <v>101</v>
      </c>
      <c r="I238" s="19" t="s">
        <v>221</v>
      </c>
      <c r="J238" s="2" t="s">
        <v>1138</v>
      </c>
      <c r="K238" s="91" t="str">
        <f t="shared" si="26"/>
        <v>pdf</v>
      </c>
      <c r="L238" s="2" t="s">
        <v>1129</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801</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223</v>
      </c>
      <c r="AY238" s="104" t="s">
        <v>181</v>
      </c>
      <c r="AZ238" s="104" t="s">
        <v>112</v>
      </c>
      <c r="BA238" s="12" t="s">
        <v>99</v>
      </c>
      <c r="BB238" s="54" t="s">
        <v>106</v>
      </c>
      <c r="BC238" s="79" t="s">
        <v>220</v>
      </c>
      <c r="BD238" s="53" t="s">
        <v>221</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4" t="s">
        <v>118</v>
      </c>
      <c r="CM238" s="64" t="str">
        <f>TabelladatiSinottico[[#This Row],[Model]]</f>
        <v>GTF</v>
      </c>
      <c r="CN238" s="64" t="str">
        <f>TabelladatiSinottico[[#This Row],[Serial_Number]]</f>
        <v>GTF.144</v>
      </c>
      <c r="CO238" s="50" t="str">
        <f>TabelladatiSinottico[[#This Row],[Customer]]</f>
        <v>FORM-PLAST sp. z.o.o.</v>
      </c>
      <c r="CP238" s="54">
        <f t="shared" si="31"/>
        <v>237</v>
      </c>
      <c r="CQ238" s="94" t="s">
        <v>106</v>
      </c>
    </row>
    <row r="239" spans="1:95" ht="21.75" customHeight="1" x14ac:dyDescent="0.25">
      <c r="A239" s="1" t="s">
        <v>598</v>
      </c>
      <c r="B239" s="6" t="s">
        <v>1139</v>
      </c>
      <c r="C239" s="23" t="s">
        <v>97</v>
      </c>
      <c r="D239" t="s">
        <v>1140</v>
      </c>
      <c r="E239" s="2">
        <v>2016</v>
      </c>
      <c r="F239" s="2" t="s">
        <v>99</v>
      </c>
      <c r="G239" s="22" t="s">
        <v>569</v>
      </c>
      <c r="H239" s="10" t="s">
        <v>101</v>
      </c>
      <c r="I239" s="19" t="s">
        <v>102</v>
      </c>
      <c r="J239" s="2" t="s">
        <v>1141</v>
      </c>
      <c r="K239" s="91" t="str">
        <f t="shared" si="26"/>
        <v>pdf</v>
      </c>
      <c r="L239" s="2" t="s">
        <v>1142</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831</v>
      </c>
      <c r="AG239" s="24" t="s">
        <v>717</v>
      </c>
      <c r="AH239" s="24" t="s">
        <v>718</v>
      </c>
      <c r="AI239" s="24" t="s">
        <v>216</v>
      </c>
      <c r="AJ239" s="24" t="s">
        <v>318</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449</v>
      </c>
      <c r="AZ239" s="104" t="s">
        <v>148</v>
      </c>
      <c r="BA239" s="12" t="s">
        <v>99</v>
      </c>
      <c r="BB239" s="54" t="s">
        <v>106</v>
      </c>
      <c r="BC239" s="79" t="s">
        <v>569</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4" t="s">
        <v>118</v>
      </c>
      <c r="CM239" s="64" t="str">
        <f>TabelladatiSinottico[[#This Row],[Model]]</f>
        <v>GTF</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x14ac:dyDescent="0.25">
      <c r="A240" s="1" t="s">
        <v>598</v>
      </c>
      <c r="B240" s="6">
        <v>146</v>
      </c>
      <c r="C240" s="23" t="s">
        <v>97</v>
      </c>
      <c r="D240" t="s">
        <v>1143</v>
      </c>
      <c r="E240" s="2">
        <v>2017</v>
      </c>
      <c r="F240" s="2" t="s">
        <v>1144</v>
      </c>
      <c r="G240" s="10" t="s">
        <v>106</v>
      </c>
      <c r="H240" s="2" t="s">
        <v>106</v>
      </c>
      <c r="I240" s="10" t="s">
        <v>648</v>
      </c>
      <c r="J240" s="2" t="s">
        <v>1145</v>
      </c>
      <c r="K240" s="91" t="str">
        <f t="shared" si="26"/>
        <v>pdf</v>
      </c>
      <c r="L240" s="2" t="s">
        <v>1146</v>
      </c>
      <c r="M240" s="91" t="str">
        <f t="shared" si="27"/>
        <v>pdf</v>
      </c>
      <c r="N240" s="2" t="s">
        <v>105</v>
      </c>
      <c r="O240" s="39" t="s">
        <v>1147</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775</v>
      </c>
      <c r="AG240" s="97" t="s">
        <v>775</v>
      </c>
      <c r="AH240" s="97" t="s">
        <v>1148</v>
      </c>
      <c r="AI240" s="97" t="s">
        <v>817</v>
      </c>
      <c r="AJ240" s="97" t="s">
        <v>1149</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1144</v>
      </c>
      <c r="BB240" s="54" t="s">
        <v>106</v>
      </c>
      <c r="BC240" s="54" t="s">
        <v>106</v>
      </c>
      <c r="BD240" s="54" t="s">
        <v>1150</v>
      </c>
      <c r="BE240" s="12" t="s">
        <v>1144</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4" t="s">
        <v>634</v>
      </c>
      <c r="CM240" s="64" t="s">
        <v>1151</v>
      </c>
      <c r="CN240" s="64" t="str">
        <f>TabelladatiSinottico[[#This Row],[Serial_Number]]</f>
        <v>GTF.146</v>
      </c>
      <c r="CO240" s="50" t="str">
        <f>TabelladatiSinottico[[#This Row],[Customer]]</f>
        <v>CHENGDU MOULD</v>
      </c>
      <c r="CP240" s="54">
        <f t="shared" si="31"/>
        <v>239</v>
      </c>
      <c r="CQ240" s="94" t="s">
        <v>106</v>
      </c>
    </row>
    <row r="241" spans="1:95" ht="21.75" customHeight="1" x14ac:dyDescent="0.25">
      <c r="A241" s="1" t="s">
        <v>598</v>
      </c>
      <c r="B241" s="6" t="s">
        <v>1152</v>
      </c>
      <c r="C241" s="23" t="s">
        <v>97</v>
      </c>
      <c r="D241" t="s">
        <v>1143</v>
      </c>
      <c r="E241" s="2">
        <v>2017</v>
      </c>
      <c r="F241" s="2" t="s">
        <v>1144</v>
      </c>
      <c r="G241" s="22" t="s">
        <v>106</v>
      </c>
      <c r="H241" s="10" t="s">
        <v>106</v>
      </c>
      <c r="I241" s="10" t="s">
        <v>648</v>
      </c>
      <c r="J241" s="2" t="s">
        <v>1145</v>
      </c>
      <c r="K241" s="91" t="str">
        <f t="shared" si="26"/>
        <v>pdf</v>
      </c>
      <c r="L241" s="2" t="s">
        <v>1146</v>
      </c>
      <c r="M241" s="91" t="str">
        <f t="shared" si="27"/>
        <v>pdf</v>
      </c>
      <c r="N241" s="2" t="s">
        <v>105</v>
      </c>
      <c r="O241" s="39" t="s">
        <v>1147</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775</v>
      </c>
      <c r="AG241" s="97" t="s">
        <v>775</v>
      </c>
      <c r="AH241" s="97" t="s">
        <v>1148</v>
      </c>
      <c r="AI241" s="97" t="s">
        <v>817</v>
      </c>
      <c r="AJ241" s="97" t="s">
        <v>1149</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1144</v>
      </c>
      <c r="BB241" s="54" t="s">
        <v>106</v>
      </c>
      <c r="BC241" s="79" t="s">
        <v>106</v>
      </c>
      <c r="BD241" s="53" t="s">
        <v>1150</v>
      </c>
      <c r="BE241" s="12" t="s">
        <v>1144</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4" t="s">
        <v>634</v>
      </c>
      <c r="CM241" s="64" t="s">
        <v>1153</v>
      </c>
      <c r="CN241" s="64" t="str">
        <f>TabelladatiSinottico[[#This Row],[Serial_Number]]</f>
        <v>GTF.147</v>
      </c>
      <c r="CO241" s="50" t="str">
        <f>TabelladatiSinottico[[#This Row],[Customer]]</f>
        <v>CHENGDU MOULD</v>
      </c>
      <c r="CP241" s="54">
        <f t="shared" si="31"/>
        <v>240</v>
      </c>
      <c r="CQ241" s="94" t="s">
        <v>106</v>
      </c>
    </row>
    <row r="242" spans="1:95" ht="21.75" customHeight="1" x14ac:dyDescent="0.25">
      <c r="A242" s="1" t="s">
        <v>598</v>
      </c>
      <c r="B242" s="6" t="s">
        <v>1154</v>
      </c>
      <c r="C242" s="55" t="s">
        <v>710</v>
      </c>
      <c r="D242" s="1" t="s">
        <v>740</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4" t="s">
        <v>118</v>
      </c>
      <c r="CM242" s="64" t="str">
        <f>TabelladatiSinottico[[#This Row],[Model]]</f>
        <v>GTF</v>
      </c>
      <c r="CN242" s="64" t="str">
        <f>TabelladatiSinottico[[#This Row],[Serial_Number]]</f>
        <v>GTF.148</v>
      </c>
      <c r="CO242" s="50" t="str">
        <f>TabelladatiSinottico[[#This Row],[Customer]]</f>
        <v>machine not produced</v>
      </c>
      <c r="CP242" s="54">
        <f t="shared" si="31"/>
        <v>241</v>
      </c>
      <c r="CQ242" s="94" t="s">
        <v>106</v>
      </c>
    </row>
    <row r="243" spans="1:95" ht="21.75" customHeight="1" x14ac:dyDescent="0.25">
      <c r="A243" s="1" t="s">
        <v>598</v>
      </c>
      <c r="B243" s="6" t="s">
        <v>1155</v>
      </c>
      <c r="C243" s="55" t="s">
        <v>710</v>
      </c>
      <c r="D243" s="1" t="s">
        <v>740</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4" t="s">
        <v>118</v>
      </c>
      <c r="CM243" s="64" t="str">
        <f>TabelladatiSinottico[[#This Row],[Model]]</f>
        <v>GTF</v>
      </c>
      <c r="CN243" s="64" t="str">
        <f>TabelladatiSinottico[[#This Row],[Serial_Number]]</f>
        <v>GTF.149</v>
      </c>
      <c r="CO243" s="50" t="str">
        <f>TabelladatiSinottico[[#This Row],[Customer]]</f>
        <v>machine not produced</v>
      </c>
      <c r="CP243" s="54">
        <f t="shared" si="31"/>
        <v>242</v>
      </c>
      <c r="CQ243" s="94" t="s">
        <v>106</v>
      </c>
    </row>
    <row r="244" spans="1:95" ht="21.75" customHeight="1" x14ac:dyDescent="0.25">
      <c r="A244" s="1" t="s">
        <v>598</v>
      </c>
      <c r="B244" s="6" t="s">
        <v>1156</v>
      </c>
      <c r="C244" s="55" t="s">
        <v>710</v>
      </c>
      <c r="D244" s="1" t="s">
        <v>740</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4" t="s">
        <v>118</v>
      </c>
      <c r="CM244" s="64" t="str">
        <f>TabelladatiSinottico[[#This Row],[Model]]</f>
        <v>GTF</v>
      </c>
      <c r="CN244" s="64" t="str">
        <f>TabelladatiSinottico[[#This Row],[Serial_Number]]</f>
        <v>GTF.150</v>
      </c>
      <c r="CO244" s="50" t="str">
        <f>TabelladatiSinottico[[#This Row],[Customer]]</f>
        <v>machine not produced</v>
      </c>
      <c r="CP244" s="54">
        <f t="shared" si="31"/>
        <v>243</v>
      </c>
      <c r="CQ244" s="94" t="s">
        <v>106</v>
      </c>
    </row>
    <row r="245" spans="1:95" ht="42.75" x14ac:dyDescent="0.25">
      <c r="A245" s="1" t="s">
        <v>598</v>
      </c>
      <c r="B245" s="6">
        <v>151</v>
      </c>
      <c r="C245" s="86" t="s">
        <v>746</v>
      </c>
      <c r="D245" s="95" t="s">
        <v>1157</v>
      </c>
      <c r="E245" s="2">
        <v>2017</v>
      </c>
      <c r="F245" s="19" t="s">
        <v>1158</v>
      </c>
      <c r="G245" s="22" t="s">
        <v>1159</v>
      </c>
      <c r="H245" s="10" t="s">
        <v>1160</v>
      </c>
      <c r="I245" s="19" t="s">
        <v>1161</v>
      </c>
      <c r="J245" s="2" t="s">
        <v>1162</v>
      </c>
      <c r="K245" s="91" t="str">
        <f t="shared" si="26"/>
        <v>pdf</v>
      </c>
      <c r="L245" s="2" t="s">
        <v>1163</v>
      </c>
      <c r="M245" s="91" t="str">
        <f t="shared" si="27"/>
        <v>pdf</v>
      </c>
      <c r="N245" s="2" t="s">
        <v>105</v>
      </c>
      <c r="O245" s="39" t="s">
        <v>1164</v>
      </c>
      <c r="P245" s="13" t="str">
        <f t="shared" si="29"/>
        <v>Folder</v>
      </c>
      <c r="Q245" s="90">
        <v>9000</v>
      </c>
      <c r="R245" s="90">
        <v>4000</v>
      </c>
      <c r="S245" s="90">
        <v>2000</v>
      </c>
      <c r="T245" s="19" t="s">
        <v>1165</v>
      </c>
      <c r="U245" s="2" t="s">
        <v>107</v>
      </c>
      <c r="V245" s="7" t="s">
        <v>106</v>
      </c>
      <c r="W245" s="2" t="s">
        <v>108</v>
      </c>
      <c r="X245" s="2" t="s">
        <v>108</v>
      </c>
      <c r="Y245" s="2" t="s">
        <v>108</v>
      </c>
      <c r="Z245" s="2" t="s">
        <v>108</v>
      </c>
      <c r="AA245" s="2" t="s">
        <v>107</v>
      </c>
      <c r="AB245" s="18" t="s">
        <v>108</v>
      </c>
      <c r="AC245" s="7" t="s">
        <v>364</v>
      </c>
      <c r="AD245" s="4" t="s">
        <v>1166</v>
      </c>
      <c r="AE245" s="2" t="s">
        <v>127</v>
      </c>
      <c r="AF245" s="61" t="s">
        <v>1167</v>
      </c>
      <c r="AG245" s="10" t="s">
        <v>1168</v>
      </c>
      <c r="AH245" s="10" t="s">
        <v>1169</v>
      </c>
      <c r="AI245" s="10" t="s">
        <v>1170</v>
      </c>
      <c r="AJ245" s="10" t="s">
        <v>398</v>
      </c>
      <c r="AL245" s="2" t="s">
        <v>1171</v>
      </c>
      <c r="AM245" s="2" t="str">
        <f t="shared" si="32"/>
        <v/>
      </c>
      <c r="AN245" s="14" t="str">
        <f t="shared" si="30"/>
        <v>Folder</v>
      </c>
      <c r="AO245" s="15">
        <v>0</v>
      </c>
      <c r="AQ245" s="54" t="s">
        <v>106</v>
      </c>
      <c r="AR245" s="50" t="str">
        <f t="shared" si="28"/>
        <v>GTF.151</v>
      </c>
      <c r="AS245" s="50" t="str">
        <f t="shared" si="33"/>
        <v>GTF_R</v>
      </c>
      <c r="AT245" s="50" t="s">
        <v>1172</v>
      </c>
      <c r="AU245" s="12" t="s">
        <v>107</v>
      </c>
      <c r="AV245" s="12" t="s">
        <v>108</v>
      </c>
      <c r="AW245" s="12" t="s">
        <v>108</v>
      </c>
      <c r="AX245" s="50" t="s">
        <v>341</v>
      </c>
      <c r="AY245" s="104"/>
      <c r="AZ245" s="104" t="s">
        <v>192</v>
      </c>
      <c r="BA245" s="54" t="s">
        <v>1057</v>
      </c>
      <c r="BB245" s="54" t="s">
        <v>1173</v>
      </c>
      <c r="BC245" s="54" t="s">
        <v>1174</v>
      </c>
      <c r="BD245" s="53" t="s">
        <v>221</v>
      </c>
      <c r="BE245" s="50" t="s">
        <v>1175</v>
      </c>
      <c r="BF245" s="54" t="s">
        <v>107</v>
      </c>
      <c r="BG245" s="54" t="s">
        <v>1057</v>
      </c>
      <c r="BH245" s="54" t="s">
        <v>1176</v>
      </c>
      <c r="BI245" s="80" t="s">
        <v>1177</v>
      </c>
      <c r="BJ245" s="81" t="s">
        <v>102</v>
      </c>
      <c r="BK245" s="82" t="s">
        <v>1178</v>
      </c>
      <c r="BL245" s="54" t="s">
        <v>106</v>
      </c>
      <c r="BM245" s="54" t="s">
        <v>1057</v>
      </c>
      <c r="BN245" s="54" t="s">
        <v>1179</v>
      </c>
      <c r="BO245" s="82" t="s">
        <v>1180</v>
      </c>
      <c r="BP245" s="80" t="s">
        <v>1181</v>
      </c>
      <c r="BQ245" s="82" t="s">
        <v>1182</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4" t="s">
        <v>118</v>
      </c>
      <c r="CM245" s="64" t="str">
        <f>TabelladatiSinottico[[#This Row],[Model]]</f>
        <v>GTF</v>
      </c>
      <c r="CN245" s="64" t="str">
        <f>TabelladatiSinottico[[#This Row],[Serial_Number]]</f>
        <v>GTF.151</v>
      </c>
      <c r="CO245" s="50" t="str">
        <f>TabelladatiSinottico[[#This Row],[Customer]]</f>
        <v>NOVOMECCANICA S.r.l.</v>
      </c>
      <c r="CP245" s="54">
        <f t="shared" si="31"/>
        <v>244</v>
      </c>
      <c r="CQ245" s="77" t="s">
        <v>1183</v>
      </c>
    </row>
    <row r="246" spans="1:95" ht="21.75" customHeight="1" x14ac:dyDescent="0.25">
      <c r="A246" s="1" t="s">
        <v>598</v>
      </c>
      <c r="B246" s="6" t="s">
        <v>1184</v>
      </c>
      <c r="C246" s="23" t="s">
        <v>97</v>
      </c>
      <c r="D246" t="s">
        <v>1185</v>
      </c>
      <c r="E246" s="2">
        <v>2017</v>
      </c>
      <c r="F246" s="10" t="s">
        <v>1041</v>
      </c>
      <c r="G246" s="2" t="s">
        <v>569</v>
      </c>
      <c r="H246" s="2" t="s">
        <v>101</v>
      </c>
      <c r="I246" s="10" t="s">
        <v>102</v>
      </c>
      <c r="J246" s="2" t="s">
        <v>1186</v>
      </c>
      <c r="K246" s="91" t="str">
        <f t="shared" si="26"/>
        <v>pdf</v>
      </c>
      <c r="L246" s="2" t="s">
        <v>1187</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364</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223</v>
      </c>
      <c r="AY246" s="104" t="s">
        <v>330</v>
      </c>
      <c r="AZ246" s="104" t="s">
        <v>148</v>
      </c>
      <c r="BA246" s="54" t="s">
        <v>1041</v>
      </c>
      <c r="BB246" s="54" t="s">
        <v>106</v>
      </c>
      <c r="BC246" s="12" t="s">
        <v>569</v>
      </c>
      <c r="BD246" s="54" t="s">
        <v>102</v>
      </c>
      <c r="BE246" s="54" t="s">
        <v>1041</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4" t="s">
        <v>118</v>
      </c>
      <c r="CM246" s="64" t="str">
        <f>TabelladatiSinottico[[#This Row],[Model]]</f>
        <v>GTF</v>
      </c>
      <c r="CN246" s="64" t="str">
        <f>TabelladatiSinottico[[#This Row],[Serial_Number]]</f>
        <v>GTF.152</v>
      </c>
      <c r="CO246" s="50" t="str">
        <f>TabelladatiSinottico[[#This Row],[Customer]]</f>
        <v>ALFA MECCANICA S.r.l.</v>
      </c>
      <c r="CP246" s="54">
        <f t="shared" si="31"/>
        <v>245</v>
      </c>
      <c r="CQ246" s="94" t="s">
        <v>106</v>
      </c>
    </row>
    <row r="247" spans="1:95" ht="21.75" customHeight="1" x14ac:dyDescent="0.25">
      <c r="A247" s="1" t="s">
        <v>598</v>
      </c>
      <c r="B247" s="6" t="s">
        <v>1188</v>
      </c>
      <c r="C247" s="23" t="s">
        <v>750</v>
      </c>
      <c r="D247" t="s">
        <v>1189</v>
      </c>
      <c r="E247" s="2">
        <v>2017</v>
      </c>
      <c r="F247" s="10" t="s">
        <v>121</v>
      </c>
      <c r="G247" s="2" t="s">
        <v>826</v>
      </c>
      <c r="H247" s="2" t="s">
        <v>101</v>
      </c>
      <c r="I247" s="10" t="s">
        <v>102</v>
      </c>
      <c r="J247" s="2" t="s">
        <v>1190</v>
      </c>
      <c r="K247" s="91" t="str">
        <f t="shared" si="26"/>
        <v>pdf</v>
      </c>
      <c r="L247" s="2" t="s">
        <v>1191</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1192</v>
      </c>
      <c r="AZ247" s="104" t="s">
        <v>148</v>
      </c>
      <c r="BA247" s="54" t="s">
        <v>121</v>
      </c>
      <c r="BB247" s="54" t="s">
        <v>106</v>
      </c>
      <c r="BC247" s="12" t="s">
        <v>826</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4" t="s">
        <v>118</v>
      </c>
      <c r="CM247" s="64" t="str">
        <f>TabelladatiSinottico[[#This Row],[Model]]</f>
        <v>GTF</v>
      </c>
      <c r="CN247" s="64" t="str">
        <f>TabelladatiSinottico[[#This Row],[Serial_Number]]</f>
        <v>GTF.153</v>
      </c>
      <c r="CO247" s="50" t="str">
        <f>TabelladatiSinottico[[#This Row],[Customer]]</f>
        <v>ROUSH INDUSTRIES INC.</v>
      </c>
      <c r="CP247" s="54">
        <f t="shared" si="31"/>
        <v>246</v>
      </c>
      <c r="CQ247" s="94" t="s">
        <v>106</v>
      </c>
    </row>
    <row r="248" spans="1:95" ht="21.75" customHeight="1" x14ac:dyDescent="0.25">
      <c r="A248" s="1" t="s">
        <v>598</v>
      </c>
      <c r="B248" s="6" t="s">
        <v>1193</v>
      </c>
      <c r="C248" s="23" t="s">
        <v>209</v>
      </c>
      <c r="D248" t="s">
        <v>323</v>
      </c>
      <c r="E248" s="2">
        <v>2018</v>
      </c>
      <c r="F248" s="10" t="s">
        <v>1041</v>
      </c>
      <c r="G248" s="2" t="s">
        <v>569</v>
      </c>
      <c r="H248" s="2" t="s">
        <v>101</v>
      </c>
      <c r="I248" s="10" t="s">
        <v>102</v>
      </c>
      <c r="J248" s="2" t="s">
        <v>1194</v>
      </c>
      <c r="K248" s="91" t="str">
        <f t="shared" si="26"/>
        <v>pdf</v>
      </c>
      <c r="L248" s="2" t="s">
        <v>1081</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326</v>
      </c>
      <c r="AG248" s="17" t="s">
        <v>327</v>
      </c>
      <c r="AH248" s="17" t="s">
        <v>328</v>
      </c>
      <c r="AI248" s="17" t="s">
        <v>329</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223</v>
      </c>
      <c r="AY248" s="104" t="s">
        <v>330</v>
      </c>
      <c r="AZ248" s="104" t="s">
        <v>148</v>
      </c>
      <c r="BA248" s="54" t="s">
        <v>1041</v>
      </c>
      <c r="BB248" s="54" t="s">
        <v>106</v>
      </c>
      <c r="BC248" s="12" t="s">
        <v>569</v>
      </c>
      <c r="BD248" s="54" t="s">
        <v>102</v>
      </c>
      <c r="BE248" s="54" t="s">
        <v>1041</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4" t="s">
        <v>118</v>
      </c>
      <c r="CM248" s="64" t="str">
        <f>TabelladatiSinottico[[#This Row],[Model]]</f>
        <v>GTF</v>
      </c>
      <c r="CN248" s="64" t="str">
        <f>TabelladatiSinottico[[#This Row],[Serial_Number]]</f>
        <v>GTF.154</v>
      </c>
      <c r="CO248" s="50" t="str">
        <f>TabelladatiSinottico[[#This Row],[Customer]]</f>
        <v>FASTWORK PROGRAM SYSTEM</v>
      </c>
      <c r="CP248" s="54">
        <f t="shared" si="31"/>
        <v>247</v>
      </c>
      <c r="CQ248" s="94" t="s">
        <v>106</v>
      </c>
    </row>
    <row r="249" spans="1:95" ht="21.75" customHeight="1" x14ac:dyDescent="0.25">
      <c r="A249" s="1" t="s">
        <v>598</v>
      </c>
      <c r="B249" s="6" t="s">
        <v>1195</v>
      </c>
      <c r="C249" s="23" t="s">
        <v>97</v>
      </c>
      <c r="D249" t="s">
        <v>1196</v>
      </c>
      <c r="E249" s="2">
        <v>2017</v>
      </c>
      <c r="F249" s="10" t="s">
        <v>99</v>
      </c>
      <c r="G249" s="2" t="s">
        <v>569</v>
      </c>
      <c r="H249" s="2" t="s">
        <v>101</v>
      </c>
      <c r="I249" s="10" t="s">
        <v>102</v>
      </c>
      <c r="J249" s="2" t="s">
        <v>1197</v>
      </c>
      <c r="K249" s="91" t="str">
        <f t="shared" si="26"/>
        <v>pdf</v>
      </c>
      <c r="L249" s="2" t="s">
        <v>1198</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252</v>
      </c>
      <c r="AZ249" s="104" t="s">
        <v>112</v>
      </c>
      <c r="BA249" s="54" t="s">
        <v>99</v>
      </c>
      <c r="BB249" s="54" t="s">
        <v>106</v>
      </c>
      <c r="BC249" s="12" t="s">
        <v>569</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4" t="s">
        <v>118</v>
      </c>
      <c r="CM249" s="64" t="str">
        <f>TabelladatiSinottico[[#This Row],[Model]]</f>
        <v>GTF</v>
      </c>
      <c r="CN249" s="64" t="str">
        <f>TabelladatiSinottico[[#This Row],[Serial_Number]]</f>
        <v>GTF.155</v>
      </c>
      <c r="CO249" s="50" t="str">
        <f>TabelladatiSinottico[[#This Row],[Customer]]</f>
        <v>MATRIGALSA S.L.U.</v>
      </c>
      <c r="CP249" s="54">
        <f t="shared" si="31"/>
        <v>248</v>
      </c>
      <c r="CQ249" s="94" t="s">
        <v>106</v>
      </c>
    </row>
    <row r="250" spans="1:95" ht="21.75" customHeight="1" x14ac:dyDescent="0.25">
      <c r="A250" s="1" t="s">
        <v>598</v>
      </c>
      <c r="B250" s="6" t="s">
        <v>1199</v>
      </c>
      <c r="C250" s="23" t="s">
        <v>97</v>
      </c>
      <c r="D250" t="s">
        <v>1103</v>
      </c>
      <c r="E250" s="2">
        <v>2018</v>
      </c>
      <c r="F250" s="10" t="s">
        <v>99</v>
      </c>
      <c r="G250" s="2" t="s">
        <v>1200</v>
      </c>
      <c r="H250" s="2" t="s">
        <v>101</v>
      </c>
      <c r="I250" s="10" t="s">
        <v>102</v>
      </c>
      <c r="J250" s="2" t="s">
        <v>1201</v>
      </c>
      <c r="K250" s="91" t="str">
        <f t="shared" si="26"/>
        <v>pdf</v>
      </c>
      <c r="L250" s="2" t="s">
        <v>1202</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815</v>
      </c>
      <c r="AG250" s="24" t="s">
        <v>815</v>
      </c>
      <c r="AH250" s="24" t="s">
        <v>816</v>
      </c>
      <c r="AI250" s="24" t="s">
        <v>817</v>
      </c>
      <c r="AJ250" s="24" t="s">
        <v>719</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449</v>
      </c>
      <c r="AZ250" s="104" t="s">
        <v>148</v>
      </c>
      <c r="BA250" s="54" t="s">
        <v>99</v>
      </c>
      <c r="BB250" s="54" t="s">
        <v>106</v>
      </c>
      <c r="BC250" s="12" t="s">
        <v>1200</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4" t="s">
        <v>118</v>
      </c>
      <c r="CM250" s="64" t="str">
        <f>TabelladatiSinottico[[#This Row],[Model]]</f>
        <v>GTF</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x14ac:dyDescent="0.25">
      <c r="A251" s="1" t="s">
        <v>598</v>
      </c>
      <c r="B251" s="6" t="s">
        <v>1203</v>
      </c>
      <c r="C251" s="23" t="s">
        <v>97</v>
      </c>
      <c r="D251" t="s">
        <v>1204</v>
      </c>
      <c r="E251" s="2">
        <v>2018</v>
      </c>
      <c r="F251" s="10" t="s">
        <v>99</v>
      </c>
      <c r="G251" s="2" t="s">
        <v>569</v>
      </c>
      <c r="H251" s="2" t="s">
        <v>101</v>
      </c>
      <c r="I251" s="10" t="s">
        <v>102</v>
      </c>
      <c r="J251" s="2" t="s">
        <v>1205</v>
      </c>
      <c r="K251" s="91" t="str">
        <f t="shared" si="26"/>
        <v>pdf</v>
      </c>
      <c r="L251" s="2" t="s">
        <v>1206</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831</v>
      </c>
      <c r="AG251" s="24" t="s">
        <v>717</v>
      </c>
      <c r="AH251" s="24" t="s">
        <v>1148</v>
      </c>
      <c r="AI251" s="24" t="s">
        <v>216</v>
      </c>
      <c r="AJ251" s="24" t="s">
        <v>318</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569</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4" t="s">
        <v>118</v>
      </c>
      <c r="CM251" s="64" t="str">
        <f>TabelladatiSinottico[[#This Row],[Model]]</f>
        <v>GTF</v>
      </c>
      <c r="CN251" s="64" t="str">
        <f>TabelladatiSinottico[[#This Row],[Serial_Number]]</f>
        <v>GTF.157</v>
      </c>
      <c r="CO251" s="50" t="str">
        <f>TabelladatiSinottico[[#This Row],[Customer]]</f>
        <v>HANGZHOU SUOKAI INDUSTRIAL CO.LTD.</v>
      </c>
      <c r="CP251" s="54">
        <f t="shared" si="31"/>
        <v>250</v>
      </c>
      <c r="CQ251" s="94" t="s">
        <v>106</v>
      </c>
    </row>
    <row r="252" spans="1:95" ht="21.75" customHeight="1" x14ac:dyDescent="0.25">
      <c r="A252" s="1" t="s">
        <v>598</v>
      </c>
      <c r="B252" s="6" t="s">
        <v>1207</v>
      </c>
      <c r="C252" s="23" t="s">
        <v>97</v>
      </c>
      <c r="D252" t="s">
        <v>1204</v>
      </c>
      <c r="E252" s="2">
        <v>2018</v>
      </c>
      <c r="F252" s="10" t="s">
        <v>99</v>
      </c>
      <c r="G252" s="2" t="s">
        <v>220</v>
      </c>
      <c r="H252" s="2" t="s">
        <v>101</v>
      </c>
      <c r="I252" s="10" t="s">
        <v>221</v>
      </c>
      <c r="J252" s="2" t="s">
        <v>1208</v>
      </c>
      <c r="K252" s="91" t="str">
        <f t="shared" si="26"/>
        <v>pdf</v>
      </c>
      <c r="L252" s="2" t="s">
        <v>1209</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831</v>
      </c>
      <c r="AG252" s="24" t="s">
        <v>717</v>
      </c>
      <c r="AH252" s="24" t="s">
        <v>1148</v>
      </c>
      <c r="AI252" s="24" t="s">
        <v>216</v>
      </c>
      <c r="AJ252" s="24" t="s">
        <v>318</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220</v>
      </c>
      <c r="BD252" s="54" t="s">
        <v>221</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4" t="s">
        <v>118</v>
      </c>
      <c r="CM252" s="64" t="str">
        <f>TabelladatiSinottico[[#This Row],[Model]]</f>
        <v>GTF</v>
      </c>
      <c r="CN252" s="64" t="str">
        <f>TabelladatiSinottico[[#This Row],[Serial_Number]]</f>
        <v>GTF.158</v>
      </c>
      <c r="CO252" s="50" t="str">
        <f>TabelladatiSinottico[[#This Row],[Customer]]</f>
        <v>HANGZHOU SUOKAI INDUSTRIAL CO.LTD.</v>
      </c>
      <c r="CP252" s="54">
        <f t="shared" si="31"/>
        <v>251</v>
      </c>
      <c r="CQ252" s="94" t="s">
        <v>106</v>
      </c>
    </row>
    <row r="253" spans="1:95" ht="21.75" customHeight="1" x14ac:dyDescent="0.25">
      <c r="A253" s="1" t="s">
        <v>598</v>
      </c>
      <c r="B253" s="6" t="s">
        <v>1210</v>
      </c>
      <c r="C253" s="23" t="s">
        <v>97</v>
      </c>
      <c r="D253" t="s">
        <v>1204</v>
      </c>
      <c r="E253" s="2">
        <v>2018</v>
      </c>
      <c r="F253" s="10" t="s">
        <v>99</v>
      </c>
      <c r="G253" s="2" t="s">
        <v>569</v>
      </c>
      <c r="H253" s="2" t="s">
        <v>101</v>
      </c>
      <c r="I253" s="10" t="s">
        <v>102</v>
      </c>
      <c r="J253" s="2" t="s">
        <v>1211</v>
      </c>
      <c r="K253" s="91" t="str">
        <f t="shared" si="26"/>
        <v>pdf</v>
      </c>
      <c r="L253" s="2" t="s">
        <v>1206</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831</v>
      </c>
      <c r="AG253" s="24" t="s">
        <v>717</v>
      </c>
      <c r="AH253" s="24" t="s">
        <v>1148</v>
      </c>
      <c r="AI253" s="24" t="s">
        <v>216</v>
      </c>
      <c r="AJ253" s="24" t="s">
        <v>318</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569</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4" t="s">
        <v>118</v>
      </c>
      <c r="CM253" s="64" t="str">
        <f>TabelladatiSinottico[[#This Row],[Model]]</f>
        <v>GTF</v>
      </c>
      <c r="CN253" s="64" t="str">
        <f>TabelladatiSinottico[[#This Row],[Serial_Number]]</f>
        <v>GTF.159</v>
      </c>
      <c r="CO253" s="50" t="str">
        <f>TabelladatiSinottico[[#This Row],[Customer]]</f>
        <v>HANGZHOU SUOKAI INDUSTRIAL CO.LTD.</v>
      </c>
      <c r="CP253" s="54">
        <f t="shared" si="31"/>
        <v>252</v>
      </c>
      <c r="CQ253" s="94" t="s">
        <v>106</v>
      </c>
    </row>
    <row r="254" spans="1:95" ht="21.75" customHeight="1" x14ac:dyDescent="0.25">
      <c r="A254" s="1" t="s">
        <v>598</v>
      </c>
      <c r="B254" s="6" t="s">
        <v>1212</v>
      </c>
      <c r="C254" s="23" t="s">
        <v>97</v>
      </c>
      <c r="D254" t="s">
        <v>1204</v>
      </c>
      <c r="E254" s="2">
        <v>2018</v>
      </c>
      <c r="F254" s="10" t="s">
        <v>99</v>
      </c>
      <c r="G254" s="2" t="s">
        <v>220</v>
      </c>
      <c r="H254" s="2" t="s">
        <v>101</v>
      </c>
      <c r="I254" s="10" t="s">
        <v>221</v>
      </c>
      <c r="J254" s="2" t="s">
        <v>1213</v>
      </c>
      <c r="K254" s="91" t="str">
        <f t="shared" si="26"/>
        <v>pdf</v>
      </c>
      <c r="L254" s="2" t="s">
        <v>1209</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831</v>
      </c>
      <c r="AG254" s="24" t="s">
        <v>717</v>
      </c>
      <c r="AH254" s="24" t="s">
        <v>1148</v>
      </c>
      <c r="AI254" s="24" t="s">
        <v>216</v>
      </c>
      <c r="AJ254" s="24" t="s">
        <v>318</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220</v>
      </c>
      <c r="BD254" s="54" t="s">
        <v>221</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4" t="s">
        <v>118</v>
      </c>
      <c r="CM254" s="64" t="str">
        <f>TabelladatiSinottico[[#This Row],[Model]]</f>
        <v>GTF</v>
      </c>
      <c r="CN254" s="64" t="str">
        <f>TabelladatiSinottico[[#This Row],[Serial_Number]]</f>
        <v>GTF.160</v>
      </c>
      <c r="CO254" s="50" t="str">
        <f>TabelladatiSinottico[[#This Row],[Customer]]</f>
        <v>HANGZHOU SUOKAI INDUSTRIAL CO.LTD.</v>
      </c>
      <c r="CP254" s="54">
        <f t="shared" si="31"/>
        <v>253</v>
      </c>
      <c r="CQ254" s="94" t="s">
        <v>106</v>
      </c>
    </row>
    <row r="255" spans="1:95" ht="21.75" customHeight="1" x14ac:dyDescent="0.25">
      <c r="A255" s="1" t="s">
        <v>598</v>
      </c>
      <c r="B255" s="6" t="s">
        <v>1214</v>
      </c>
      <c r="C255" s="23" t="s">
        <v>97</v>
      </c>
      <c r="D255" t="s">
        <v>1204</v>
      </c>
      <c r="E255" s="2">
        <v>2018</v>
      </c>
      <c r="F255" s="10" t="s">
        <v>99</v>
      </c>
      <c r="G255" s="2" t="s">
        <v>569</v>
      </c>
      <c r="H255" s="2" t="s">
        <v>101</v>
      </c>
      <c r="I255" s="10" t="s">
        <v>102</v>
      </c>
      <c r="J255" s="2" t="s">
        <v>1215</v>
      </c>
      <c r="K255" s="91" t="str">
        <f t="shared" si="26"/>
        <v>pdf</v>
      </c>
      <c r="L255" s="2" t="s">
        <v>1206</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831</v>
      </c>
      <c r="AG255" s="24" t="s">
        <v>717</v>
      </c>
      <c r="AH255" s="24" t="s">
        <v>1148</v>
      </c>
      <c r="AI255" s="24" t="s">
        <v>216</v>
      </c>
      <c r="AJ255" s="24" t="s">
        <v>318</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569</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4" t="s">
        <v>118</v>
      </c>
      <c r="CM255" s="64" t="str">
        <f>TabelladatiSinottico[[#This Row],[Model]]</f>
        <v>GTF</v>
      </c>
      <c r="CN255" s="64" t="str">
        <f>TabelladatiSinottico[[#This Row],[Serial_Number]]</f>
        <v>GTF.161</v>
      </c>
      <c r="CO255" s="50" t="str">
        <f>TabelladatiSinottico[[#This Row],[Customer]]</f>
        <v>HANGZHOU SUOKAI INDUSTRIAL CO.LTD.</v>
      </c>
      <c r="CP255" s="54">
        <f t="shared" si="31"/>
        <v>254</v>
      </c>
      <c r="CQ255" s="94" t="s">
        <v>106</v>
      </c>
    </row>
    <row r="256" spans="1:95" ht="21.75" customHeight="1" x14ac:dyDescent="0.25">
      <c r="A256" s="1" t="s">
        <v>598</v>
      </c>
      <c r="B256" s="6" t="s">
        <v>1216</v>
      </c>
      <c r="C256" s="23" t="s">
        <v>97</v>
      </c>
      <c r="D256" t="s">
        <v>1217</v>
      </c>
      <c r="E256" s="2">
        <v>2018</v>
      </c>
      <c r="F256" s="10" t="s">
        <v>99</v>
      </c>
      <c r="G256" s="2" t="s">
        <v>220</v>
      </c>
      <c r="H256" s="2" t="s">
        <v>101</v>
      </c>
      <c r="I256" s="10" t="s">
        <v>221</v>
      </c>
      <c r="J256" s="2" t="s">
        <v>1218</v>
      </c>
      <c r="K256" s="91" t="str">
        <f t="shared" si="26"/>
        <v>pdf</v>
      </c>
      <c r="L256" s="2" t="s">
        <v>1209</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220</v>
      </c>
      <c r="BD256" s="54" t="s">
        <v>221</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4" t="s">
        <v>118</v>
      </c>
      <c r="CM256" s="64" t="str">
        <f>TabelladatiSinottico[[#This Row],[Model]]</f>
        <v>GTF</v>
      </c>
      <c r="CN256" s="64" t="str">
        <f>TabelladatiSinottico[[#This Row],[Serial_Number]]</f>
        <v>GTF.162</v>
      </c>
      <c r="CO256" s="50" t="str">
        <f>TabelladatiSinottico[[#This Row],[Customer]]</f>
        <v>HANGZHOU YUSEI MACHINERY</v>
      </c>
      <c r="CP256" s="54">
        <f t="shared" si="31"/>
        <v>255</v>
      </c>
      <c r="CQ256" s="94" t="s">
        <v>106</v>
      </c>
    </row>
    <row r="257" spans="1:95" ht="21.75" customHeight="1" x14ac:dyDescent="0.25">
      <c r="A257" s="1" t="s">
        <v>598</v>
      </c>
      <c r="B257" s="6" t="s">
        <v>1219</v>
      </c>
      <c r="C257" s="23" t="s">
        <v>97</v>
      </c>
      <c r="D257" t="s">
        <v>1220</v>
      </c>
      <c r="E257" s="2">
        <v>2018</v>
      </c>
      <c r="F257" s="10" t="s">
        <v>99</v>
      </c>
      <c r="G257" s="2" t="s">
        <v>569</v>
      </c>
      <c r="H257" s="2" t="s">
        <v>101</v>
      </c>
      <c r="I257" s="10" t="s">
        <v>102</v>
      </c>
      <c r="J257" s="2" t="s">
        <v>1221</v>
      </c>
      <c r="K257" s="91" t="str">
        <f t="shared" si="26"/>
        <v>pdf</v>
      </c>
      <c r="L257" s="2" t="s">
        <v>1206</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1148</v>
      </c>
      <c r="AI257" s="24" t="s">
        <v>216</v>
      </c>
      <c r="AJ257" s="24" t="s">
        <v>318</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569</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4" t="s">
        <v>118</v>
      </c>
      <c r="CM257" s="64" t="str">
        <f>TabelladatiSinottico[[#This Row],[Model]]</f>
        <v>GTF</v>
      </c>
      <c r="CN257" s="64" t="str">
        <f>TabelladatiSinottico[[#This Row],[Serial_Number]]</f>
        <v>GTF.163</v>
      </c>
      <c r="CO257" s="50" t="str">
        <f>TabelladatiSinottico[[#This Row],[Customer]]</f>
        <v>HUBEI YUSEI PLASTICS &amp; MOULD</v>
      </c>
      <c r="CP257" s="54">
        <f t="shared" si="31"/>
        <v>256</v>
      </c>
      <c r="CQ257" s="94" t="s">
        <v>106</v>
      </c>
    </row>
    <row r="258" spans="1:95" ht="21.75" customHeight="1" x14ac:dyDescent="0.25">
      <c r="A258" s="1" t="s">
        <v>598</v>
      </c>
      <c r="B258" s="6" t="s">
        <v>1222</v>
      </c>
      <c r="C258" s="23" t="s">
        <v>97</v>
      </c>
      <c r="D258" t="s">
        <v>1223</v>
      </c>
      <c r="E258" s="2">
        <v>2018</v>
      </c>
      <c r="F258" s="10" t="s">
        <v>99</v>
      </c>
      <c r="G258" s="2" t="s">
        <v>569</v>
      </c>
      <c r="H258" s="2" t="s">
        <v>101</v>
      </c>
      <c r="I258" s="10" t="s">
        <v>102</v>
      </c>
      <c r="J258" s="2" t="s">
        <v>1224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1206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316</v>
      </c>
      <c r="AI258" s="24" t="s">
        <v>216</v>
      </c>
      <c r="AJ258" s="24" t="s">
        <v>318</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569</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4" t="s">
        <v>118</v>
      </c>
      <c r="CM258" s="64" t="str">
        <f>TabelladatiSinottico[[#This Row],[Model]]</f>
        <v>GTF</v>
      </c>
      <c r="CN258" s="64" t="str">
        <f>TabelladatiSinottico[[#This Row],[Serial_Number]]</f>
        <v>GTF.164</v>
      </c>
      <c r="CO258" s="50" t="str">
        <f>TabelladatiSinottico[[#This Row],[Customer]]</f>
        <v>GUANGZHOU YUSEI MACHINERY</v>
      </c>
      <c r="CP258" s="54">
        <f t="shared" si="31"/>
        <v>257</v>
      </c>
      <c r="CQ258" s="94" t="s">
        <v>106</v>
      </c>
    </row>
    <row r="259" spans="1:95" ht="21.75" customHeight="1" x14ac:dyDescent="0.25">
      <c r="A259" s="1" t="s">
        <v>598</v>
      </c>
      <c r="B259" s="6" t="s">
        <v>1225</v>
      </c>
      <c r="C259" s="23" t="s">
        <v>209</v>
      </c>
      <c r="D259" t="s">
        <v>1226</v>
      </c>
      <c r="E259" s="2">
        <v>2018</v>
      </c>
      <c r="F259" s="10" t="s">
        <v>99</v>
      </c>
      <c r="G259" s="2" t="s">
        <v>569</v>
      </c>
      <c r="H259" s="2" t="s">
        <v>101</v>
      </c>
      <c r="I259" s="10" t="s">
        <v>102</v>
      </c>
      <c r="J259" s="2" t="s">
        <v>1227</v>
      </c>
      <c r="K259" s="91" t="str">
        <f t="shared" si="34"/>
        <v>pdf</v>
      </c>
      <c r="L259" s="2" t="s">
        <v>1081</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364</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569</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4" t="s">
        <v>118</v>
      </c>
      <c r="CM259" s="64" t="str">
        <f>TabelladatiSinottico[[#This Row],[Model]]</f>
        <v>GTF</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x14ac:dyDescent="0.25">
      <c r="A260" s="1" t="s">
        <v>598</v>
      </c>
      <c r="B260" s="6" t="s">
        <v>1228</v>
      </c>
      <c r="C260" s="23" t="s">
        <v>97</v>
      </c>
      <c r="D260" t="s">
        <v>804</v>
      </c>
      <c r="E260" s="2">
        <v>2018</v>
      </c>
      <c r="F260" s="10" t="s">
        <v>99</v>
      </c>
      <c r="G260" s="2" t="s">
        <v>569</v>
      </c>
      <c r="H260" s="2" t="s">
        <v>101</v>
      </c>
      <c r="I260" s="10" t="s">
        <v>102</v>
      </c>
      <c r="J260" s="2" t="s">
        <v>1229</v>
      </c>
      <c r="K260" s="91" t="str">
        <f t="shared" si="34"/>
        <v>pdf</v>
      </c>
      <c r="L260" s="2" t="s">
        <v>1230</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808</v>
      </c>
      <c r="AZ260" s="104" t="s">
        <v>112</v>
      </c>
      <c r="BA260" s="54" t="s">
        <v>99</v>
      </c>
      <c r="BB260" s="54" t="s">
        <v>106</v>
      </c>
      <c r="BC260" s="12" t="s">
        <v>569</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4" t="s">
        <v>118</v>
      </c>
      <c r="CM260" s="64" t="str">
        <f>TabelladatiSinottico[[#This Row],[Model]]</f>
        <v>GTF</v>
      </c>
      <c r="CN260" s="64" t="str">
        <f>TabelladatiSinottico[[#This Row],[Serial_Number]]</f>
        <v>GTF.166</v>
      </c>
      <c r="CO260" s="50" t="str">
        <f>TabelladatiSinottico[[#This Row],[Customer]]</f>
        <v>CAD/CAM SCHINKOWSKI</v>
      </c>
      <c r="CP260" s="54">
        <f t="shared" si="39"/>
        <v>259</v>
      </c>
      <c r="CQ260" s="94" t="s">
        <v>106</v>
      </c>
    </row>
    <row r="261" spans="1:95" ht="21.75" customHeight="1" x14ac:dyDescent="0.25">
      <c r="A261" s="1" t="s">
        <v>598</v>
      </c>
      <c r="B261" s="6" t="s">
        <v>1231</v>
      </c>
      <c r="C261" s="23" t="s">
        <v>209</v>
      </c>
      <c r="D261" t="s">
        <v>1232</v>
      </c>
      <c r="E261" s="2">
        <v>2019</v>
      </c>
      <c r="F261" s="10" t="s">
        <v>1041</v>
      </c>
      <c r="G261" s="2" t="s">
        <v>1233</v>
      </c>
      <c r="H261" s="2" t="s">
        <v>101</v>
      </c>
      <c r="I261" s="10" t="s">
        <v>221</v>
      </c>
      <c r="J261" s="2" t="s">
        <v>1234</v>
      </c>
      <c r="K261" s="91" t="str">
        <f t="shared" si="34"/>
        <v>pdf</v>
      </c>
      <c r="L261" s="2" t="s">
        <v>1039</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364</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223</v>
      </c>
      <c r="AY261" s="104" t="s">
        <v>181</v>
      </c>
      <c r="AZ261" s="104" t="s">
        <v>112</v>
      </c>
      <c r="BA261" s="54" t="s">
        <v>1041</v>
      </c>
      <c r="BB261" s="54" t="s">
        <v>106</v>
      </c>
      <c r="BC261" s="12" t="s">
        <v>1233</v>
      </c>
      <c r="BD261" s="54" t="s">
        <v>221</v>
      </c>
      <c r="BE261" s="54" t="s">
        <v>1041</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4" t="s">
        <v>118</v>
      </c>
      <c r="CM261" s="64" t="str">
        <f>TabelladatiSinottico[[#This Row],[Model]]</f>
        <v>GTF</v>
      </c>
      <c r="CN261" s="64" t="str">
        <f>TabelladatiSinottico[[#This Row],[Serial_Number]]</f>
        <v>GTF.167</v>
      </c>
      <c r="CO261" s="50" t="str">
        <f>TabelladatiSinottico[[#This Row],[Customer]]</f>
        <v>CO.ST.AT. S.r.l.</v>
      </c>
      <c r="CP261" s="54">
        <f t="shared" si="39"/>
        <v>260</v>
      </c>
      <c r="CQ261" s="94" t="s">
        <v>106</v>
      </c>
    </row>
    <row r="262" spans="1:95" ht="21.75" customHeight="1" x14ac:dyDescent="0.25">
      <c r="A262" s="1" t="s">
        <v>598</v>
      </c>
      <c r="B262" s="6" t="s">
        <v>1235</v>
      </c>
      <c r="C262" s="23" t="s">
        <v>97</v>
      </c>
      <c r="D262" t="s">
        <v>1063</v>
      </c>
      <c r="E262" s="2">
        <v>2019</v>
      </c>
      <c r="F262" s="10" t="s">
        <v>1041</v>
      </c>
      <c r="G262" s="2" t="s">
        <v>569</v>
      </c>
      <c r="H262" s="2" t="s">
        <v>101</v>
      </c>
      <c r="I262" s="10" t="s">
        <v>102</v>
      </c>
      <c r="J262" s="2" t="s">
        <v>1236</v>
      </c>
      <c r="K262" s="91" t="str">
        <f t="shared" si="34"/>
        <v>pdf</v>
      </c>
      <c r="L262" s="2" t="s">
        <v>1237</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223</v>
      </c>
      <c r="AY262" s="104" t="s">
        <v>701</v>
      </c>
      <c r="AZ262" s="104" t="s">
        <v>148</v>
      </c>
      <c r="BA262" s="54" t="s">
        <v>1041</v>
      </c>
      <c r="BB262" s="54" t="s">
        <v>106</v>
      </c>
      <c r="BC262" s="12" t="s">
        <v>569</v>
      </c>
      <c r="BD262" s="54" t="s">
        <v>102</v>
      </c>
      <c r="BE262" s="54" t="s">
        <v>1041</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4" t="s">
        <v>118</v>
      </c>
      <c r="CM262" s="64" t="str">
        <f>TabelladatiSinottico[[#This Row],[Model]]</f>
        <v>GTF</v>
      </c>
      <c r="CN262" s="64" t="str">
        <f>TabelladatiSinottico[[#This Row],[Serial_Number]]</f>
        <v>GTF.168</v>
      </c>
      <c r="CO262" s="50" t="str">
        <f>TabelladatiSinottico[[#This Row],[Customer]]</f>
        <v>AERO-TECH ENGINEERING</v>
      </c>
      <c r="CP262" s="54">
        <f t="shared" si="39"/>
        <v>261</v>
      </c>
      <c r="CQ262" s="94" t="s">
        <v>106</v>
      </c>
    </row>
    <row r="263" spans="1:95" ht="21.75" customHeight="1" x14ac:dyDescent="0.25">
      <c r="A263" s="1" t="s">
        <v>598</v>
      </c>
      <c r="B263" s="6" t="s">
        <v>1238</v>
      </c>
      <c r="C263" s="23" t="s">
        <v>750</v>
      </c>
      <c r="D263" t="s">
        <v>299</v>
      </c>
      <c r="E263" s="2">
        <v>2019</v>
      </c>
      <c r="F263" s="10" t="s">
        <v>121</v>
      </c>
      <c r="G263" s="2" t="s">
        <v>1239</v>
      </c>
      <c r="H263" s="2" t="s">
        <v>893</v>
      </c>
      <c r="I263" s="10" t="s">
        <v>102</v>
      </c>
      <c r="J263" s="2" t="s">
        <v>1240</v>
      </c>
      <c r="K263" s="91" t="str">
        <f t="shared" si="34"/>
        <v>pdf</v>
      </c>
      <c r="L263" s="2" t="s">
        <v>1241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302</v>
      </c>
      <c r="AZ263" s="104" t="s">
        <v>112</v>
      </c>
      <c r="BA263" s="54" t="s">
        <v>121</v>
      </c>
      <c r="BB263" s="54" t="s">
        <v>106</v>
      </c>
      <c r="BC263" s="12" t="s">
        <v>1239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4" t="s">
        <v>118</v>
      </c>
      <c r="CM263" s="64" t="str">
        <f>TabelladatiSinottico[[#This Row],[Model]]</f>
        <v>GTF</v>
      </c>
      <c r="CN263" s="64" t="str">
        <f>TabelladatiSinottico[[#This Row],[Serial_Number]]</f>
        <v>GTF.169</v>
      </c>
      <c r="CO263" s="50" t="str">
        <f>TabelladatiSinottico[[#This Row],[Customer]]</f>
        <v>SEAT S.A.</v>
      </c>
      <c r="CP263" s="54">
        <f t="shared" si="39"/>
        <v>262</v>
      </c>
      <c r="CQ263" s="94" t="s">
        <v>106</v>
      </c>
    </row>
    <row r="264" spans="1:95" ht="21.75" customHeight="1" x14ac:dyDescent="0.25">
      <c r="A264" s="1" t="s">
        <v>598</v>
      </c>
      <c r="B264" s="6" t="s">
        <v>1242</v>
      </c>
      <c r="C264" s="23" t="s">
        <v>97</v>
      </c>
      <c r="D264" t="s">
        <v>1243</v>
      </c>
      <c r="E264" s="2">
        <v>2019</v>
      </c>
      <c r="F264" s="10" t="s">
        <v>1041</v>
      </c>
      <c r="G264" s="2" t="s">
        <v>1244</v>
      </c>
      <c r="H264" s="2" t="s">
        <v>101</v>
      </c>
      <c r="I264" s="10" t="s">
        <v>102</v>
      </c>
      <c r="J264" s="2" t="s">
        <v>1245</v>
      </c>
      <c r="K264" s="91" t="str">
        <f t="shared" si="34"/>
        <v>pdf</v>
      </c>
      <c r="L264" s="2" t="s">
        <v>1246</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364</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1247</v>
      </c>
      <c r="AZ264" s="104" t="s">
        <v>112</v>
      </c>
      <c r="BA264" s="54" t="s">
        <v>1041</v>
      </c>
      <c r="BB264" s="54" t="s">
        <v>106</v>
      </c>
      <c r="BC264" s="12" t="s">
        <v>1244</v>
      </c>
      <c r="BD264" s="54" t="s">
        <v>102</v>
      </c>
      <c r="BE264" s="54" t="s">
        <v>1041</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4" t="s">
        <v>118</v>
      </c>
      <c r="CM264" s="64" t="str">
        <f>TabelladatiSinottico[[#This Row],[Model]]</f>
        <v>GTF</v>
      </c>
      <c r="CN264" s="64" t="str">
        <f>TabelladatiSinottico[[#This Row],[Serial_Number]]</f>
        <v>GTF.170</v>
      </c>
      <c r="CO264" s="50" t="str">
        <f>TabelladatiSinottico[[#This Row],[Customer]]</f>
        <v>TECNOSTAMPI S.r.l.</v>
      </c>
      <c r="CP264" s="54">
        <f t="shared" si="39"/>
        <v>263</v>
      </c>
      <c r="CQ264" s="94" t="s">
        <v>106</v>
      </c>
    </row>
    <row r="265" spans="1:95" ht="21.75" customHeight="1" x14ac:dyDescent="0.25">
      <c r="A265" s="1" t="s">
        <v>598</v>
      </c>
      <c r="B265" s="6" t="s">
        <v>1248</v>
      </c>
      <c r="C265" s="23" t="s">
        <v>97</v>
      </c>
      <c r="D265" t="s">
        <v>1243</v>
      </c>
      <c r="E265" s="2">
        <v>2019</v>
      </c>
      <c r="F265" s="10" t="s">
        <v>1041</v>
      </c>
      <c r="G265" s="2" t="s">
        <v>1244</v>
      </c>
      <c r="H265" s="2" t="s">
        <v>101</v>
      </c>
      <c r="I265" s="10" t="s">
        <v>102</v>
      </c>
      <c r="J265" s="2" t="s">
        <v>1245</v>
      </c>
      <c r="K265" s="91" t="str">
        <f t="shared" si="34"/>
        <v>pdf</v>
      </c>
      <c r="L265" s="2" t="s">
        <v>1249</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364</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1247</v>
      </c>
      <c r="AZ265" s="104" t="s">
        <v>112</v>
      </c>
      <c r="BA265" s="54" t="s">
        <v>1041</v>
      </c>
      <c r="BB265" s="54" t="s">
        <v>106</v>
      </c>
      <c r="BC265" s="12" t="s">
        <v>1244</v>
      </c>
      <c r="BD265" s="54" t="s">
        <v>102</v>
      </c>
      <c r="BE265" s="54" t="s">
        <v>1041</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4" t="s">
        <v>118</v>
      </c>
      <c r="CM265" s="64" t="str">
        <f>TabelladatiSinottico[[#This Row],[Model]]</f>
        <v>GTF</v>
      </c>
      <c r="CN265" s="64" t="str">
        <f>TabelladatiSinottico[[#This Row],[Serial_Number]]</f>
        <v>GTF.171</v>
      </c>
      <c r="CO265" s="50" t="str">
        <f>TabelladatiSinottico[[#This Row],[Customer]]</f>
        <v>TECNOSTAMPI S.r.l.</v>
      </c>
      <c r="CP265" s="54">
        <f t="shared" si="39"/>
        <v>264</v>
      </c>
      <c r="CQ265" s="94" t="s">
        <v>106</v>
      </c>
    </row>
    <row r="266" spans="1:95" ht="75.599999999999994" customHeight="1" x14ac:dyDescent="0.25">
      <c r="A266" s="1" t="s">
        <v>598</v>
      </c>
      <c r="B266" s="6">
        <v>172</v>
      </c>
      <c r="C266" s="86" t="s">
        <v>746</v>
      </c>
      <c r="D266" s="95" t="s">
        <v>1048</v>
      </c>
      <c r="E266" s="2">
        <v>2019</v>
      </c>
      <c r="F266" s="19" t="s">
        <v>1250</v>
      </c>
      <c r="G266" s="19" t="s">
        <v>1251</v>
      </c>
      <c r="H266" s="19" t="s">
        <v>1252</v>
      </c>
      <c r="I266" s="19" t="s">
        <v>1253</v>
      </c>
      <c r="J266" s="2" t="s">
        <v>1254</v>
      </c>
      <c r="K266" s="91" t="str">
        <f t="shared" si="34"/>
        <v>pdf</v>
      </c>
      <c r="L266" s="2" t="s">
        <v>1255</v>
      </c>
      <c r="M266" s="91" t="str">
        <f t="shared" si="35"/>
        <v>pdf</v>
      </c>
      <c r="N266" s="2" t="s">
        <v>105</v>
      </c>
      <c r="O266" s="6" t="s">
        <v>1256</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771</v>
      </c>
      <c r="AD266" s="4" t="s">
        <v>1257</v>
      </c>
      <c r="AE266" s="2" t="s">
        <v>147</v>
      </c>
      <c r="AF266" s="61" t="s">
        <v>775</v>
      </c>
      <c r="AG266" s="10" t="s">
        <v>1258</v>
      </c>
      <c r="AH266" s="10" t="s">
        <v>1259</v>
      </c>
      <c r="AI266" s="10" t="s">
        <v>1260</v>
      </c>
      <c r="AJ266" s="10" t="s">
        <v>1261</v>
      </c>
      <c r="AL266" s="2" t="s">
        <v>472</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341</v>
      </c>
      <c r="AY266" s="104" t="s">
        <v>1262</v>
      </c>
      <c r="AZ266" s="104" t="s">
        <v>112</v>
      </c>
      <c r="BA266" s="12" t="s">
        <v>722</v>
      </c>
      <c r="BB266" s="54" t="s">
        <v>1263</v>
      </c>
      <c r="BC266" s="53" t="s">
        <v>1264</v>
      </c>
      <c r="BD266" s="53" t="s">
        <v>648</v>
      </c>
      <c r="BE266" s="50" t="str">
        <f>TabelladatiSinottico[[#This Row],[Head1]]&amp;"_"&amp;TabelladatiSinottico[[#This Row],[Cartridge1]]</f>
        <v>M5H_XTHA0010</v>
      </c>
      <c r="BF266" s="54" t="s">
        <v>107</v>
      </c>
      <c r="BG266" s="50" t="s">
        <v>1041</v>
      </c>
      <c r="BH266" s="54" t="s">
        <v>1265</v>
      </c>
      <c r="BI266" s="12" t="s">
        <v>1266</v>
      </c>
      <c r="BJ266" s="12" t="s">
        <v>1267</v>
      </c>
      <c r="BK266" s="50" t="str">
        <f>TabelladatiSinottico[[#This Row],[Head2]]&amp;"_"&amp;TabelladatiSinottico[[#This Row],[Cartridge2]]</f>
        <v>M5S_XTSA0008</v>
      </c>
      <c r="BL266" s="54" t="s">
        <v>106</v>
      </c>
      <c r="BM266" s="50" t="s">
        <v>646</v>
      </c>
      <c r="BN266" s="54" t="s">
        <v>1268</v>
      </c>
      <c r="BO266" s="12" t="s">
        <v>1269</v>
      </c>
      <c r="BP266" s="12" t="s">
        <v>648</v>
      </c>
      <c r="BQ266" s="12" t="str">
        <f>TabelladatiSinottico[[#This Row],[Head3]]&amp;"_"&amp;TabelladatiSinottico[[#This Row],[Cartridge3]]</f>
        <v>M3A_XTHA0013</v>
      </c>
      <c r="BR266" s="54" t="s">
        <v>106</v>
      </c>
      <c r="BS266" s="50" t="s">
        <v>1270</v>
      </c>
      <c r="BT266" s="54" t="s">
        <v>1271</v>
      </c>
      <c r="BU266" s="53" t="s">
        <v>1264</v>
      </c>
      <c r="BV266" s="12" t="s">
        <v>648</v>
      </c>
      <c r="BW266" s="50" t="str">
        <f>TabelladatiSinottico[[#This Row],[Head4]]&amp;"_"&amp;TabelladatiSinottico[[#This Row],[Cartridge4]]</f>
        <v>MRH_XTHA0012</v>
      </c>
      <c r="BX266" s="54" t="s">
        <v>106</v>
      </c>
      <c r="BY266" s="12" t="s">
        <v>722</v>
      </c>
      <c r="BZ266" s="54" t="s">
        <v>1173</v>
      </c>
      <c r="CA266" s="53" t="s">
        <v>1272</v>
      </c>
      <c r="CB266" s="12" t="s">
        <v>1267</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4" t="s">
        <v>118</v>
      </c>
      <c r="CM266" s="64" t="str">
        <f>TabelladatiSinottico[[#This Row],[Model]]</f>
        <v>GTF</v>
      </c>
      <c r="CN266" s="64" t="str">
        <f>TabelladatiSinottico[[#This Row],[Serial_Number]]</f>
        <v>GTF.172</v>
      </c>
      <c r="CO266" s="50" t="str">
        <f>TabelladatiSinottico[[#This Row],[Customer]]</f>
        <v>SKODA AUTO</v>
      </c>
      <c r="CP266" s="54">
        <f t="shared" si="39"/>
        <v>265</v>
      </c>
      <c r="CQ266" s="77" t="s">
        <v>1273</v>
      </c>
    </row>
    <row r="267" spans="1:95" ht="75.95" customHeight="1" x14ac:dyDescent="0.25">
      <c r="A267" s="1" t="s">
        <v>598</v>
      </c>
      <c r="B267" s="6">
        <v>173</v>
      </c>
      <c r="C267" s="86" t="s">
        <v>746</v>
      </c>
      <c r="D267" s="95" t="s">
        <v>1048</v>
      </c>
      <c r="E267" s="2">
        <v>2019</v>
      </c>
      <c r="F267" s="19" t="s">
        <v>1250</v>
      </c>
      <c r="G267" s="19" t="s">
        <v>1251</v>
      </c>
      <c r="H267" s="19" t="s">
        <v>1252</v>
      </c>
      <c r="I267" s="19" t="s">
        <v>1253</v>
      </c>
      <c r="J267" s="2" t="s">
        <v>1254</v>
      </c>
      <c r="K267" s="91" t="str">
        <f t="shared" si="34"/>
        <v>pdf</v>
      </c>
      <c r="L267" s="2" t="s">
        <v>1255</v>
      </c>
      <c r="M267" s="91" t="str">
        <f t="shared" si="35"/>
        <v>pdf</v>
      </c>
      <c r="N267" s="2" t="s">
        <v>105</v>
      </c>
      <c r="O267" s="6" t="s">
        <v>1256</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771</v>
      </c>
      <c r="AD267" s="4" t="s">
        <v>1257</v>
      </c>
      <c r="AE267" s="2" t="s">
        <v>147</v>
      </c>
      <c r="AF267" s="61" t="s">
        <v>775</v>
      </c>
      <c r="AG267" s="10" t="s">
        <v>1258</v>
      </c>
      <c r="AH267" s="10" t="s">
        <v>1259</v>
      </c>
      <c r="AI267" s="10" t="s">
        <v>1260</v>
      </c>
      <c r="AJ267" s="10" t="s">
        <v>1261</v>
      </c>
      <c r="AL267" s="2" t="s">
        <v>472</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341</v>
      </c>
      <c r="AY267" s="104" t="s">
        <v>1262</v>
      </c>
      <c r="AZ267" s="104" t="s">
        <v>112</v>
      </c>
      <c r="BA267" s="12" t="s">
        <v>722</v>
      </c>
      <c r="BB267" s="54" t="s">
        <v>1263</v>
      </c>
      <c r="BC267" s="53" t="s">
        <v>1264</v>
      </c>
      <c r="BD267" s="53" t="s">
        <v>648</v>
      </c>
      <c r="BE267" s="50" t="str">
        <f>TabelladatiSinottico[[#This Row],[Head1]]&amp;"_"&amp;TabelladatiSinottico[[#This Row],[Cartridge1]]</f>
        <v>M5H_XTHA0010</v>
      </c>
      <c r="BF267" s="54" t="s">
        <v>107</v>
      </c>
      <c r="BG267" s="50" t="s">
        <v>1041</v>
      </c>
      <c r="BH267" s="54" t="s">
        <v>1265</v>
      </c>
      <c r="BI267" s="12" t="s">
        <v>1266</v>
      </c>
      <c r="BJ267" s="12" t="s">
        <v>1267</v>
      </c>
      <c r="BK267" s="50" t="str">
        <f>TabelladatiSinottico[[#This Row],[Head2]]&amp;"_"&amp;TabelladatiSinottico[[#This Row],[Cartridge2]]</f>
        <v>M5S_XTSA0008</v>
      </c>
      <c r="BL267" s="54" t="s">
        <v>106</v>
      </c>
      <c r="BM267" s="50" t="s">
        <v>646</v>
      </c>
      <c r="BN267" s="54" t="s">
        <v>1268</v>
      </c>
      <c r="BO267" s="12" t="s">
        <v>1269</v>
      </c>
      <c r="BP267" s="12" t="s">
        <v>648</v>
      </c>
      <c r="BQ267" s="12" t="str">
        <f>TabelladatiSinottico[[#This Row],[Head3]]&amp;"_"&amp;TabelladatiSinottico[[#This Row],[Cartridge3]]</f>
        <v>M3A_XTHA0013</v>
      </c>
      <c r="BR267" s="54" t="s">
        <v>106</v>
      </c>
      <c r="BS267" s="50" t="s">
        <v>1270</v>
      </c>
      <c r="BT267" s="54" t="s">
        <v>1271</v>
      </c>
      <c r="BU267" s="53" t="s">
        <v>1264</v>
      </c>
      <c r="BV267" s="12" t="s">
        <v>648</v>
      </c>
      <c r="BW267" s="50" t="str">
        <f>TabelladatiSinottico[[#This Row],[Head4]]&amp;"_"&amp;TabelladatiSinottico[[#This Row],[Cartridge4]]</f>
        <v>MRH_XTHA0012</v>
      </c>
      <c r="BX267" s="54" t="s">
        <v>106</v>
      </c>
      <c r="BY267" s="12" t="s">
        <v>722</v>
      </c>
      <c r="BZ267" s="54" t="s">
        <v>1173</v>
      </c>
      <c r="CA267" s="53" t="s">
        <v>1272</v>
      </c>
      <c r="CB267" s="12" t="s">
        <v>1267</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4" t="s">
        <v>118</v>
      </c>
      <c r="CM267" s="64" t="str">
        <f>TabelladatiSinottico[[#This Row],[Model]]</f>
        <v>GTF</v>
      </c>
      <c r="CN267" s="64" t="str">
        <f>TabelladatiSinottico[[#This Row],[Serial_Number]]</f>
        <v>GTF.173</v>
      </c>
      <c r="CO267" s="50" t="str">
        <f>TabelladatiSinottico[[#This Row],[Customer]]</f>
        <v>SKODA AUTO</v>
      </c>
      <c r="CP267" s="54">
        <f t="shared" si="39"/>
        <v>266</v>
      </c>
      <c r="CQ267" s="77" t="s">
        <v>1273</v>
      </c>
    </row>
    <row r="268" spans="1:95" ht="21.75" customHeight="1" x14ac:dyDescent="0.25">
      <c r="A268" s="1" t="s">
        <v>598</v>
      </c>
      <c r="B268" s="6" t="s">
        <v>1274</v>
      </c>
      <c r="C268" s="23" t="s">
        <v>97</v>
      </c>
      <c r="D268" t="s">
        <v>1275</v>
      </c>
      <c r="E268" s="2">
        <v>2018</v>
      </c>
      <c r="F268" s="10" t="s">
        <v>99</v>
      </c>
      <c r="G268" s="2" t="s">
        <v>220</v>
      </c>
      <c r="H268" s="2" t="s">
        <v>101</v>
      </c>
      <c r="I268" s="10" t="s">
        <v>1276</v>
      </c>
      <c r="J268" s="2" t="s">
        <v>1277</v>
      </c>
      <c r="K268" s="91" t="str">
        <f t="shared" si="34"/>
        <v>pdf</v>
      </c>
      <c r="L268" s="2" t="s">
        <v>1209</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316</v>
      </c>
      <c r="AI268" s="24" t="s">
        <v>216</v>
      </c>
      <c r="AJ268" s="24" t="s">
        <v>318</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220</v>
      </c>
      <c r="BD268" s="54" t="s">
        <v>221</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4" t="s">
        <v>118</v>
      </c>
      <c r="CM268" s="64" t="str">
        <f>TabelladatiSinottico[[#This Row],[Model]]</f>
        <v>GTF</v>
      </c>
      <c r="CN268" s="64" t="str">
        <f>TabelladatiSinottico[[#This Row],[Serial_Number]]</f>
        <v>GTF.174</v>
      </c>
      <c r="CO268" s="50" t="str">
        <f>TabelladatiSinottico[[#This Row],[Customer]]</f>
        <v>HANGZHOU KAIMEI MOULD</v>
      </c>
      <c r="CP268" s="54">
        <f t="shared" si="39"/>
        <v>267</v>
      </c>
      <c r="CQ268" s="94" t="s">
        <v>106</v>
      </c>
    </row>
    <row r="269" spans="1:95" ht="21.75" customHeight="1" x14ac:dyDescent="0.25">
      <c r="A269" s="1" t="s">
        <v>598</v>
      </c>
      <c r="B269" s="6" t="s">
        <v>1278</v>
      </c>
      <c r="C269" s="23" t="s">
        <v>97</v>
      </c>
      <c r="D269" t="s">
        <v>1279</v>
      </c>
      <c r="E269" s="2">
        <v>2018</v>
      </c>
      <c r="F269" s="10" t="s">
        <v>99</v>
      </c>
      <c r="G269" s="2" t="s">
        <v>220</v>
      </c>
      <c r="H269" s="2" t="s">
        <v>101</v>
      </c>
      <c r="I269" s="10" t="s">
        <v>1280</v>
      </c>
      <c r="J269" s="2" t="s">
        <v>1281</v>
      </c>
      <c r="K269" s="91" t="str">
        <f t="shared" si="34"/>
        <v>pdf</v>
      </c>
      <c r="L269" s="2" t="s">
        <v>1209</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1282</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1283</v>
      </c>
      <c r="AZ269" s="104" t="s">
        <v>112</v>
      </c>
      <c r="BA269" s="54" t="s">
        <v>99</v>
      </c>
      <c r="BB269" s="54" t="s">
        <v>106</v>
      </c>
      <c r="BC269" s="12" t="s">
        <v>220</v>
      </c>
      <c r="BD269" s="54" t="s">
        <v>221</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4" t="s">
        <v>118</v>
      </c>
      <c r="CM269" s="64" t="str">
        <f>TabelladatiSinottico[[#This Row],[Model]]</f>
        <v>GTF</v>
      </c>
      <c r="CN269" s="64" t="str">
        <f>TabelladatiSinottico[[#This Row],[Serial_Number]]</f>
        <v>GTF.175</v>
      </c>
      <c r="CO269" s="50" t="str">
        <f>TabelladatiSinottico[[#This Row],[Customer]]</f>
        <v>D-COMPANY Ltd.</v>
      </c>
      <c r="CP269" s="54">
        <f t="shared" si="39"/>
        <v>268</v>
      </c>
      <c r="CQ269" s="94" t="s">
        <v>106</v>
      </c>
    </row>
    <row r="270" spans="1:95" ht="21.75" customHeight="1" x14ac:dyDescent="0.25">
      <c r="A270" s="1" t="s">
        <v>598</v>
      </c>
      <c r="B270" s="6" t="s">
        <v>1284</v>
      </c>
      <c r="C270" s="23" t="s">
        <v>746</v>
      </c>
      <c r="D270" t="s">
        <v>747</v>
      </c>
      <c r="E270" s="2">
        <v>2019</v>
      </c>
      <c r="F270" s="10" t="s">
        <v>99</v>
      </c>
      <c r="G270" s="2" t="s">
        <v>569</v>
      </c>
      <c r="H270" s="2" t="s">
        <v>893</v>
      </c>
      <c r="I270" s="10" t="s">
        <v>1280</v>
      </c>
      <c r="J270" s="2" t="s">
        <v>1285</v>
      </c>
      <c r="K270" s="91" t="str">
        <f t="shared" si="34"/>
        <v>pdf</v>
      </c>
      <c r="L270" s="2" t="s">
        <v>1286</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815</v>
      </c>
      <c r="AG270" s="24" t="s">
        <v>815</v>
      </c>
      <c r="AH270" s="24" t="s">
        <v>1148</v>
      </c>
      <c r="AI270" s="24" t="s">
        <v>216</v>
      </c>
      <c r="AJ270" s="24" t="s">
        <v>318</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449</v>
      </c>
      <c r="AZ270" s="104" t="s">
        <v>148</v>
      </c>
      <c r="BA270" s="54" t="s">
        <v>99</v>
      </c>
      <c r="BB270" s="54" t="s">
        <v>106</v>
      </c>
      <c r="BC270" s="12" t="s">
        <v>569</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4" t="s">
        <v>118</v>
      </c>
      <c r="CM270" s="64" t="str">
        <f>TabelladatiSinottico[[#This Row],[Model]]</f>
        <v>GTF</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x14ac:dyDescent="0.25">
      <c r="A271" s="1" t="s">
        <v>598</v>
      </c>
      <c r="B271" s="6" t="s">
        <v>1287</v>
      </c>
      <c r="C271" s="23" t="s">
        <v>710</v>
      </c>
      <c r="D271" t="s">
        <v>1288</v>
      </c>
      <c r="E271" s="2">
        <v>2018</v>
      </c>
      <c r="F271" s="10" t="s">
        <v>1041</v>
      </c>
      <c r="G271" s="2" t="s">
        <v>106</v>
      </c>
      <c r="H271" s="2" t="s">
        <v>893</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1041</v>
      </c>
      <c r="BB271" s="54" t="s">
        <v>106</v>
      </c>
      <c r="BC271" s="12" t="s">
        <v>106</v>
      </c>
      <c r="BD271" s="54" t="s">
        <v>102</v>
      </c>
      <c r="BE271" s="54" t="s">
        <v>1041</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4" t="s">
        <v>118</v>
      </c>
      <c r="CM271" s="64" t="str">
        <f>TabelladatiSinottico[[#This Row],[Model]]</f>
        <v>GTF</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x14ac:dyDescent="0.25">
      <c r="A272" s="1" t="s">
        <v>598</v>
      </c>
      <c r="B272" s="6" t="s">
        <v>1289</v>
      </c>
      <c r="C272" s="23" t="s">
        <v>710</v>
      </c>
      <c r="D272" t="s">
        <v>312</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315</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4" t="s">
        <v>118</v>
      </c>
      <c r="CM272" s="64" t="str">
        <f>TabelladatiSinottico[[#This Row],[Model]]</f>
        <v>GTF</v>
      </c>
      <c r="CN272" s="64" t="str">
        <f>TabelladatiSinottico[[#This Row],[Serial_Number]]</f>
        <v>GTF.178</v>
      </c>
      <c r="CO272" s="50" t="str">
        <f>TabelladatiSinottico[[#This Row],[Customer]]</f>
        <v>ZHEJIANG KAIHUA MOULDS CO. LTD.</v>
      </c>
      <c r="CP272" s="54">
        <f t="shared" si="39"/>
        <v>271</v>
      </c>
      <c r="CQ272" s="94" t="s">
        <v>106</v>
      </c>
    </row>
    <row r="273" spans="1:95" ht="21.75" customHeight="1" x14ac:dyDescent="0.25">
      <c r="A273" s="1" t="s">
        <v>598</v>
      </c>
      <c r="B273" s="6" t="s">
        <v>1290</v>
      </c>
      <c r="C273" s="23" t="s">
        <v>209</v>
      </c>
      <c r="D273" t="s">
        <v>1291</v>
      </c>
      <c r="E273" s="2">
        <v>2019</v>
      </c>
      <c r="F273" s="10" t="s">
        <v>99</v>
      </c>
      <c r="G273" s="2" t="s">
        <v>220</v>
      </c>
      <c r="H273" s="2" t="s">
        <v>101</v>
      </c>
      <c r="I273" s="10" t="s">
        <v>221</v>
      </c>
      <c r="J273" s="2" t="s">
        <v>1292</v>
      </c>
      <c r="K273" s="91" t="str">
        <f t="shared" si="34"/>
        <v>pdf</v>
      </c>
      <c r="L273" s="2" t="s">
        <v>1081</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562</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220</v>
      </c>
      <c r="BD273" s="54" t="s">
        <v>221</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4" t="s">
        <v>118</v>
      </c>
      <c r="CM273" s="64" t="str">
        <f>TabelladatiSinottico[[#This Row],[Model]]</f>
        <v>GTF</v>
      </c>
      <c r="CN273" s="64" t="str">
        <f>TabelladatiSinottico[[#This Row],[Serial_Number]]</f>
        <v>GTF.179</v>
      </c>
      <c r="CO273" s="50" t="str">
        <f>TabelladatiSinottico[[#This Row],[Customer]]</f>
        <v>CTM INDIA Ltd.</v>
      </c>
      <c r="CP273" s="54">
        <f t="shared" si="39"/>
        <v>272</v>
      </c>
      <c r="CQ273" s="94" t="s">
        <v>106</v>
      </c>
    </row>
    <row r="274" spans="1:95" ht="21.75" customHeight="1" x14ac:dyDescent="0.25">
      <c r="A274" s="1" t="s">
        <v>598</v>
      </c>
      <c r="B274" s="6" t="s">
        <v>1293</v>
      </c>
      <c r="C274" s="23" t="s">
        <v>97</v>
      </c>
      <c r="D274" t="s">
        <v>1294</v>
      </c>
      <c r="E274" s="2">
        <v>2019</v>
      </c>
      <c r="F274" s="10" t="s">
        <v>1295</v>
      </c>
      <c r="G274" s="2" t="s">
        <v>1233</v>
      </c>
      <c r="H274" s="2" t="s">
        <v>101</v>
      </c>
      <c r="I274" s="10" t="s">
        <v>221</v>
      </c>
      <c r="J274" s="2" t="s">
        <v>1296</v>
      </c>
      <c r="K274" s="91" t="str">
        <f t="shared" si="34"/>
        <v>pdf</v>
      </c>
      <c r="L274" s="2" t="s">
        <v>1297</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478</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223</v>
      </c>
      <c r="AY274" s="104" t="s">
        <v>1298</v>
      </c>
      <c r="AZ274" s="104" t="s">
        <v>112</v>
      </c>
      <c r="BA274" s="54" t="s">
        <v>1295</v>
      </c>
      <c r="BB274" s="54" t="s">
        <v>106</v>
      </c>
      <c r="BC274" s="12" t="s">
        <v>1233</v>
      </c>
      <c r="BD274" s="54" t="s">
        <v>221</v>
      </c>
      <c r="BE274" s="54" t="s">
        <v>1295</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4" t="s">
        <v>118</v>
      </c>
      <c r="CM274" s="64" t="str">
        <f>TabelladatiSinottico[[#This Row],[Model]]</f>
        <v>GTF</v>
      </c>
      <c r="CN274" s="64" t="str">
        <f>TabelladatiSinottico[[#This Row],[Serial_Number]]</f>
        <v>GTF.180</v>
      </c>
      <c r="CO274" s="50" t="str">
        <f>TabelladatiSinottico[[#This Row],[Customer]]</f>
        <v>SMOM S.A.S.</v>
      </c>
      <c r="CP274" s="54">
        <f t="shared" si="39"/>
        <v>273</v>
      </c>
      <c r="CQ274" s="94" t="s">
        <v>106</v>
      </c>
    </row>
    <row r="275" spans="1:95" ht="21.75" customHeight="1" x14ac:dyDescent="0.25">
      <c r="A275" s="1" t="s">
        <v>598</v>
      </c>
      <c r="B275" s="6" t="s">
        <v>1299</v>
      </c>
      <c r="C275" s="23" t="s">
        <v>97</v>
      </c>
      <c r="D275" t="s">
        <v>1300</v>
      </c>
      <c r="E275" s="2">
        <v>2018</v>
      </c>
      <c r="F275" s="10" t="s">
        <v>1041</v>
      </c>
      <c r="G275" s="2" t="s">
        <v>220</v>
      </c>
      <c r="H275" s="2" t="s">
        <v>101</v>
      </c>
      <c r="I275" s="10" t="s">
        <v>221</v>
      </c>
      <c r="J275" s="2" t="s">
        <v>1301</v>
      </c>
      <c r="K275" s="91" t="str">
        <f t="shared" si="34"/>
        <v>pdf</v>
      </c>
      <c r="L275" s="2" t="s">
        <v>1302</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508</v>
      </c>
      <c r="AE275" s="2" t="s">
        <v>111</v>
      </c>
      <c r="AF275" s="58" t="s">
        <v>112</v>
      </c>
      <c r="AG275" s="17" t="s">
        <v>113</v>
      </c>
      <c r="AH275" s="17" t="s">
        <v>510</v>
      </c>
      <c r="AI275" s="17" t="s">
        <v>511</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223</v>
      </c>
      <c r="AY275" s="104" t="s">
        <v>197</v>
      </c>
      <c r="AZ275" s="104" t="s">
        <v>192</v>
      </c>
      <c r="BA275" s="54" t="s">
        <v>1041</v>
      </c>
      <c r="BB275" s="54" t="s">
        <v>106</v>
      </c>
      <c r="BC275" s="12" t="s">
        <v>220</v>
      </c>
      <c r="BD275" s="54" t="s">
        <v>221</v>
      </c>
      <c r="BE275" s="54" t="s">
        <v>1041</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4" t="s">
        <v>118</v>
      </c>
      <c r="CM275" s="64" t="str">
        <f>TabelladatiSinottico[[#This Row],[Model]]</f>
        <v>GTF</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x14ac:dyDescent="0.25">
      <c r="A276" s="1" t="s">
        <v>598</v>
      </c>
      <c r="B276" s="6" t="s">
        <v>1303</v>
      </c>
      <c r="C276" s="23" t="s">
        <v>97</v>
      </c>
      <c r="D276" t="s">
        <v>1304</v>
      </c>
      <c r="E276" s="2">
        <v>2019</v>
      </c>
      <c r="F276" s="10" t="s">
        <v>99</v>
      </c>
      <c r="G276" s="2" t="s">
        <v>569</v>
      </c>
      <c r="H276" s="2" t="s">
        <v>101</v>
      </c>
      <c r="I276" s="10" t="s">
        <v>1276</v>
      </c>
      <c r="J276" s="2" t="s">
        <v>1305</v>
      </c>
      <c r="K276" s="91" t="str">
        <f t="shared" si="34"/>
        <v>pdf</v>
      </c>
      <c r="L276" s="2" t="s">
        <v>1306</v>
      </c>
      <c r="M276" s="91" t="str">
        <f t="shared" si="35"/>
        <v>pdf</v>
      </c>
      <c r="N276" s="2" t="s">
        <v>105</v>
      </c>
      <c r="O276" s="39" t="s">
        <v>1307</v>
      </c>
      <c r="P276" s="13" t="str">
        <f t="shared" si="37"/>
        <v>Folder</v>
      </c>
      <c r="Q276" s="90">
        <v>2700</v>
      </c>
      <c r="R276" s="90">
        <v>3500</v>
      </c>
      <c r="S276" s="90">
        <v>1400</v>
      </c>
      <c r="T276" s="21" t="s">
        <v>807</v>
      </c>
      <c r="U276" s="2" t="s">
        <v>107</v>
      </c>
      <c r="V276" s="7" t="s">
        <v>106</v>
      </c>
      <c r="W276" s="2" t="s">
        <v>107</v>
      </c>
      <c r="X276" s="2" t="s">
        <v>108</v>
      </c>
      <c r="Y276" s="2" t="s">
        <v>107</v>
      </c>
      <c r="Z276" s="2" t="s">
        <v>108</v>
      </c>
      <c r="AA276" s="2" t="s">
        <v>108</v>
      </c>
      <c r="AB276" s="18" t="s">
        <v>108</v>
      </c>
      <c r="AC276" s="38" t="s">
        <v>562</v>
      </c>
      <c r="AD276" s="4" t="s">
        <v>1308</v>
      </c>
      <c r="AE276" s="2" t="s">
        <v>127</v>
      </c>
      <c r="AF276" s="61" t="s">
        <v>1309</v>
      </c>
      <c r="AG276" s="10" t="s">
        <v>1310</v>
      </c>
      <c r="AH276" s="10" t="s">
        <v>859</v>
      </c>
      <c r="AI276" s="10" t="s">
        <v>1311</v>
      </c>
      <c r="AJ276" s="10" t="s">
        <v>1312</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1313</v>
      </c>
      <c r="AZ276" s="104" t="s">
        <v>112</v>
      </c>
      <c r="BA276" s="54" t="s">
        <v>99</v>
      </c>
      <c r="BB276" s="54" t="s">
        <v>106</v>
      </c>
      <c r="BC276" s="12" t="s">
        <v>569</v>
      </c>
      <c r="BD276" s="54" t="s">
        <v>1267</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4" t="s">
        <v>118</v>
      </c>
      <c r="CM276" s="64" t="str">
        <f>TabelladatiSinottico[[#This Row],[Model]]</f>
        <v>GTF</v>
      </c>
      <c r="CN276" s="64" t="str">
        <f>TabelladatiSinottico[[#This Row],[Serial_Number]]</f>
        <v>GTF.182</v>
      </c>
      <c r="CO276" s="50" t="str">
        <f>TabelladatiSinottico[[#This Row],[Customer]]</f>
        <v>HERO MOTOR CORP</v>
      </c>
      <c r="CP276" s="54">
        <f t="shared" si="39"/>
        <v>275</v>
      </c>
      <c r="CQ276" s="94" t="s">
        <v>106</v>
      </c>
    </row>
    <row r="277" spans="1:95" ht="21.75" customHeight="1" x14ac:dyDescent="0.25">
      <c r="A277" s="1" t="s">
        <v>598</v>
      </c>
      <c r="B277" s="6" t="s">
        <v>1314</v>
      </c>
      <c r="C277" s="23" t="s">
        <v>750</v>
      </c>
      <c r="D277" t="s">
        <v>1315</v>
      </c>
      <c r="E277" s="2">
        <v>2019</v>
      </c>
      <c r="F277" s="10" t="s">
        <v>121</v>
      </c>
      <c r="G277" s="2" t="s">
        <v>569</v>
      </c>
      <c r="H277" s="2" t="s">
        <v>101</v>
      </c>
      <c r="I277" s="10" t="s">
        <v>102</v>
      </c>
      <c r="J277" s="2" t="s">
        <v>1316</v>
      </c>
      <c r="K277" s="91" t="str">
        <f t="shared" si="34"/>
        <v>pdf</v>
      </c>
      <c r="L277" s="2" t="s">
        <v>1317</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1318</v>
      </c>
      <c r="AZ277" s="104" t="s">
        <v>148</v>
      </c>
      <c r="BA277" s="54" t="s">
        <v>121</v>
      </c>
      <c r="BB277" s="54" t="s">
        <v>106</v>
      </c>
      <c r="BC277" s="12" t="s">
        <v>569</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4" t="s">
        <v>118</v>
      </c>
      <c r="CM277" s="64" t="str">
        <f>TabelladatiSinottico[[#This Row],[Model]]</f>
        <v>GTF</v>
      </c>
      <c r="CN277" s="64" t="str">
        <f>TabelladatiSinottico[[#This Row],[Serial_Number]]</f>
        <v>GTF.183</v>
      </c>
      <c r="CO277" s="50" t="str">
        <f>TabelladatiSinottico[[#This Row],[Customer]]</f>
        <v>AURORA FLYING SCIENCES (Boeing)</v>
      </c>
      <c r="CP277" s="54">
        <f t="shared" si="39"/>
        <v>276</v>
      </c>
      <c r="CQ277" s="94" t="s">
        <v>106</v>
      </c>
    </row>
    <row r="278" spans="1:95" ht="21.75" customHeight="1" x14ac:dyDescent="0.25">
      <c r="A278" s="1" t="s">
        <v>598</v>
      </c>
      <c r="B278" s="6" t="s">
        <v>1319</v>
      </c>
      <c r="C278" s="23" t="s">
        <v>710</v>
      </c>
      <c r="D278" t="s">
        <v>1320</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4" t="s">
        <v>118</v>
      </c>
      <c r="CM278" s="64" t="str">
        <f>TabelladatiSinottico[[#This Row],[Model]]</f>
        <v>GTF</v>
      </c>
      <c r="CN278" s="64" t="str">
        <f>TabelladatiSinottico[[#This Row],[Serial_Number]]</f>
        <v>GTF.184</v>
      </c>
      <c r="CO278" s="50" t="str">
        <f>TabelladatiSinottico[[#This Row],[Customer]]</f>
        <v>XIAN ZHIHUI</v>
      </c>
      <c r="CP278" s="54">
        <f t="shared" si="39"/>
        <v>277</v>
      </c>
      <c r="CQ278" s="94" t="s">
        <v>106</v>
      </c>
    </row>
    <row r="279" spans="1:95" ht="21.75" customHeight="1" x14ac:dyDescent="0.25">
      <c r="A279" s="1" t="s">
        <v>598</v>
      </c>
      <c r="B279" s="6" t="s">
        <v>1321</v>
      </c>
      <c r="C279" s="23" t="s">
        <v>710</v>
      </c>
      <c r="D279" t="s">
        <v>1322</v>
      </c>
      <c r="E279" s="2">
        <v>2019</v>
      </c>
      <c r="F279" s="28" t="s">
        <v>99</v>
      </c>
      <c r="G279" s="2" t="s">
        <v>1323</v>
      </c>
      <c r="H279" s="2" t="s">
        <v>101</v>
      </c>
      <c r="I279" s="10" t="s">
        <v>1324</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1323</v>
      </c>
      <c r="BD279" s="54" t="s">
        <v>1324</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4" t="s">
        <v>118</v>
      </c>
      <c r="CM279" s="64" t="str">
        <f>TabelladatiSinottico[[#This Row],[Model]]</f>
        <v>GTF</v>
      </c>
      <c r="CN279" s="64" t="str">
        <f>TabelladatiSinottico[[#This Row],[Serial_Number]]</f>
        <v>GTF.185</v>
      </c>
      <c r="CO279" s="50" t="str">
        <f>TabelladatiSinottico[[#This Row],[Customer]]</f>
        <v>CHENGDU PURE</v>
      </c>
      <c r="CP279" s="54">
        <f t="shared" si="39"/>
        <v>278</v>
      </c>
      <c r="CQ279" s="94" t="s">
        <v>106</v>
      </c>
    </row>
    <row r="280" spans="1:95" ht="21.75" customHeight="1" x14ac:dyDescent="0.25">
      <c r="A280" s="1" t="s">
        <v>598</v>
      </c>
      <c r="B280" s="6" t="s">
        <v>1325</v>
      </c>
      <c r="C280" s="23" t="s">
        <v>97</v>
      </c>
      <c r="D280" t="s">
        <v>1326</v>
      </c>
      <c r="E280" s="28">
        <v>2019</v>
      </c>
      <c r="F280" s="28" t="s">
        <v>99</v>
      </c>
      <c r="G280" s="2" t="s">
        <v>569</v>
      </c>
      <c r="H280" s="2" t="s">
        <v>101</v>
      </c>
      <c r="I280" s="10" t="s">
        <v>1324</v>
      </c>
      <c r="J280" s="2" t="s">
        <v>1327</v>
      </c>
      <c r="K280" s="91" t="str">
        <f t="shared" si="34"/>
        <v>pdf</v>
      </c>
      <c r="L280" s="2" t="s">
        <v>1328</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831</v>
      </c>
      <c r="AG280" s="24" t="s">
        <v>717</v>
      </c>
      <c r="AH280" s="24" t="s">
        <v>1148</v>
      </c>
      <c r="AI280" s="24" t="s">
        <v>216</v>
      </c>
      <c r="AJ280" s="24" t="s">
        <v>318</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569</v>
      </c>
      <c r="BD280" s="54" t="s">
        <v>1324</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4" t="s">
        <v>118</v>
      </c>
      <c r="CM280" s="64" t="str">
        <f>TabelladatiSinottico[[#This Row],[Model]]</f>
        <v>GTF</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x14ac:dyDescent="0.25">
      <c r="A281" s="1" t="s">
        <v>598</v>
      </c>
      <c r="B281" s="6" t="s">
        <v>1329</v>
      </c>
      <c r="C281" s="23" t="s">
        <v>710</v>
      </c>
      <c r="D281" t="s">
        <v>1330</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831</v>
      </c>
      <c r="AG281" s="24" t="s">
        <v>717</v>
      </c>
      <c r="AH281" s="24" t="s">
        <v>1148</v>
      </c>
      <c r="AI281" s="24" t="s">
        <v>216</v>
      </c>
      <c r="AJ281" s="24" t="s">
        <v>318</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4" t="s">
        <v>118</v>
      </c>
      <c r="CM281" s="64" t="str">
        <f>TabelladatiSinottico[[#This Row],[Model]]</f>
        <v>GTF</v>
      </c>
      <c r="CN281" s="64" t="str">
        <f>TabelladatiSinottico[[#This Row],[Serial_Number]]</f>
        <v>GTF.187</v>
      </c>
      <c r="CO281" s="50" t="str">
        <f>TabelladatiSinottico[[#This Row],[Customer]]</f>
        <v>ChengDu Xiling</v>
      </c>
      <c r="CP281" s="54">
        <f t="shared" si="39"/>
        <v>280</v>
      </c>
      <c r="CQ281" s="94" t="s">
        <v>106</v>
      </c>
    </row>
    <row r="282" spans="1:95" ht="21.75" customHeight="1" x14ac:dyDescent="0.25">
      <c r="A282" s="1" t="s">
        <v>598</v>
      </c>
      <c r="B282" s="6" t="s">
        <v>1331</v>
      </c>
      <c r="C282" s="23" t="s">
        <v>710</v>
      </c>
      <c r="D282" t="s">
        <v>1330</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831</v>
      </c>
      <c r="AG282" s="24" t="s">
        <v>717</v>
      </c>
      <c r="AH282" s="24" t="s">
        <v>1148</v>
      </c>
      <c r="AI282" s="24" t="s">
        <v>216</v>
      </c>
      <c r="AJ282" s="24" t="s">
        <v>318</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4" t="s">
        <v>118</v>
      </c>
      <c r="CM282" s="64" t="str">
        <f>TabelladatiSinottico[[#This Row],[Model]]</f>
        <v>GTF</v>
      </c>
      <c r="CN282" s="64" t="str">
        <f>TabelladatiSinottico[[#This Row],[Serial_Number]]</f>
        <v>GTF.188</v>
      </c>
      <c r="CO282" s="50" t="str">
        <f>TabelladatiSinottico[[#This Row],[Customer]]</f>
        <v>ChengDu Xiling</v>
      </c>
      <c r="CP282" s="54">
        <f t="shared" si="39"/>
        <v>281</v>
      </c>
      <c r="CQ282" s="94" t="s">
        <v>106</v>
      </c>
    </row>
    <row r="283" spans="1:95" ht="21.75" customHeight="1" x14ac:dyDescent="0.25">
      <c r="A283" s="1" t="s">
        <v>598</v>
      </c>
      <c r="B283" s="6" t="s">
        <v>1332</v>
      </c>
      <c r="C283" s="55" t="s">
        <v>106</v>
      </c>
      <c r="D283" s="1" t="s">
        <v>740</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4" t="s">
        <v>118</v>
      </c>
      <c r="CM283" s="64" t="str">
        <f>TabelladatiSinottico[[#This Row],[Model]]</f>
        <v>GTF</v>
      </c>
      <c r="CN283" s="64" t="str">
        <f>TabelladatiSinottico[[#This Row],[Serial_Number]]</f>
        <v>GTF.189</v>
      </c>
      <c r="CO283" s="50" t="str">
        <f>TabelladatiSinottico[[#This Row],[Customer]]</f>
        <v>machine not produced</v>
      </c>
      <c r="CP283" s="54">
        <f t="shared" si="39"/>
        <v>282</v>
      </c>
      <c r="CQ283" s="94" t="s">
        <v>106</v>
      </c>
    </row>
    <row r="284" spans="1:95" ht="21.75" customHeight="1" x14ac:dyDescent="0.25">
      <c r="A284" s="1" t="s">
        <v>598</v>
      </c>
      <c r="B284" s="6" t="s">
        <v>1333</v>
      </c>
      <c r="C284" s="55" t="s">
        <v>106</v>
      </c>
      <c r="D284" s="1" t="s">
        <v>740</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4" t="s">
        <v>118</v>
      </c>
      <c r="CM284" s="64" t="str">
        <f>TabelladatiSinottico[[#This Row],[Model]]</f>
        <v>GTF</v>
      </c>
      <c r="CN284" s="64" t="str">
        <f>TabelladatiSinottico[[#This Row],[Serial_Number]]</f>
        <v>GTF.190</v>
      </c>
      <c r="CO284" s="50" t="str">
        <f>TabelladatiSinottico[[#This Row],[Customer]]</f>
        <v>machine not produced</v>
      </c>
      <c r="CP284" s="54">
        <f t="shared" si="39"/>
        <v>283</v>
      </c>
      <c r="CQ284" s="94" t="s">
        <v>106</v>
      </c>
    </row>
    <row r="285" spans="1:95" ht="21.75" customHeight="1" x14ac:dyDescent="0.25">
      <c r="A285" s="1" t="s">
        <v>598</v>
      </c>
      <c r="B285" s="6" t="s">
        <v>1334</v>
      </c>
      <c r="C285" s="55" t="s">
        <v>106</v>
      </c>
      <c r="D285" s="1" t="s">
        <v>740</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4" t="s">
        <v>118</v>
      </c>
      <c r="CM285" s="64" t="str">
        <f>TabelladatiSinottico[[#This Row],[Model]]</f>
        <v>GTF</v>
      </c>
      <c r="CN285" s="64" t="str">
        <f>TabelladatiSinottico[[#This Row],[Serial_Number]]</f>
        <v>GTF.191</v>
      </c>
      <c r="CO285" s="50" t="str">
        <f>TabelladatiSinottico[[#This Row],[Customer]]</f>
        <v>machine not produced</v>
      </c>
      <c r="CP285" s="54">
        <f t="shared" si="39"/>
        <v>284</v>
      </c>
      <c r="CQ285" s="94" t="s">
        <v>106</v>
      </c>
    </row>
    <row r="286" spans="1:95" ht="21.75" customHeight="1" x14ac:dyDescent="0.25">
      <c r="A286" s="1" t="s">
        <v>598</v>
      </c>
      <c r="B286" s="6">
        <v>192</v>
      </c>
      <c r="C286" s="23" t="s">
        <v>97</v>
      </c>
      <c r="D286" t="s">
        <v>694</v>
      </c>
      <c r="E286" s="28">
        <v>2019</v>
      </c>
      <c r="F286" s="28" t="s">
        <v>99</v>
      </c>
      <c r="G286" s="2" t="s">
        <v>569</v>
      </c>
      <c r="H286" s="2" t="s">
        <v>101</v>
      </c>
      <c r="I286" s="10" t="s">
        <v>1324</v>
      </c>
      <c r="J286" s="2" t="s">
        <v>1335</v>
      </c>
      <c r="K286" s="91" t="str">
        <f t="shared" si="34"/>
        <v>pdf</v>
      </c>
      <c r="L286" s="2" t="s">
        <v>1336</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1337</v>
      </c>
      <c r="AE286" s="30" t="s">
        <v>147</v>
      </c>
      <c r="AF286" s="59" t="s">
        <v>1061</v>
      </c>
      <c r="AG286" s="30" t="s">
        <v>1338</v>
      </c>
      <c r="AH286" s="30" t="s">
        <v>160</v>
      </c>
      <c r="AI286" s="30" t="s">
        <v>1339</v>
      </c>
      <c r="AJ286" s="30" t="s">
        <v>1340</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223</v>
      </c>
      <c r="AY286" s="104" t="s">
        <v>697</v>
      </c>
      <c r="AZ286" s="104" t="s">
        <v>148</v>
      </c>
      <c r="BA286" s="75" t="s">
        <v>99</v>
      </c>
      <c r="BB286" s="54" t="s">
        <v>106</v>
      </c>
      <c r="BC286" s="12" t="s">
        <v>569</v>
      </c>
      <c r="BD286" s="54" t="s">
        <v>1324</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4" t="s">
        <v>118</v>
      </c>
      <c r="CM286" s="64" t="str">
        <f>TabelladatiSinottico[[#This Row],[Model]]</f>
        <v>GTF</v>
      </c>
      <c r="CN286" s="64" t="str">
        <f>TabelladatiSinottico[[#This Row],[Serial_Number]]</f>
        <v>GTF.192</v>
      </c>
      <c r="CO286" s="50" t="str">
        <f>TabelladatiSinottico[[#This Row],[Customer]]</f>
        <v>GALAXY TOOL CORPORATION</v>
      </c>
      <c r="CP286" s="54">
        <f t="shared" si="39"/>
        <v>285</v>
      </c>
      <c r="CQ286" s="94" t="s">
        <v>106</v>
      </c>
    </row>
    <row r="287" spans="1:95" ht="21.75" customHeight="1" x14ac:dyDescent="0.25">
      <c r="A287" s="1" t="s">
        <v>598</v>
      </c>
      <c r="B287" s="6">
        <v>193</v>
      </c>
      <c r="C287" s="23" t="s">
        <v>750</v>
      </c>
      <c r="D287" t="s">
        <v>1341</v>
      </c>
      <c r="E287" s="28">
        <v>2019</v>
      </c>
      <c r="F287" s="28" t="s">
        <v>121</v>
      </c>
      <c r="G287" s="2" t="s">
        <v>569</v>
      </c>
      <c r="H287" s="2" t="s">
        <v>101</v>
      </c>
      <c r="I287" s="10" t="s">
        <v>1324</v>
      </c>
      <c r="J287" s="2" t="s">
        <v>1342</v>
      </c>
      <c r="K287" s="91" t="str">
        <f t="shared" si="34"/>
        <v>pdf</v>
      </c>
      <c r="L287" s="2" t="s">
        <v>1343</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918</v>
      </c>
      <c r="AG287" s="24" t="s">
        <v>815</v>
      </c>
      <c r="AH287" s="24" t="s">
        <v>816</v>
      </c>
      <c r="AI287" s="24" t="s">
        <v>216</v>
      </c>
      <c r="AJ287" s="24" t="s">
        <v>318</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569</v>
      </c>
      <c r="BD287" s="54" t="s">
        <v>1324</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4" t="s">
        <v>118</v>
      </c>
      <c r="CM287" s="64" t="str">
        <f>TabelladatiSinottico[[#This Row],[Model]]</f>
        <v>GTF</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x14ac:dyDescent="0.25">
      <c r="A288" s="1" t="s">
        <v>598</v>
      </c>
      <c r="B288" s="6">
        <v>194</v>
      </c>
      <c r="C288" s="23" t="s">
        <v>97</v>
      </c>
      <c r="D288" t="s">
        <v>1344</v>
      </c>
      <c r="E288" s="2">
        <v>2020</v>
      </c>
      <c r="F288" s="2" t="s">
        <v>99</v>
      </c>
      <c r="G288" s="10" t="s">
        <v>220</v>
      </c>
      <c r="H288" s="2" t="s">
        <v>101</v>
      </c>
      <c r="I288" s="10" t="s">
        <v>221</v>
      </c>
      <c r="J288" s="2" t="s">
        <v>1345</v>
      </c>
      <c r="K288" s="91" t="str">
        <f t="shared" si="34"/>
        <v>pdf</v>
      </c>
      <c r="L288" s="2" t="s">
        <v>1346</v>
      </c>
      <c r="M288" s="91" t="str">
        <f t="shared" si="35"/>
        <v>pdf</v>
      </c>
      <c r="N288" s="2" t="s">
        <v>105</v>
      </c>
      <c r="O288" s="39" t="s">
        <v>985</v>
      </c>
      <c r="P288" s="13" t="str">
        <f t="shared" si="37"/>
        <v>Folder</v>
      </c>
      <c r="Q288" s="90">
        <v>4500</v>
      </c>
      <c r="R288" s="90">
        <v>3500</v>
      </c>
      <c r="S288" s="90">
        <v>1400</v>
      </c>
      <c r="T288" s="2" t="s">
        <v>1347</v>
      </c>
      <c r="U288" s="2" t="s">
        <v>107</v>
      </c>
      <c r="V288" s="7" t="s">
        <v>106</v>
      </c>
      <c r="W288" s="2" t="s">
        <v>108</v>
      </c>
      <c r="X288" s="2" t="s">
        <v>108</v>
      </c>
      <c r="Y288" s="2" t="s">
        <v>108</v>
      </c>
      <c r="Z288" s="2" t="s">
        <v>108</v>
      </c>
      <c r="AA288" s="2" t="s">
        <v>108</v>
      </c>
      <c r="AB288" s="18" t="s">
        <v>107</v>
      </c>
      <c r="AC288" s="7" t="s">
        <v>125</v>
      </c>
      <c r="AD288" s="65" t="s">
        <v>1348</v>
      </c>
      <c r="AE288" s="2" t="s">
        <v>127</v>
      </c>
      <c r="AF288" s="61" t="s">
        <v>775</v>
      </c>
      <c r="AG288" s="10" t="s">
        <v>1258</v>
      </c>
      <c r="AH288" s="10" t="s">
        <v>1349</v>
      </c>
      <c r="AI288" s="10" t="s">
        <v>1350</v>
      </c>
      <c r="AJ288" s="10" t="s">
        <v>1312</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223</v>
      </c>
      <c r="AY288" s="104" t="s">
        <v>1351</v>
      </c>
      <c r="AZ288" s="104" t="s">
        <v>112</v>
      </c>
      <c r="BA288" s="12" t="s">
        <v>99</v>
      </c>
      <c r="BB288" s="54" t="s">
        <v>106</v>
      </c>
      <c r="BC288" s="54" t="s">
        <v>220</v>
      </c>
      <c r="BD288" s="54" t="s">
        <v>221</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4" t="s">
        <v>118</v>
      </c>
      <c r="CM288" s="64" t="str">
        <f>TabelladatiSinottico[[#This Row],[Model]]</f>
        <v>GTF</v>
      </c>
      <c r="CN288" s="64" t="str">
        <f>TabelladatiSinottico[[#This Row],[Serial_Number]]</f>
        <v>GTF.194</v>
      </c>
      <c r="CO288" s="50" t="str">
        <f>TabelladatiSinottico[[#This Row],[Customer]]</f>
        <v>FORD OTOMOTIV SANAYI A.S.</v>
      </c>
      <c r="CP288" s="54">
        <f t="shared" si="39"/>
        <v>287</v>
      </c>
      <c r="CQ288" s="94" t="s">
        <v>106</v>
      </c>
    </row>
    <row r="289" spans="1:95" ht="21.75" customHeight="1" x14ac:dyDescent="0.25">
      <c r="A289" s="1" t="s">
        <v>598</v>
      </c>
      <c r="B289" s="6">
        <v>195</v>
      </c>
      <c r="C289" s="23" t="s">
        <v>97</v>
      </c>
      <c r="D289" t="s">
        <v>1007</v>
      </c>
      <c r="E289" s="2">
        <v>2020</v>
      </c>
      <c r="F289" s="19" t="s">
        <v>1352</v>
      </c>
      <c r="G289" s="19" t="s">
        <v>1353</v>
      </c>
      <c r="H289" s="20" t="s">
        <v>1354</v>
      </c>
      <c r="I289" s="19" t="s">
        <v>1355</v>
      </c>
      <c r="J289" s="2" t="s">
        <v>1356</v>
      </c>
      <c r="K289" s="91" t="str">
        <f t="shared" si="34"/>
        <v>pdf</v>
      </c>
      <c r="L289" s="2" t="s">
        <v>1357</v>
      </c>
      <c r="M289" s="91" t="str">
        <f t="shared" si="35"/>
        <v>pdf</v>
      </c>
      <c r="N289" s="2" t="s">
        <v>105</v>
      </c>
      <c r="O289" s="39" t="s">
        <v>1358</v>
      </c>
      <c r="P289" s="13" t="str">
        <f t="shared" si="37"/>
        <v>Folder</v>
      </c>
      <c r="Q289" s="90">
        <v>6200</v>
      </c>
      <c r="R289" s="90">
        <v>3500</v>
      </c>
      <c r="S289" s="90">
        <v>1000</v>
      </c>
      <c r="T289" s="10" t="s">
        <v>1359</v>
      </c>
      <c r="U289" s="2" t="s">
        <v>107</v>
      </c>
      <c r="V289" s="7" t="s">
        <v>106</v>
      </c>
      <c r="W289" s="2" t="s">
        <v>108</v>
      </c>
      <c r="X289" s="2" t="s">
        <v>108</v>
      </c>
      <c r="Y289" s="2" t="s">
        <v>108</v>
      </c>
      <c r="Z289" s="2" t="s">
        <v>108</v>
      </c>
      <c r="AA289" s="2" t="s">
        <v>108</v>
      </c>
      <c r="AB289" s="18" t="s">
        <v>108</v>
      </c>
      <c r="AC289" s="7" t="s">
        <v>146</v>
      </c>
      <c r="AD289" s="65" t="s">
        <v>1360</v>
      </c>
      <c r="AE289" s="2" t="s">
        <v>147</v>
      </c>
      <c r="AF289" s="61" t="s">
        <v>1361</v>
      </c>
      <c r="AG289" s="10" t="s">
        <v>1362</v>
      </c>
      <c r="AH289" s="10" t="s">
        <v>1363</v>
      </c>
      <c r="AI289" s="10" t="s">
        <v>1364</v>
      </c>
      <c r="AJ289" s="10" t="s">
        <v>1365</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1010</v>
      </c>
      <c r="AZ289" s="104" t="s">
        <v>112</v>
      </c>
      <c r="BA289" s="83" t="s">
        <v>99</v>
      </c>
      <c r="BB289" s="54" t="s">
        <v>106</v>
      </c>
      <c r="BC289" s="84" t="s">
        <v>1366</v>
      </c>
      <c r="BD289" s="83" t="s">
        <v>221</v>
      </c>
      <c r="BE289" s="85" t="s">
        <v>1367</v>
      </c>
      <c r="BF289" s="99" t="s">
        <v>106</v>
      </c>
      <c r="BG289" s="83" t="s">
        <v>646</v>
      </c>
      <c r="BH289" s="54" t="s">
        <v>106</v>
      </c>
      <c r="BI289" s="84" t="s">
        <v>1368</v>
      </c>
      <c r="BJ289" s="83" t="s">
        <v>221</v>
      </c>
      <c r="BK289" s="85" t="s">
        <v>1369</v>
      </c>
      <c r="BL289" s="99" t="s">
        <v>106</v>
      </c>
      <c r="BM289" s="83" t="s">
        <v>99</v>
      </c>
      <c r="BN289" s="54" t="s">
        <v>106</v>
      </c>
      <c r="BO289" s="84" t="s">
        <v>1370</v>
      </c>
      <c r="BP289" s="83" t="s">
        <v>102</v>
      </c>
      <c r="BQ289" s="85" t="s">
        <v>1371</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4" t="s">
        <v>118</v>
      </c>
      <c r="CM289" s="64" t="str">
        <f>TabelladatiSinottico[[#This Row],[Model]]</f>
        <v>GTF</v>
      </c>
      <c r="CN289" s="64" t="str">
        <f>TabelladatiSinottico[[#This Row],[Serial_Number]]</f>
        <v>GTF.195</v>
      </c>
      <c r="CO289" s="50" t="str">
        <f>TabelladatiSinottico[[#This Row],[Customer]]</f>
        <v>CENTURY TOOL &amp; GAGE</v>
      </c>
      <c r="CP289" s="54">
        <f t="shared" si="39"/>
        <v>288</v>
      </c>
      <c r="CQ289" s="94" t="s">
        <v>473</v>
      </c>
    </row>
    <row r="290" spans="1:95" ht="21.75" customHeight="1" x14ac:dyDescent="0.25">
      <c r="A290" s="1" t="s">
        <v>598</v>
      </c>
      <c r="B290" s="6">
        <v>196</v>
      </c>
      <c r="C290" s="23" t="s">
        <v>97</v>
      </c>
      <c r="D290" t="s">
        <v>867</v>
      </c>
      <c r="E290" s="28">
        <v>2020</v>
      </c>
      <c r="F290" s="28" t="s">
        <v>1295</v>
      </c>
      <c r="G290" s="10" t="s">
        <v>1233</v>
      </c>
      <c r="H290" s="2" t="s">
        <v>101</v>
      </c>
      <c r="I290" s="100" t="s">
        <v>221</v>
      </c>
      <c r="J290" s="2" t="s">
        <v>1372</v>
      </c>
      <c r="K290" s="91" t="str">
        <f t="shared" si="34"/>
        <v>pdf</v>
      </c>
      <c r="L290" s="2" t="s">
        <v>1373</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1374</v>
      </c>
      <c r="AE290" s="30" t="s">
        <v>147</v>
      </c>
      <c r="AF290" s="59" t="s">
        <v>1375</v>
      </c>
      <c r="AG290" s="30" t="s">
        <v>1376</v>
      </c>
      <c r="AH290" s="30" t="s">
        <v>368</v>
      </c>
      <c r="AI290" s="30" t="s">
        <v>1377</v>
      </c>
      <c r="AJ290" s="30" t="s">
        <v>1378</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223</v>
      </c>
      <c r="AY290" s="104" t="s">
        <v>697</v>
      </c>
      <c r="AZ290" s="104" t="s">
        <v>192</v>
      </c>
      <c r="BA290" s="83" t="s">
        <v>1295</v>
      </c>
      <c r="BB290" s="54" t="s">
        <v>106</v>
      </c>
      <c r="BC290" s="84" t="s">
        <v>1233</v>
      </c>
      <c r="BD290" s="83" t="s">
        <v>221</v>
      </c>
      <c r="BE290" s="85" t="s">
        <v>1295</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4" t="s">
        <v>118</v>
      </c>
      <c r="CM290" s="64" t="str">
        <f>TabelladatiSinottico[[#This Row],[Model]]</f>
        <v>GTF</v>
      </c>
      <c r="CN290" s="64" t="str">
        <f>TabelladatiSinottico[[#This Row],[Serial_Number]]</f>
        <v>GTF.196</v>
      </c>
      <c r="CO290" s="50" t="str">
        <f>TabelladatiSinottico[[#This Row],[Customer]]</f>
        <v>DELAWARE DYNAMICS</v>
      </c>
      <c r="CP290" s="54">
        <f t="shared" si="39"/>
        <v>289</v>
      </c>
      <c r="CQ290" s="94" t="s">
        <v>106</v>
      </c>
    </row>
    <row r="291" spans="1:95" ht="21.75" customHeight="1" x14ac:dyDescent="0.25">
      <c r="A291" s="1" t="s">
        <v>598</v>
      </c>
      <c r="B291" s="6">
        <v>197</v>
      </c>
      <c r="C291" s="23" t="s">
        <v>97</v>
      </c>
      <c r="D291" t="s">
        <v>768</v>
      </c>
      <c r="E291" s="28">
        <v>2021</v>
      </c>
      <c r="F291" s="28" t="s">
        <v>99</v>
      </c>
      <c r="G291" s="10" t="s">
        <v>220</v>
      </c>
      <c r="H291" s="2" t="s">
        <v>101</v>
      </c>
      <c r="I291" s="10" t="s">
        <v>221</v>
      </c>
      <c r="J291" s="2" t="s">
        <v>1379</v>
      </c>
      <c r="K291" s="91" t="str">
        <f t="shared" si="34"/>
        <v>pdf</v>
      </c>
      <c r="L291" s="2" t="s">
        <v>1380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771</v>
      </c>
      <c r="AD291" s="65" t="s">
        <v>1381</v>
      </c>
      <c r="AE291" s="30" t="s">
        <v>147</v>
      </c>
      <c r="AF291" s="59" t="s">
        <v>1382</v>
      </c>
      <c r="AG291" s="30" t="s">
        <v>214</v>
      </c>
      <c r="AH291" s="30" t="s">
        <v>1259</v>
      </c>
      <c r="AI291" s="30" t="s">
        <v>1383</v>
      </c>
      <c r="AJ291" s="30" t="s">
        <v>1384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223</v>
      </c>
      <c r="AY291" s="104" t="s">
        <v>213</v>
      </c>
      <c r="AZ291" s="104" t="s">
        <v>192</v>
      </c>
      <c r="BA291" s="83" t="s">
        <v>99</v>
      </c>
      <c r="BB291" s="54" t="s">
        <v>106</v>
      </c>
      <c r="BC291" s="84" t="s">
        <v>220</v>
      </c>
      <c r="BD291" s="83" t="s">
        <v>221</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4" t="s">
        <v>118</v>
      </c>
      <c r="CM291" s="64" t="str">
        <f>TabelladatiSinottico[[#This Row],[Model]]</f>
        <v>GTF</v>
      </c>
      <c r="CN291" s="64" t="str">
        <f>TabelladatiSinottico[[#This Row],[Serial_Number]]</f>
        <v>GTF.197</v>
      </c>
      <c r="CO291" s="50" t="str">
        <f>TabelladatiSinottico[[#This Row],[Customer]]</f>
        <v>FORMPLAST</v>
      </c>
      <c r="CP291" s="54">
        <f t="shared" si="39"/>
        <v>290</v>
      </c>
      <c r="CQ291" s="94" t="s">
        <v>106</v>
      </c>
    </row>
    <row r="292" spans="1:95" ht="21.75" customHeight="1" x14ac:dyDescent="0.25">
      <c r="A292" s="1" t="s">
        <v>598</v>
      </c>
      <c r="B292" s="6">
        <v>198</v>
      </c>
      <c r="C292" s="23" t="s">
        <v>750</v>
      </c>
      <c r="D292" t="s">
        <v>1103</v>
      </c>
      <c r="E292" s="2">
        <v>2021</v>
      </c>
      <c r="F292" s="2" t="s">
        <v>121</v>
      </c>
      <c r="G292" s="2" t="s">
        <v>1239</v>
      </c>
      <c r="H292" s="30" t="s">
        <v>893</v>
      </c>
      <c r="I292" s="10" t="s">
        <v>102</v>
      </c>
      <c r="J292" s="2" t="s">
        <v>1385</v>
      </c>
      <c r="K292" s="91" t="str">
        <f t="shared" si="34"/>
        <v>pdf</v>
      </c>
      <c r="L292" s="2" t="s">
        <v>1386</v>
      </c>
      <c r="M292" s="91" t="str">
        <f t="shared" si="35"/>
        <v>pdf</v>
      </c>
      <c r="N292" s="2" t="s">
        <v>105</v>
      </c>
      <c r="O292" s="39" t="s">
        <v>1387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815</v>
      </c>
      <c r="AG292" s="97" t="s">
        <v>815</v>
      </c>
      <c r="AH292" s="97" t="s">
        <v>816</v>
      </c>
      <c r="AI292" s="97" t="s">
        <v>817</v>
      </c>
      <c r="AJ292" s="97" t="s">
        <v>1388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449</v>
      </c>
      <c r="AZ292" s="104" t="s">
        <v>148</v>
      </c>
      <c r="BA292" s="83" t="s">
        <v>121</v>
      </c>
      <c r="BB292" s="54" t="s">
        <v>106</v>
      </c>
      <c r="BC292" s="84" t="s">
        <v>1239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4" t="s">
        <v>118</v>
      </c>
      <c r="CM292" s="64" t="str">
        <f>TabelladatiSinottico[[#This Row],[Model]]</f>
        <v>GTF</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x14ac:dyDescent="0.25">
      <c r="A293" s="1" t="s">
        <v>598</v>
      </c>
      <c r="B293" s="6" t="s">
        <v>1389</v>
      </c>
      <c r="C293" s="23" t="s">
        <v>750</v>
      </c>
      <c r="D293" t="s">
        <v>1048</v>
      </c>
      <c r="E293" s="28">
        <v>2022</v>
      </c>
      <c r="F293" s="28" t="s">
        <v>121</v>
      </c>
      <c r="G293" s="2" t="s">
        <v>1239</v>
      </c>
      <c r="H293" s="30" t="s">
        <v>893</v>
      </c>
      <c r="I293" s="24" t="s">
        <v>1324</v>
      </c>
      <c r="J293" s="2" t="s">
        <v>1390</v>
      </c>
      <c r="K293" s="91" t="str">
        <f t="shared" si="34"/>
        <v>pdf</v>
      </c>
      <c r="L293" s="2" t="s">
        <v>1391</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771</v>
      </c>
      <c r="AD293" s="96" t="s">
        <v>106</v>
      </c>
      <c r="AE293" s="30" t="s">
        <v>147</v>
      </c>
      <c r="AF293" s="61" t="s">
        <v>987</v>
      </c>
      <c r="AG293" s="10" t="s">
        <v>988</v>
      </c>
      <c r="AH293" s="10" t="s">
        <v>170</v>
      </c>
      <c r="AI293" s="10" t="s">
        <v>1392</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1054</v>
      </c>
      <c r="AZ293" s="104" t="s">
        <v>112</v>
      </c>
      <c r="BA293" s="83" t="s">
        <v>121</v>
      </c>
      <c r="BB293" s="54" t="s">
        <v>106</v>
      </c>
      <c r="BC293" s="84" t="s">
        <v>1239</v>
      </c>
      <c r="BD293" s="83" t="s">
        <v>1324</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4" t="s">
        <v>118</v>
      </c>
      <c r="CM293" s="64" t="str">
        <f>TabelladatiSinottico[[#This Row],[Model]]</f>
        <v>GTF</v>
      </c>
      <c r="CN293" s="64" t="str">
        <f>TabelladatiSinottico[[#This Row],[Serial_Number]]</f>
        <v>GTF.199</v>
      </c>
      <c r="CO293" s="50" t="str">
        <f>TabelladatiSinottico[[#This Row],[Customer]]</f>
        <v>SKODA AUTO</v>
      </c>
      <c r="CP293" s="54">
        <f t="shared" si="39"/>
        <v>292</v>
      </c>
      <c r="CQ293" s="94" t="s">
        <v>106</v>
      </c>
    </row>
    <row r="294" spans="1:95" ht="21.75" customHeight="1" x14ac:dyDescent="0.25">
      <c r="A294" s="1" t="s">
        <v>598</v>
      </c>
      <c r="B294" s="6" t="s">
        <v>1393</v>
      </c>
      <c r="C294" s="23" t="s">
        <v>750</v>
      </c>
      <c r="D294" t="s">
        <v>1048</v>
      </c>
      <c r="E294" s="28">
        <v>2022</v>
      </c>
      <c r="F294" s="28" t="s">
        <v>121</v>
      </c>
      <c r="G294" s="2" t="s">
        <v>1239</v>
      </c>
      <c r="H294" s="30" t="s">
        <v>893</v>
      </c>
      <c r="I294" s="24" t="s">
        <v>1324</v>
      </c>
      <c r="J294" s="2" t="s">
        <v>1390</v>
      </c>
      <c r="K294" s="91" t="str">
        <f t="shared" si="34"/>
        <v>pdf</v>
      </c>
      <c r="L294" s="2" t="s">
        <v>1391</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771</v>
      </c>
      <c r="AD294" s="96" t="s">
        <v>106</v>
      </c>
      <c r="AE294" s="30" t="s">
        <v>147</v>
      </c>
      <c r="AF294" s="61" t="s">
        <v>987</v>
      </c>
      <c r="AG294" s="10" t="s">
        <v>988</v>
      </c>
      <c r="AH294" s="10" t="s">
        <v>170</v>
      </c>
      <c r="AI294" s="10" t="s">
        <v>1392</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1054</v>
      </c>
      <c r="AZ294" s="104" t="s">
        <v>112</v>
      </c>
      <c r="BA294" s="83" t="s">
        <v>121</v>
      </c>
      <c r="BB294" s="54" t="s">
        <v>106</v>
      </c>
      <c r="BC294" s="84" t="s">
        <v>1239</v>
      </c>
      <c r="BD294" s="83" t="s">
        <v>1324</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4" t="s">
        <v>118</v>
      </c>
      <c r="CM294" s="64" t="str">
        <f>TabelladatiSinottico[[#This Row],[Model]]</f>
        <v>GTF</v>
      </c>
      <c r="CN294" s="64" t="str">
        <f>TabelladatiSinottico[[#This Row],[Serial_Number]]</f>
        <v>GTF.200</v>
      </c>
      <c r="CO294" s="50" t="str">
        <f>TabelladatiSinottico[[#This Row],[Customer]]</f>
        <v>SKODA AUTO</v>
      </c>
      <c r="CP294" s="54">
        <f t="shared" si="39"/>
        <v>293</v>
      </c>
      <c r="CQ294" s="94" t="s">
        <v>106</v>
      </c>
    </row>
    <row r="295" spans="1:95" ht="21.75" customHeight="1" x14ac:dyDescent="0.25">
      <c r="A295" s="1" t="s">
        <v>598</v>
      </c>
      <c r="B295" s="7">
        <v>201</v>
      </c>
      <c r="C295" s="23" t="s">
        <v>1394</v>
      </c>
      <c r="D295" t="s">
        <v>1395</v>
      </c>
      <c r="E295" s="2">
        <v>2023</v>
      </c>
      <c r="F295" s="2" t="s">
        <v>99</v>
      </c>
      <c r="G295" s="2" t="s">
        <v>569</v>
      </c>
      <c r="H295" s="2" t="s">
        <v>101</v>
      </c>
      <c r="I295" s="10" t="s">
        <v>102</v>
      </c>
      <c r="J295" s="2" t="s">
        <v>1396</v>
      </c>
      <c r="K295" s="91" t="str">
        <f t="shared" si="34"/>
        <v>pdf</v>
      </c>
      <c r="L295" s="2" t="s">
        <v>1397</v>
      </c>
      <c r="M295" s="91" t="str">
        <f t="shared" si="35"/>
        <v>pdf</v>
      </c>
      <c r="N295" s="2" t="s">
        <v>105</v>
      </c>
      <c r="O295" s="39" t="s">
        <v>1398</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364</v>
      </c>
      <c r="AD295" s="65" t="s">
        <v>383</v>
      </c>
      <c r="AE295" s="2" t="s">
        <v>127</v>
      </c>
      <c r="AF295" s="61" t="s">
        <v>384</v>
      </c>
      <c r="AG295" s="10" t="s">
        <v>385</v>
      </c>
      <c r="AH295" s="10" t="s">
        <v>386</v>
      </c>
      <c r="AI295" s="10" t="s">
        <v>387</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341</v>
      </c>
      <c r="AY295" s="104" t="s">
        <v>330</v>
      </c>
      <c r="AZ295" s="104" t="s">
        <v>148</v>
      </c>
      <c r="BA295" s="83" t="s">
        <v>99</v>
      </c>
      <c r="BB295" s="54" t="s">
        <v>106</v>
      </c>
      <c r="BC295" s="84" t="s">
        <v>569</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4" t="s">
        <v>118</v>
      </c>
      <c r="CM295" s="64" t="str">
        <f>TabelladatiSinottico[[#This Row],[Model]]</f>
        <v>GTF</v>
      </c>
      <c r="CN295" s="64" t="str">
        <f>TabelladatiSinottico[[#This Row],[Serial_Number]]</f>
        <v>GTF.201</v>
      </c>
      <c r="CO295" s="50" t="str">
        <f>TabelladatiSinottico[[#This Row],[Customer]]</f>
        <v>LMA Srl</v>
      </c>
      <c r="CP295" s="54">
        <f t="shared" si="39"/>
        <v>294</v>
      </c>
      <c r="CQ295" s="94" t="s">
        <v>106</v>
      </c>
    </row>
    <row r="296" spans="1:95" ht="21.75" customHeight="1" x14ac:dyDescent="0.25">
      <c r="A296" s="1" t="s">
        <v>598</v>
      </c>
      <c r="B296" s="7" t="s">
        <v>1399</v>
      </c>
      <c r="C296" s="23" t="s">
        <v>1394</v>
      </c>
      <c r="D296" t="s">
        <v>1400</v>
      </c>
      <c r="E296" s="2">
        <v>2023</v>
      </c>
      <c r="F296" s="2" t="s">
        <v>1041</v>
      </c>
      <c r="G296" s="2" t="s">
        <v>569</v>
      </c>
      <c r="H296" s="2" t="s">
        <v>101</v>
      </c>
      <c r="I296" s="10" t="s">
        <v>102</v>
      </c>
      <c r="J296" s="12" t="s">
        <v>1401</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223</v>
      </c>
      <c r="AY296" s="104" t="s">
        <v>1402</v>
      </c>
      <c r="AZ296" s="104" t="s">
        <v>112</v>
      </c>
      <c r="BA296" s="83" t="s">
        <v>1041</v>
      </c>
      <c r="BB296" s="54" t="s">
        <v>106</v>
      </c>
      <c r="BC296" s="84" t="s">
        <v>569</v>
      </c>
      <c r="BD296" s="83" t="s">
        <v>102</v>
      </c>
      <c r="BE296" s="85" t="s">
        <v>1041</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4" t="s">
        <v>118</v>
      </c>
      <c r="CM296" s="64" t="str">
        <f>TabelladatiSinottico[[#This Row],[Model]]</f>
        <v>GTF</v>
      </c>
      <c r="CN296" s="64" t="str">
        <f>TabelladatiSinottico[[#This Row],[Serial_Number]]</f>
        <v>GTF.202</v>
      </c>
      <c r="CO296" s="50" t="str">
        <f>TabelladatiSinottico[[#This Row],[Customer]]</f>
        <v>AURRENAK S. Coop.</v>
      </c>
      <c r="CP296" s="54">
        <f t="shared" si="39"/>
        <v>295</v>
      </c>
      <c r="CQ296" s="94" t="s">
        <v>106</v>
      </c>
    </row>
    <row r="297" spans="1:95" ht="21.75" customHeight="1" x14ac:dyDescent="0.25">
      <c r="A297" s="1" t="s">
        <v>598</v>
      </c>
      <c r="B297" s="7">
        <v>203</v>
      </c>
      <c r="C297" s="23" t="s">
        <v>1394</v>
      </c>
      <c r="D297" t="s">
        <v>443</v>
      </c>
      <c r="E297" s="2">
        <v>2024</v>
      </c>
      <c r="F297" s="2" t="s">
        <v>99</v>
      </c>
      <c r="G297" s="10" t="s">
        <v>220</v>
      </c>
      <c r="H297" s="2" t="s">
        <v>101</v>
      </c>
      <c r="I297" s="10" t="s">
        <v>221</v>
      </c>
      <c r="J297" s="2" t="s">
        <v>1403</v>
      </c>
      <c r="K297" s="91" t="str">
        <f t="shared" si="34"/>
        <v>pdf</v>
      </c>
      <c r="L297" s="2" t="s">
        <v>1404</v>
      </c>
      <c r="M297" s="91" t="str">
        <f t="shared" si="35"/>
        <v>pdf</v>
      </c>
      <c r="N297" s="2" t="s">
        <v>105</v>
      </c>
      <c r="O297" s="39" t="s">
        <v>1405</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1406</v>
      </c>
      <c r="AE297" s="2" t="s">
        <v>111</v>
      </c>
      <c r="AF297" s="58" t="s">
        <v>112</v>
      </c>
      <c r="AG297" s="17" t="s">
        <v>113</v>
      </c>
      <c r="AH297" s="17" t="s">
        <v>1407</v>
      </c>
      <c r="AI297" s="17" t="s">
        <v>1408</v>
      </c>
      <c r="AJ297" s="17" t="s">
        <v>1409</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223</v>
      </c>
      <c r="AY297" s="104" t="s">
        <v>449</v>
      </c>
      <c r="AZ297" s="104" t="s">
        <v>148</v>
      </c>
      <c r="BA297" s="83" t="s">
        <v>99</v>
      </c>
      <c r="BB297" s="54" t="s">
        <v>106</v>
      </c>
      <c r="BC297" s="84" t="s">
        <v>220</v>
      </c>
      <c r="BD297" s="83" t="s">
        <v>221</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4" t="s">
        <v>118</v>
      </c>
      <c r="CM297" s="64" t="str">
        <f>TabelladatiSinottico[[#This Row],[Model]]</f>
        <v>GTF</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x14ac:dyDescent="0.25">
      <c r="A298" s="1" t="s">
        <v>598</v>
      </c>
      <c r="B298" s="7">
        <v>204</v>
      </c>
      <c r="C298" s="23" t="s">
        <v>1394</v>
      </c>
      <c r="D298" t="s">
        <v>210</v>
      </c>
      <c r="E298" s="2">
        <v>2024</v>
      </c>
      <c r="F298" s="2" t="s">
        <v>99</v>
      </c>
      <c r="G298" s="10" t="s">
        <v>100</v>
      </c>
      <c r="H298" s="2" t="s">
        <v>101</v>
      </c>
      <c r="I298" s="10" t="s">
        <v>102</v>
      </c>
      <c r="J298" s="2" t="s">
        <v>1410</v>
      </c>
      <c r="K298" s="91" t="str">
        <f t="shared" si="34"/>
        <v>pdf</v>
      </c>
      <c r="L298" s="2" t="s">
        <v>1411</v>
      </c>
      <c r="M298" s="91" t="str">
        <f t="shared" si="35"/>
        <v>pdf</v>
      </c>
      <c r="N298" s="2" t="s">
        <v>105</v>
      </c>
      <c r="O298" s="39" t="s">
        <v>1412</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4" t="s">
        <v>118</v>
      </c>
      <c r="CM298" s="64" t="str">
        <f>TabelladatiSinottico[[#This Row],[Model]]</f>
        <v>GTF</v>
      </c>
      <c r="CN298" s="64" t="str">
        <f>TabelladatiSinottico[[#This Row],[Serial_Number]]</f>
        <v>GTF.204</v>
      </c>
      <c r="CO298" s="50" t="str">
        <f>TabelladatiSinottico[[#This Row],[Customer]]</f>
        <v>NINGBO FANGZHENG AUTOMOBILE MOULD</v>
      </c>
      <c r="CP298" s="54">
        <f t="shared" si="39"/>
        <v>297</v>
      </c>
      <c r="CQ298" s="94" t="s">
        <v>106</v>
      </c>
    </row>
    <row r="299" spans="1:95" ht="36" customHeight="1" x14ac:dyDescent="0.25">
      <c r="A299" s="1" t="s">
        <v>598</v>
      </c>
      <c r="B299" s="7">
        <v>205</v>
      </c>
      <c r="C299" s="38" t="s">
        <v>1394</v>
      </c>
      <c r="D299" t="s">
        <v>1413</v>
      </c>
      <c r="E299" s="2">
        <v>2024</v>
      </c>
      <c r="F299" s="19" t="s">
        <v>1414</v>
      </c>
      <c r="G299" s="10" t="s">
        <v>1415</v>
      </c>
      <c r="H299" s="10" t="s">
        <v>1416</v>
      </c>
      <c r="I299" s="10" t="s">
        <v>1417</v>
      </c>
      <c r="J299" s="2" t="s">
        <v>1418</v>
      </c>
      <c r="K299" s="91" t="str">
        <f t="shared" si="34"/>
        <v>pdf</v>
      </c>
      <c r="L299" s="2" t="s">
        <v>1419</v>
      </c>
      <c r="M299" s="91" t="str">
        <f t="shared" si="35"/>
        <v>pdf</v>
      </c>
      <c r="N299" s="2" t="s">
        <v>105</v>
      </c>
      <c r="O299" s="68" t="s">
        <v>1420</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1421</v>
      </c>
      <c r="AE299" s="2" t="s">
        <v>147</v>
      </c>
      <c r="AF299" s="61" t="s">
        <v>1422</v>
      </c>
      <c r="AG299" s="10" t="s">
        <v>1423</v>
      </c>
      <c r="AH299" s="10" t="s">
        <v>1424</v>
      </c>
      <c r="AI299" s="10" t="s">
        <v>1425</v>
      </c>
      <c r="AJ299" s="10" t="s">
        <v>1426</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223</v>
      </c>
      <c r="AY299" s="104"/>
      <c r="AZ299" s="104"/>
      <c r="BA299" s="83" t="s">
        <v>1295</v>
      </c>
      <c r="BB299" s="54" t="s">
        <v>106</v>
      </c>
      <c r="BC299" s="84" t="s">
        <v>1427</v>
      </c>
      <c r="BD299" s="83" t="s">
        <v>102</v>
      </c>
      <c r="BE299" s="85" t="s">
        <v>1428</v>
      </c>
      <c r="BF299" s="99" t="s">
        <v>107</v>
      </c>
      <c r="BG299" s="83" t="s">
        <v>99</v>
      </c>
      <c r="BH299" s="54" t="s">
        <v>106</v>
      </c>
      <c r="BI299" s="84" t="s">
        <v>1429</v>
      </c>
      <c r="BJ299" s="83" t="s">
        <v>221</v>
      </c>
      <c r="BK299" s="85" t="s">
        <v>1430</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4" t="s">
        <v>118</v>
      </c>
      <c r="CM299" s="64" t="str">
        <f>TabelladatiSinottico[[#This Row],[Model]]</f>
        <v>GTF</v>
      </c>
      <c r="CN299" s="64" t="str">
        <f>TabelladatiSinottico[[#This Row],[Serial_Number]]</f>
        <v>GTF.205</v>
      </c>
      <c r="CO299" s="50" t="str">
        <f>TabelladatiSinottico[[#This Row],[Customer]]</f>
        <v>CONCAD GmbH</v>
      </c>
      <c r="CP299" s="54">
        <f t="shared" si="39"/>
        <v>298</v>
      </c>
      <c r="CQ299" s="77" t="s">
        <v>1183</v>
      </c>
    </row>
    <row r="300" spans="1:95" ht="21.75" customHeight="1" x14ac:dyDescent="0.25">
      <c r="A300" s="1" t="s">
        <v>598</v>
      </c>
      <c r="B300" s="7">
        <v>206</v>
      </c>
      <c r="C300" s="38" t="s">
        <v>1394</v>
      </c>
      <c r="D300" t="s">
        <v>1431</v>
      </c>
      <c r="E300" s="2">
        <v>2024</v>
      </c>
      <c r="F300" s="2" t="s">
        <v>646</v>
      </c>
      <c r="G300" s="2" t="s">
        <v>1432</v>
      </c>
      <c r="I300" s="10" t="s">
        <v>221</v>
      </c>
      <c r="J300" s="2" t="s">
        <v>1433</v>
      </c>
      <c r="K300" s="91" t="str">
        <f t="shared" si="34"/>
        <v>pdf</v>
      </c>
      <c r="L300" s="2" t="s">
        <v>1434</v>
      </c>
      <c r="M300" s="91" t="str">
        <f t="shared" si="35"/>
        <v>pdf</v>
      </c>
      <c r="N300" s="2" t="s">
        <v>105</v>
      </c>
      <c r="O300" s="39" t="s">
        <v>1435</v>
      </c>
      <c r="P300" s="13" t="str">
        <f t="shared" si="37"/>
        <v>Folder</v>
      </c>
      <c r="Q300" s="90">
        <v>4500</v>
      </c>
      <c r="R300" s="90">
        <v>3500</v>
      </c>
      <c r="S300" s="90">
        <v>1250</v>
      </c>
      <c r="T300" s="2" t="s">
        <v>1436</v>
      </c>
      <c r="U300" s="2" t="s">
        <v>107</v>
      </c>
      <c r="V300" s="7" t="s">
        <v>106</v>
      </c>
      <c r="W300" s="2" t="s">
        <v>107</v>
      </c>
      <c r="X300" s="2" t="s">
        <v>108</v>
      </c>
      <c r="Y300" s="2" t="s">
        <v>108</v>
      </c>
      <c r="Z300" s="2" t="s">
        <v>108</v>
      </c>
      <c r="AA300" s="2" t="s">
        <v>107</v>
      </c>
      <c r="AB300" s="18" t="s">
        <v>107</v>
      </c>
      <c r="AC300" s="7" t="s">
        <v>771</v>
      </c>
      <c r="AD300" s="4" t="s">
        <v>1437</v>
      </c>
      <c r="AE300" s="2" t="s">
        <v>147</v>
      </c>
      <c r="AF300" s="61" t="s">
        <v>1438</v>
      </c>
      <c r="AG300" s="10" t="s">
        <v>1439</v>
      </c>
      <c r="AH300" s="10" t="s">
        <v>1440</v>
      </c>
      <c r="AI300" s="10" t="s">
        <v>1441</v>
      </c>
      <c r="AJ300" s="10" t="s">
        <v>1442</v>
      </c>
      <c r="AL300" s="10" t="s">
        <v>1443</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223</v>
      </c>
      <c r="AY300" s="104"/>
      <c r="AZ300" s="104"/>
      <c r="BA300" s="12" t="s">
        <v>652</v>
      </c>
      <c r="BB300" s="54" t="s">
        <v>106</v>
      </c>
      <c r="BC300" s="84" t="s">
        <v>1432</v>
      </c>
      <c r="BD300" s="83" t="s">
        <v>221</v>
      </c>
      <c r="BE300" s="12" t="s">
        <v>652</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4" t="s">
        <v>118</v>
      </c>
      <c r="CM300" s="64" t="str">
        <f>TabelladatiSinottico[[#This Row],[Model]]</f>
        <v>GTF</v>
      </c>
      <c r="CN300" s="64" t="str">
        <f>TabelladatiSinottico[[#This Row],[Serial_Number]]</f>
        <v>GTF.206</v>
      </c>
      <c r="CO300" s="50" t="str">
        <f>TabelladatiSinottico[[#This Row],[Customer]]</f>
        <v>AUTONEUM CZ s.r.o.</v>
      </c>
      <c r="CP300" s="54">
        <f t="shared" si="39"/>
        <v>299</v>
      </c>
      <c r="CQ300" s="64" t="s">
        <v>106</v>
      </c>
    </row>
    <row r="301" spans="1:95" ht="22.5" customHeight="1" x14ac:dyDescent="0.25">
      <c r="A301" s="1" t="s">
        <v>598</v>
      </c>
      <c r="B301" s="7">
        <v>207</v>
      </c>
      <c r="C301" s="23" t="s">
        <v>1394</v>
      </c>
      <c r="D301" t="s">
        <v>1444</v>
      </c>
      <c r="E301" s="2">
        <v>2024</v>
      </c>
      <c r="F301" s="2" t="s">
        <v>99</v>
      </c>
      <c r="G301" s="10" t="s">
        <v>220</v>
      </c>
      <c r="H301" s="2" t="s">
        <v>101</v>
      </c>
      <c r="I301" s="10" t="s">
        <v>221</v>
      </c>
      <c r="J301" s="2" t="s">
        <v>1445</v>
      </c>
      <c r="K301" s="91" t="str">
        <f t="shared" si="34"/>
        <v>pdf</v>
      </c>
      <c r="L301" s="2" t="s">
        <v>1446</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1447</v>
      </c>
      <c r="AE301" s="2" t="s">
        <v>127</v>
      </c>
      <c r="AF301" s="61" t="s">
        <v>128</v>
      </c>
      <c r="AG301" s="10" t="s">
        <v>1448</v>
      </c>
      <c r="AH301" s="10" t="s">
        <v>1169</v>
      </c>
      <c r="AI301" s="10" t="s">
        <v>1449</v>
      </c>
      <c r="AJ301" s="10" t="s">
        <v>1312</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220</v>
      </c>
      <c r="BD301" s="83" t="s">
        <v>221</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4" t="s">
        <v>118</v>
      </c>
      <c r="CM301" s="64" t="str">
        <f>TabelladatiSinottico[[#This Row],[Model]]</f>
        <v>GTF</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x14ac:dyDescent="0.25">
      <c r="A302" s="1" t="s">
        <v>598</v>
      </c>
      <c r="B302" s="7">
        <v>208</v>
      </c>
      <c r="C302" s="23" t="s">
        <v>1394</v>
      </c>
      <c r="D302" t="s">
        <v>1450</v>
      </c>
      <c r="E302" s="2">
        <v>2024</v>
      </c>
      <c r="F302" s="19" t="s">
        <v>1451</v>
      </c>
      <c r="G302" s="19" t="s">
        <v>1452</v>
      </c>
      <c r="H302" s="2" t="s">
        <v>101</v>
      </c>
      <c r="I302" s="10" t="s">
        <v>221</v>
      </c>
      <c r="J302" s="2" t="s">
        <v>1453</v>
      </c>
      <c r="K302" s="91" t="str">
        <f t="shared" si="34"/>
        <v>pdf</v>
      </c>
      <c r="L302" s="2" t="s">
        <v>1454</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364</v>
      </c>
      <c r="AD302" s="4" t="s">
        <v>1455</v>
      </c>
      <c r="AE302" s="2" t="s">
        <v>147</v>
      </c>
      <c r="AF302" s="61" t="s">
        <v>1456</v>
      </c>
      <c r="AG302" s="10" t="s">
        <v>1457</v>
      </c>
      <c r="AH302" s="10" t="s">
        <v>1458</v>
      </c>
      <c r="AI302" s="10" t="s">
        <v>1459</v>
      </c>
      <c r="AJ302" s="10" t="s">
        <v>1460</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220</v>
      </c>
      <c r="BD302" s="83" t="s">
        <v>221</v>
      </c>
      <c r="BE302" s="85" t="s">
        <v>1430</v>
      </c>
      <c r="BF302" s="99" t="s">
        <v>106</v>
      </c>
      <c r="BG302" s="83" t="s">
        <v>646</v>
      </c>
      <c r="BH302" s="54" t="s">
        <v>106</v>
      </c>
      <c r="BI302" s="84" t="s">
        <v>1461</v>
      </c>
      <c r="BJ302" s="83" t="s">
        <v>221</v>
      </c>
      <c r="BK302" s="85" t="s">
        <v>1462</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4" t="s">
        <v>118</v>
      </c>
      <c r="CM302" s="64" t="str">
        <f>TabelladatiSinottico[[#This Row],[Model]]</f>
        <v>GTF</v>
      </c>
      <c r="CN302" s="64" t="str">
        <f>TabelladatiSinottico[[#This Row],[Serial_Number]]</f>
        <v>GTF.208</v>
      </c>
      <c r="CO302" s="50" t="str">
        <f>TabelladatiSinottico[[#This Row],[Customer]]</f>
        <v>SUSTA S.R.L.</v>
      </c>
      <c r="CP302" s="54">
        <f t="shared" si="39"/>
        <v>301</v>
      </c>
      <c r="CQ302" s="64" t="s">
        <v>473</v>
      </c>
    </row>
    <row r="303" spans="1:95" ht="23.25" customHeight="1" x14ac:dyDescent="0.25">
      <c r="A303" s="1" t="s">
        <v>1463</v>
      </c>
      <c r="B303" s="7" t="s">
        <v>119</v>
      </c>
      <c r="C303" s="23" t="s">
        <v>1464</v>
      </c>
      <c r="D303" t="s">
        <v>1032</v>
      </c>
      <c r="E303" s="2">
        <v>2000</v>
      </c>
      <c r="F303" s="19" t="s">
        <v>99</v>
      </c>
      <c r="G303" s="10" t="s">
        <v>1465</v>
      </c>
      <c r="H303" s="2" t="s">
        <v>101</v>
      </c>
      <c r="I303" s="10" t="s">
        <v>1466</v>
      </c>
      <c r="J303" s="2" t="s">
        <v>1467</v>
      </c>
      <c r="K303" s="91" t="str">
        <f t="shared" si="34"/>
        <v>pdf</v>
      </c>
      <c r="L303" s="2" t="s">
        <v>1468</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364</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1469</v>
      </c>
      <c r="AT303" s="50" t="s">
        <v>108</v>
      </c>
      <c r="AU303" s="12" t="s">
        <v>108</v>
      </c>
      <c r="AV303" s="12" t="s">
        <v>108</v>
      </c>
      <c r="AW303" s="12" t="s">
        <v>108</v>
      </c>
      <c r="AX303" s="50" t="s">
        <v>1470</v>
      </c>
      <c r="AY303" s="104" t="s">
        <v>252</v>
      </c>
      <c r="AZ303" s="104" t="s">
        <v>112</v>
      </c>
      <c r="BA303" s="53" t="s">
        <v>99</v>
      </c>
      <c r="BB303" s="54" t="s">
        <v>106</v>
      </c>
      <c r="BC303" s="54" t="s">
        <v>1465</v>
      </c>
      <c r="BD303" s="54" t="s">
        <v>1466</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tr">
        <f>TabelladatiSinottico[[#This Row],[Model]]</f>
        <v>K21x</v>
      </c>
      <c r="CN303" s="64" t="str">
        <f>TabelladatiSinottico[[#This Row],[Serial_Number]]</f>
        <v>K21x.002</v>
      </c>
      <c r="CO303" s="50" t="str">
        <f>TabelladatiSinottico[[#This Row],[Customer]]</f>
        <v>3C S.r.l.</v>
      </c>
      <c r="CP303" s="54">
        <f t="shared" si="39"/>
        <v>302</v>
      </c>
      <c r="CQ303" s="64" t="s">
        <v>106</v>
      </c>
    </row>
    <row r="304" spans="1:95" ht="23.25" customHeight="1" x14ac:dyDescent="0.25">
      <c r="A304" s="1" t="s">
        <v>1463</v>
      </c>
      <c r="B304" s="7" t="s">
        <v>96</v>
      </c>
      <c r="C304" s="23" t="s">
        <v>1464</v>
      </c>
      <c r="D304" t="s">
        <v>1471</v>
      </c>
      <c r="E304" s="2">
        <v>2000</v>
      </c>
      <c r="F304" s="19" t="s">
        <v>99</v>
      </c>
      <c r="G304" s="10" t="s">
        <v>1465</v>
      </c>
      <c r="H304" s="2" t="s">
        <v>101</v>
      </c>
      <c r="I304" s="10" t="s">
        <v>1466</v>
      </c>
      <c r="J304" s="2" t="s">
        <v>1472</v>
      </c>
      <c r="K304" s="91" t="str">
        <f t="shared" si="34"/>
        <v>pdf</v>
      </c>
      <c r="L304" s="2" t="s">
        <v>1473</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364</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1469</v>
      </c>
      <c r="AT304" s="50" t="s">
        <v>108</v>
      </c>
      <c r="AU304" s="12" t="s">
        <v>108</v>
      </c>
      <c r="AV304" s="12" t="s">
        <v>108</v>
      </c>
      <c r="AW304" s="12" t="s">
        <v>108</v>
      </c>
      <c r="AX304" s="50" t="s">
        <v>1470</v>
      </c>
      <c r="AY304" s="104" t="s">
        <v>1474</v>
      </c>
      <c r="AZ304" s="104" t="s">
        <v>1475</v>
      </c>
      <c r="BA304" s="53" t="s">
        <v>99</v>
      </c>
      <c r="BB304" s="54" t="s">
        <v>106</v>
      </c>
      <c r="BC304" s="54" t="s">
        <v>1465</v>
      </c>
      <c r="BD304" s="54" t="s">
        <v>1466</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tr">
        <f>TabelladatiSinottico[[#This Row],[Model]]</f>
        <v>K21x</v>
      </c>
      <c r="CN304" s="64" t="str">
        <f>TabelladatiSinottico[[#This Row],[Serial_Number]]</f>
        <v>K21x.001</v>
      </c>
      <c r="CO304" s="50" t="str">
        <f>TabelladatiSinottico[[#This Row],[Customer]]</f>
        <v>MARANGONI MECCANICA S.p.A.</v>
      </c>
      <c r="CP304" s="54">
        <f t="shared" si="39"/>
        <v>303</v>
      </c>
      <c r="CQ304" s="64" t="s">
        <v>106</v>
      </c>
    </row>
    <row r="305" spans="1:95" ht="23.25" customHeight="1" x14ac:dyDescent="0.25">
      <c r="A305" s="1" t="s">
        <v>1463</v>
      </c>
      <c r="B305" s="7" t="s">
        <v>135</v>
      </c>
      <c r="C305" s="23" t="s">
        <v>1464</v>
      </c>
      <c r="D305" t="s">
        <v>1476</v>
      </c>
      <c r="E305" s="2">
        <v>2004</v>
      </c>
      <c r="F305" s="19" t="s">
        <v>99</v>
      </c>
      <c r="G305" s="10" t="s">
        <v>1465</v>
      </c>
      <c r="H305" s="2" t="s">
        <v>101</v>
      </c>
      <c r="I305" s="10" t="s">
        <v>1466</v>
      </c>
      <c r="J305" s="2" t="s">
        <v>1477</v>
      </c>
      <c r="K305" s="91" t="str">
        <f t="shared" si="34"/>
        <v>pdf</v>
      </c>
      <c r="L305" s="2" t="s">
        <v>1473</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364</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1469</v>
      </c>
      <c r="AT305" s="50" t="s">
        <v>108</v>
      </c>
      <c r="AU305" s="12" t="s">
        <v>108</v>
      </c>
      <c r="AV305" s="12" t="s">
        <v>108</v>
      </c>
      <c r="AW305" s="12" t="s">
        <v>108</v>
      </c>
      <c r="AX305" s="50" t="s">
        <v>1470</v>
      </c>
      <c r="AY305" s="104" t="s">
        <v>1130</v>
      </c>
      <c r="AZ305" s="104" t="s">
        <v>192</v>
      </c>
      <c r="BA305" s="53" t="s">
        <v>99</v>
      </c>
      <c r="BB305" s="54" t="s">
        <v>106</v>
      </c>
      <c r="BC305" s="54" t="s">
        <v>1465</v>
      </c>
      <c r="BD305" s="54" t="s">
        <v>1466</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tr">
        <f>TabelladatiSinottico[[#This Row],[Model]]</f>
        <v>K21x</v>
      </c>
      <c r="CN305" s="64" t="str">
        <f>TabelladatiSinottico[[#This Row],[Serial_Number]]</f>
        <v>K21x.003</v>
      </c>
      <c r="CO305" s="50" t="str">
        <f>TabelladatiSinottico[[#This Row],[Customer]]</f>
        <v>MODELLERIA NICOLETTO ERMES</v>
      </c>
      <c r="CP305" s="54">
        <f t="shared" si="39"/>
        <v>304</v>
      </c>
      <c r="CQ305" s="64" t="s">
        <v>106</v>
      </c>
    </row>
    <row r="306" spans="1:95" ht="23.25" customHeight="1" x14ac:dyDescent="0.25">
      <c r="A306" s="1" t="s">
        <v>1463</v>
      </c>
      <c r="B306" s="7" t="s">
        <v>142</v>
      </c>
      <c r="C306" s="23" t="s">
        <v>1464</v>
      </c>
      <c r="D306" t="s">
        <v>1478</v>
      </c>
      <c r="E306" s="2">
        <v>2001</v>
      </c>
      <c r="F306" s="19" t="s">
        <v>99</v>
      </c>
      <c r="G306" s="10" t="s">
        <v>1465</v>
      </c>
      <c r="H306" s="2" t="s">
        <v>101</v>
      </c>
      <c r="I306" s="10" t="s">
        <v>1466</v>
      </c>
      <c r="J306" s="2" t="s">
        <v>1479</v>
      </c>
      <c r="K306" s="91" t="str">
        <f t="shared" si="34"/>
        <v>pdf</v>
      </c>
      <c r="L306" s="2" t="s">
        <v>1480</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1469</v>
      </c>
      <c r="AT306" s="50" t="s">
        <v>108</v>
      </c>
      <c r="AU306" s="12" t="s">
        <v>108</v>
      </c>
      <c r="AV306" s="12" t="s">
        <v>108</v>
      </c>
      <c r="AW306" s="12" t="s">
        <v>108</v>
      </c>
      <c r="AX306" s="50" t="s">
        <v>1470</v>
      </c>
      <c r="AY306" s="104" t="s">
        <v>1481</v>
      </c>
      <c r="AZ306" s="104" t="s">
        <v>112</v>
      </c>
      <c r="BA306" s="53" t="s">
        <v>99</v>
      </c>
      <c r="BB306" s="54" t="s">
        <v>106</v>
      </c>
      <c r="BC306" s="54" t="s">
        <v>1465</v>
      </c>
      <c r="BD306" s="54" t="s">
        <v>1466</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tr">
        <f>TabelladatiSinottico[[#This Row],[Model]]</f>
        <v>K21x</v>
      </c>
      <c r="CN306" s="64" t="str">
        <f>TabelladatiSinottico[[#This Row],[Serial_Number]]</f>
        <v>K21x.004</v>
      </c>
      <c r="CO306" s="50" t="str">
        <f>TabelladatiSinottico[[#This Row],[Customer]]</f>
        <v>DURIVAGE PATTERN &amp; MFG. Inc.</v>
      </c>
      <c r="CP306" s="54">
        <f t="shared" si="39"/>
        <v>305</v>
      </c>
      <c r="CQ306" s="64" t="s">
        <v>106</v>
      </c>
    </row>
    <row r="307" spans="1:95" ht="23.25" customHeight="1" x14ac:dyDescent="0.25">
      <c r="A307" s="1" t="s">
        <v>1463</v>
      </c>
      <c r="B307" s="7" t="s">
        <v>155</v>
      </c>
      <c r="C307" s="23" t="s">
        <v>1464</v>
      </c>
      <c r="D307" t="s">
        <v>1482</v>
      </c>
      <c r="E307" s="2">
        <v>2000</v>
      </c>
      <c r="F307" s="19" t="s">
        <v>99</v>
      </c>
      <c r="G307" s="10" t="s">
        <v>1465</v>
      </c>
      <c r="H307" s="2" t="s">
        <v>101</v>
      </c>
      <c r="I307" s="10" t="s">
        <v>1466</v>
      </c>
      <c r="J307" s="2" t="s">
        <v>1483</v>
      </c>
      <c r="K307" s="91" t="str">
        <f t="shared" si="34"/>
        <v>pdf</v>
      </c>
      <c r="L307" s="2" t="s">
        <v>1473</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1469</v>
      </c>
      <c r="AT307" s="50" t="s">
        <v>108</v>
      </c>
      <c r="AU307" s="12" t="s">
        <v>108</v>
      </c>
      <c r="AV307" s="12" t="s">
        <v>108</v>
      </c>
      <c r="AW307" s="12" t="s">
        <v>108</v>
      </c>
      <c r="AX307" s="50" t="s">
        <v>223</v>
      </c>
      <c r="AY307" s="104" t="s">
        <v>449</v>
      </c>
      <c r="AZ307" s="104" t="s">
        <v>148</v>
      </c>
      <c r="BA307" s="53" t="s">
        <v>99</v>
      </c>
      <c r="BB307" s="54" t="s">
        <v>106</v>
      </c>
      <c r="BC307" s="54" t="s">
        <v>1465</v>
      </c>
      <c r="BD307" s="54" t="s">
        <v>1466</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tr">
        <f>TabelladatiSinottico[[#This Row],[Model]]</f>
        <v>K21x</v>
      </c>
      <c r="CN307" s="64" t="str">
        <f>TabelladatiSinottico[[#This Row],[Serial_Number]]</f>
        <v>K21x.005</v>
      </c>
      <c r="CO307" s="50" t="str">
        <f>TabelladatiSinottico[[#This Row],[Customer]]</f>
        <v>YUNMA AIRCRAFT</v>
      </c>
      <c r="CP307" s="54">
        <f t="shared" si="39"/>
        <v>306</v>
      </c>
      <c r="CQ307" s="64" t="s">
        <v>106</v>
      </c>
    </row>
    <row r="308" spans="1:95" ht="23.25" customHeight="1" x14ac:dyDescent="0.25">
      <c r="A308" s="1" t="s">
        <v>1463</v>
      </c>
      <c r="B308" s="7" t="s">
        <v>164</v>
      </c>
      <c r="C308" s="23" t="s">
        <v>1464</v>
      </c>
      <c r="D308" t="s">
        <v>1484</v>
      </c>
      <c r="E308" s="2">
        <v>2000</v>
      </c>
      <c r="F308" s="19" t="s">
        <v>99</v>
      </c>
      <c r="G308" s="10" t="s">
        <v>1465</v>
      </c>
      <c r="H308" s="2" t="s">
        <v>101</v>
      </c>
      <c r="I308" s="10" t="s">
        <v>1466</v>
      </c>
      <c r="J308" s="2" t="s">
        <v>1485</v>
      </c>
      <c r="K308" s="91" t="str">
        <f t="shared" si="34"/>
        <v>pdf</v>
      </c>
      <c r="L308" s="2" t="s">
        <v>1480</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364</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1469</v>
      </c>
      <c r="AT308" s="50" t="s">
        <v>108</v>
      </c>
      <c r="AU308" s="12" t="s">
        <v>108</v>
      </c>
      <c r="AV308" s="12" t="s">
        <v>108</v>
      </c>
      <c r="AW308" s="12" t="s">
        <v>108</v>
      </c>
      <c r="AX308" s="50" t="s">
        <v>1470</v>
      </c>
      <c r="AY308" s="104" t="s">
        <v>181</v>
      </c>
      <c r="AZ308" s="104" t="s">
        <v>192</v>
      </c>
      <c r="BA308" s="53" t="s">
        <v>99</v>
      </c>
      <c r="BB308" s="54" t="s">
        <v>106</v>
      </c>
      <c r="BC308" s="54" t="s">
        <v>1465</v>
      </c>
      <c r="BD308" s="54" t="s">
        <v>1466</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tr">
        <f>TabelladatiSinottico[[#This Row],[Model]]</f>
        <v>K21x</v>
      </c>
      <c r="CN308" s="64" t="str">
        <f>TabelladatiSinottico[[#This Row],[Serial_Number]]</f>
        <v>K21x.006</v>
      </c>
      <c r="CO308" s="50" t="str">
        <f>TabelladatiSinottico[[#This Row],[Customer]]</f>
        <v>ERRECI di Randi R. &amp; C. S.n.c.</v>
      </c>
      <c r="CP308" s="54">
        <f t="shared" si="39"/>
        <v>307</v>
      </c>
      <c r="CQ308" s="64" t="s">
        <v>106</v>
      </c>
    </row>
    <row r="309" spans="1:95" ht="23.25" customHeight="1" x14ac:dyDescent="0.25">
      <c r="A309" s="1" t="s">
        <v>1463</v>
      </c>
      <c r="B309" s="7" t="s">
        <v>175</v>
      </c>
      <c r="C309" s="23" t="s">
        <v>1464</v>
      </c>
      <c r="D309" t="s">
        <v>1486</v>
      </c>
      <c r="E309" s="2">
        <v>2000</v>
      </c>
      <c r="F309" s="19" t="s">
        <v>99</v>
      </c>
      <c r="G309" s="10" t="s">
        <v>1465</v>
      </c>
      <c r="H309" s="2" t="s">
        <v>101</v>
      </c>
      <c r="I309" s="10" t="s">
        <v>1466</v>
      </c>
      <c r="J309" s="2" t="s">
        <v>1487</v>
      </c>
      <c r="K309" s="91" t="str">
        <f t="shared" si="34"/>
        <v>pdf</v>
      </c>
      <c r="L309" s="2" t="s">
        <v>1480</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1469</v>
      </c>
      <c r="AT309" s="50" t="s">
        <v>108</v>
      </c>
      <c r="AU309" s="12" t="s">
        <v>108</v>
      </c>
      <c r="AV309" s="12" t="s">
        <v>108</v>
      </c>
      <c r="AW309" s="12" t="s">
        <v>108</v>
      </c>
      <c r="AX309" s="50" t="s">
        <v>1470</v>
      </c>
      <c r="AY309" s="104" t="s">
        <v>181</v>
      </c>
      <c r="AZ309" s="104" t="s">
        <v>112</v>
      </c>
      <c r="BA309" s="53" t="s">
        <v>99</v>
      </c>
      <c r="BB309" s="54" t="s">
        <v>106</v>
      </c>
      <c r="BC309" s="54" t="s">
        <v>1465</v>
      </c>
      <c r="BD309" s="54" t="s">
        <v>1466</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tr">
        <f>TabelladatiSinottico[[#This Row],[Model]]</f>
        <v>K21x</v>
      </c>
      <c r="CN309" s="64" t="str">
        <f>TabelladatiSinottico[[#This Row],[Serial_Number]]</f>
        <v>K21x.007</v>
      </c>
      <c r="CO309" s="50" t="str">
        <f>TabelladatiSinottico[[#This Row],[Customer]]</f>
        <v>MELECTROLASER</v>
      </c>
      <c r="CP309" s="54">
        <f t="shared" si="39"/>
        <v>308</v>
      </c>
      <c r="CQ309" s="64" t="s">
        <v>106</v>
      </c>
    </row>
    <row r="310" spans="1:95" ht="23.25" customHeight="1" x14ac:dyDescent="0.25">
      <c r="A310" s="1" t="s">
        <v>1463</v>
      </c>
      <c r="B310" s="7" t="s">
        <v>182</v>
      </c>
      <c r="C310" s="23" t="s">
        <v>1464</v>
      </c>
      <c r="D310" t="s">
        <v>1488</v>
      </c>
      <c r="E310" s="2">
        <v>2001</v>
      </c>
      <c r="F310" s="19" t="s">
        <v>99</v>
      </c>
      <c r="G310" s="10" t="s">
        <v>1465</v>
      </c>
      <c r="H310" s="2" t="s">
        <v>101</v>
      </c>
      <c r="I310" s="10" t="s">
        <v>102</v>
      </c>
      <c r="J310" s="2" t="s">
        <v>1489</v>
      </c>
      <c r="K310" s="91" t="str">
        <f t="shared" si="34"/>
        <v>pdf</v>
      </c>
      <c r="L310" s="2" t="s">
        <v>1490</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1469</v>
      </c>
      <c r="AT310" s="50" t="s">
        <v>108</v>
      </c>
      <c r="AU310" s="12" t="s">
        <v>108</v>
      </c>
      <c r="AV310" s="12" t="s">
        <v>108</v>
      </c>
      <c r="AW310" s="12" t="s">
        <v>108</v>
      </c>
      <c r="AX310" s="50" t="s">
        <v>106</v>
      </c>
      <c r="AY310" s="104" t="s">
        <v>1491</v>
      </c>
      <c r="AZ310" s="104" t="s">
        <v>192</v>
      </c>
      <c r="BA310" s="53" t="s">
        <v>99</v>
      </c>
      <c r="BB310" s="54" t="s">
        <v>106</v>
      </c>
      <c r="BC310" s="54" t="s">
        <v>1465</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tr">
        <f>TabelladatiSinottico[[#This Row],[Model]]</f>
        <v>K21x</v>
      </c>
      <c r="CN310" s="64" t="str">
        <f>TabelladatiSinottico[[#This Row],[Serial_Number]]</f>
        <v>K21x.008</v>
      </c>
      <c r="CO310" s="50" t="str">
        <f>TabelladatiSinottico[[#This Row],[Customer]]</f>
        <v>SNW SCHIRNECKER &amp; NACKE GMBH</v>
      </c>
      <c r="CP310" s="54">
        <f t="shared" si="39"/>
        <v>309</v>
      </c>
      <c r="CQ310" s="64" t="s">
        <v>106</v>
      </c>
    </row>
    <row r="311" spans="1:95" ht="23.25" customHeight="1" x14ac:dyDescent="0.25">
      <c r="A311" s="1" t="s">
        <v>1463</v>
      </c>
      <c r="B311" s="7" t="s">
        <v>193</v>
      </c>
      <c r="C311" s="23" t="s">
        <v>1464</v>
      </c>
      <c r="D311" t="s">
        <v>1492</v>
      </c>
      <c r="E311" s="2">
        <v>2001</v>
      </c>
      <c r="F311" s="19" t="s">
        <v>99</v>
      </c>
      <c r="G311" s="10" t="s">
        <v>1465</v>
      </c>
      <c r="H311" s="2" t="s">
        <v>101</v>
      </c>
      <c r="I311" s="10" t="s">
        <v>1466</v>
      </c>
      <c r="J311" s="2" t="s">
        <v>1493</v>
      </c>
      <c r="K311" s="91" t="str">
        <f t="shared" si="34"/>
        <v>pdf</v>
      </c>
      <c r="L311" s="2" t="s">
        <v>1480</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1469</v>
      </c>
      <c r="AT311" s="50" t="s">
        <v>108</v>
      </c>
      <c r="AU311" s="12" t="s">
        <v>108</v>
      </c>
      <c r="AV311" s="12" t="s">
        <v>108</v>
      </c>
      <c r="AW311" s="12" t="s">
        <v>108</v>
      </c>
      <c r="AX311" s="50" t="s">
        <v>341</v>
      </c>
      <c r="AY311" s="104" t="s">
        <v>449</v>
      </c>
      <c r="AZ311" s="104" t="s">
        <v>148</v>
      </c>
      <c r="BA311" s="53" t="s">
        <v>99</v>
      </c>
      <c r="BB311" s="54" t="s">
        <v>106</v>
      </c>
      <c r="BC311" s="54" t="s">
        <v>1465</v>
      </c>
      <c r="BD311" s="54" t="s">
        <v>1466</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tr">
        <f>TabelladatiSinottico[[#This Row],[Model]]</f>
        <v>K21x</v>
      </c>
      <c r="CN311" s="64" t="str">
        <f>TabelladatiSinottico[[#This Row],[Serial_Number]]</f>
        <v>K21x.009</v>
      </c>
      <c r="CO311" s="50" t="str">
        <f>TabelladatiSinottico[[#This Row],[Customer]]</f>
        <v>XI'AN AIRCRAFT</v>
      </c>
      <c r="CP311" s="54">
        <f t="shared" si="39"/>
        <v>310</v>
      </c>
      <c r="CQ311" s="64" t="s">
        <v>106</v>
      </c>
    </row>
    <row r="312" spans="1:95" ht="23.25" customHeight="1" x14ac:dyDescent="0.25">
      <c r="A312" s="1" t="s">
        <v>1463</v>
      </c>
      <c r="B312" s="7" t="s">
        <v>198</v>
      </c>
      <c r="C312" s="23" t="s">
        <v>1464</v>
      </c>
      <c r="D312" t="s">
        <v>1494</v>
      </c>
      <c r="E312" s="2">
        <v>2001</v>
      </c>
      <c r="F312" s="19" t="s">
        <v>99</v>
      </c>
      <c r="G312" s="10" t="s">
        <v>1465</v>
      </c>
      <c r="H312" s="2" t="s">
        <v>101</v>
      </c>
      <c r="I312" s="10" t="s">
        <v>1466</v>
      </c>
      <c r="J312" s="2" t="s">
        <v>1495</v>
      </c>
      <c r="K312" s="91" t="str">
        <f t="shared" si="34"/>
        <v>pdf</v>
      </c>
      <c r="L312" s="2" t="s">
        <v>1496</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1469</v>
      </c>
      <c r="AT312" s="50" t="s">
        <v>108</v>
      </c>
      <c r="AU312" s="12" t="s">
        <v>108</v>
      </c>
      <c r="AV312" s="12" t="s">
        <v>108</v>
      </c>
      <c r="AW312" s="12" t="s">
        <v>108</v>
      </c>
      <c r="AX312" s="50" t="s">
        <v>106</v>
      </c>
      <c r="AY312" s="104" t="s">
        <v>117</v>
      </c>
      <c r="AZ312" s="104" t="s">
        <v>112</v>
      </c>
      <c r="BA312" s="53" t="s">
        <v>99</v>
      </c>
      <c r="BB312" s="54" t="s">
        <v>106</v>
      </c>
      <c r="BC312" s="54" t="s">
        <v>1465</v>
      </c>
      <c r="BD312" s="54" t="s">
        <v>1466</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tr">
        <f>TabelladatiSinottico[[#This Row],[Model]]</f>
        <v>K21x</v>
      </c>
      <c r="CN312" s="64" t="str">
        <f>TabelladatiSinottico[[#This Row],[Serial_Number]]</f>
        <v>K21x.010</v>
      </c>
      <c r="CO312" s="50" t="str">
        <f>TabelladatiSinottico[[#This Row],[Customer]]</f>
        <v>OSBRA WERKZEUGBAU GmbH</v>
      </c>
      <c r="CP312" s="54">
        <f t="shared" si="39"/>
        <v>311</v>
      </c>
      <c r="CQ312" s="64" t="s">
        <v>106</v>
      </c>
    </row>
    <row r="313" spans="1:95" ht="23.25" customHeight="1" x14ac:dyDescent="0.25">
      <c r="A313" s="1" t="s">
        <v>1463</v>
      </c>
      <c r="B313" s="7" t="s">
        <v>208</v>
      </c>
      <c r="C313" s="23" t="s">
        <v>1464</v>
      </c>
      <c r="D313" t="s">
        <v>1488</v>
      </c>
      <c r="E313" s="2">
        <v>2001</v>
      </c>
      <c r="F313" s="19" t="s">
        <v>99</v>
      </c>
      <c r="G313" s="10" t="s">
        <v>1465</v>
      </c>
      <c r="H313" s="2" t="s">
        <v>101</v>
      </c>
      <c r="I313" s="10" t="s">
        <v>102</v>
      </c>
      <c r="J313" s="2" t="s">
        <v>1497</v>
      </c>
      <c r="K313" s="91" t="str">
        <f t="shared" si="34"/>
        <v>pdf</v>
      </c>
      <c r="L313" s="2" t="s">
        <v>1498</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1469</v>
      </c>
      <c r="AT313" s="50" t="s">
        <v>108</v>
      </c>
      <c r="AU313" s="12" t="s">
        <v>108</v>
      </c>
      <c r="AV313" s="12" t="s">
        <v>108</v>
      </c>
      <c r="AW313" s="12" t="s">
        <v>108</v>
      </c>
      <c r="AX313" s="50" t="s">
        <v>106</v>
      </c>
      <c r="AY313" s="104" t="s">
        <v>1491</v>
      </c>
      <c r="AZ313" s="104" t="s">
        <v>192</v>
      </c>
      <c r="BA313" s="53" t="s">
        <v>99</v>
      </c>
      <c r="BB313" s="54" t="s">
        <v>106</v>
      </c>
      <c r="BC313" s="54" t="s">
        <v>1465</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tr">
        <f>TabelladatiSinottico[[#This Row],[Model]]</f>
        <v>K21x</v>
      </c>
      <c r="CN313" s="64" t="str">
        <f>TabelladatiSinottico[[#This Row],[Serial_Number]]</f>
        <v>K21x.011</v>
      </c>
      <c r="CO313" s="50" t="str">
        <f>TabelladatiSinottico[[#This Row],[Customer]]</f>
        <v>SNW SCHIRNECKER &amp; NACKE GMBH</v>
      </c>
      <c r="CP313" s="54">
        <f t="shared" si="39"/>
        <v>312</v>
      </c>
      <c r="CQ313" s="64" t="s">
        <v>106</v>
      </c>
    </row>
    <row r="314" spans="1:95" ht="23.25" customHeight="1" x14ac:dyDescent="0.25">
      <c r="A314" s="1" t="s">
        <v>1463</v>
      </c>
      <c r="B314" s="7" t="s">
        <v>219</v>
      </c>
      <c r="C314" s="23" t="s">
        <v>1464</v>
      </c>
      <c r="D314" t="s">
        <v>1400</v>
      </c>
      <c r="E314" s="2">
        <v>2001</v>
      </c>
      <c r="F314" s="19" t="s">
        <v>99</v>
      </c>
      <c r="G314" s="10" t="s">
        <v>1465</v>
      </c>
      <c r="H314" s="2" t="s">
        <v>101</v>
      </c>
      <c r="I314" s="10" t="s">
        <v>1466</v>
      </c>
      <c r="J314" s="2" t="s">
        <v>1499</v>
      </c>
      <c r="K314" s="91" t="str">
        <f t="shared" si="34"/>
        <v>pdf</v>
      </c>
      <c r="L314" s="2" t="s">
        <v>1480</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1469</v>
      </c>
      <c r="AT314" s="50" t="s">
        <v>108</v>
      </c>
      <c r="AU314" s="12" t="s">
        <v>108</v>
      </c>
      <c r="AV314" s="12" t="s">
        <v>108</v>
      </c>
      <c r="AW314" s="12" t="s">
        <v>108</v>
      </c>
      <c r="AX314" s="50" t="s">
        <v>341</v>
      </c>
      <c r="AY314" s="104" t="s">
        <v>1500</v>
      </c>
      <c r="AZ314" s="104" t="s">
        <v>112</v>
      </c>
      <c r="BA314" s="53" t="s">
        <v>99</v>
      </c>
      <c r="BB314" s="54" t="s">
        <v>106</v>
      </c>
      <c r="BC314" s="54" t="s">
        <v>1465</v>
      </c>
      <c r="BD314" s="54" t="s">
        <v>1466</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tr">
        <f>TabelladatiSinottico[[#This Row],[Model]]</f>
        <v>K21x</v>
      </c>
      <c r="CN314" s="64" t="str">
        <f>TabelladatiSinottico[[#This Row],[Serial_Number]]</f>
        <v>K21x.012</v>
      </c>
      <c r="CO314" s="50" t="str">
        <f>TabelladatiSinottico[[#This Row],[Customer]]</f>
        <v>AURRENAK S. Coop.</v>
      </c>
      <c r="CP314" s="54">
        <f t="shared" si="39"/>
        <v>313</v>
      </c>
      <c r="CQ314" s="64" t="s">
        <v>106</v>
      </c>
    </row>
    <row r="315" spans="1:95" ht="23.25" customHeight="1" x14ac:dyDescent="0.25">
      <c r="A315" s="1" t="s">
        <v>1463</v>
      </c>
      <c r="B315" s="7" t="s">
        <v>224</v>
      </c>
      <c r="C315" s="23" t="s">
        <v>1464</v>
      </c>
      <c r="D315" t="s">
        <v>1501</v>
      </c>
      <c r="E315" s="2">
        <v>2001</v>
      </c>
      <c r="F315" s="19" t="s">
        <v>99</v>
      </c>
      <c r="G315" s="10" t="s">
        <v>1465</v>
      </c>
      <c r="H315" s="2" t="s">
        <v>101</v>
      </c>
      <c r="I315" s="10" t="s">
        <v>1466</v>
      </c>
      <c r="J315" s="2" t="s">
        <v>1502</v>
      </c>
      <c r="K315" s="91" t="str">
        <f t="shared" si="34"/>
        <v>pdf</v>
      </c>
      <c r="L315" s="2" t="s">
        <v>1490</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1469</v>
      </c>
      <c r="AT315" s="50" t="s">
        <v>108</v>
      </c>
      <c r="AU315" s="12" t="s">
        <v>108</v>
      </c>
      <c r="AV315" s="12" t="s">
        <v>108</v>
      </c>
      <c r="AW315" s="12" t="s">
        <v>108</v>
      </c>
      <c r="AX315" s="50" t="s">
        <v>106</v>
      </c>
      <c r="AY315" s="104" t="s">
        <v>1503</v>
      </c>
      <c r="AZ315" s="104" t="s">
        <v>192</v>
      </c>
      <c r="BA315" s="53" t="s">
        <v>99</v>
      </c>
      <c r="BB315" s="54" t="s">
        <v>106</v>
      </c>
      <c r="BC315" s="54" t="s">
        <v>1465</v>
      </c>
      <c r="BD315" s="54" t="s">
        <v>1466</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tr">
        <f>TabelladatiSinottico[[#This Row],[Model]]</f>
        <v>K21x</v>
      </c>
      <c r="CN315" s="64" t="str">
        <f>TabelladatiSinottico[[#This Row],[Serial_Number]]</f>
        <v>K21x.013</v>
      </c>
      <c r="CO315" s="50" t="str">
        <f>TabelladatiSinottico[[#This Row],[Customer]]</f>
        <v>COMPOSITE &amp; TOOLING TECH GmbH</v>
      </c>
      <c r="CP315" s="54">
        <f t="shared" si="39"/>
        <v>314</v>
      </c>
      <c r="CQ315" s="64" t="s">
        <v>106</v>
      </c>
    </row>
    <row r="316" spans="1:95" ht="21.75" customHeight="1" x14ac:dyDescent="0.25">
      <c r="A316" s="1" t="s">
        <v>1463</v>
      </c>
      <c r="B316" s="7" t="s">
        <v>225</v>
      </c>
      <c r="C316" s="23" t="s">
        <v>1464</v>
      </c>
      <c r="D316" t="s">
        <v>1504</v>
      </c>
      <c r="E316" s="2">
        <v>2001</v>
      </c>
      <c r="F316" s="19" t="s">
        <v>99</v>
      </c>
      <c r="G316" s="10" t="s">
        <v>1465</v>
      </c>
      <c r="H316" s="2" t="s">
        <v>101</v>
      </c>
      <c r="I316" s="10" t="s">
        <v>1466</v>
      </c>
      <c r="J316" s="2" t="s">
        <v>1505</v>
      </c>
      <c r="K316" s="91" t="str">
        <f t="shared" si="34"/>
        <v>pdf</v>
      </c>
      <c r="L316" s="2" t="s">
        <v>1506</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364</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1469</v>
      </c>
      <c r="AT316" s="50" t="s">
        <v>108</v>
      </c>
      <c r="AU316" s="12" t="s">
        <v>108</v>
      </c>
      <c r="AV316" s="12" t="s">
        <v>108</v>
      </c>
      <c r="AW316" s="12" t="s">
        <v>108</v>
      </c>
      <c r="AX316" s="50" t="s">
        <v>1507</v>
      </c>
      <c r="AY316" s="104" t="s">
        <v>1508</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tr">
        <f>TabelladatiSinottico[[#This Row],[Model]]</f>
        <v>K21x</v>
      </c>
      <c r="CN316" s="64" t="str">
        <f>TabelladatiSinottico[[#This Row],[Serial_Number]]</f>
        <v>K21x.014</v>
      </c>
      <c r="CO316" s="50" t="str">
        <f>TabelladatiSinottico[[#This Row],[Customer]]</f>
        <v>INNOVATION MOULD S.r.l.</v>
      </c>
      <c r="CP316" s="54">
        <f t="shared" si="39"/>
        <v>315</v>
      </c>
      <c r="CQ316" s="64" t="s">
        <v>106</v>
      </c>
    </row>
    <row r="317" spans="1:95" ht="21.75" customHeight="1" x14ac:dyDescent="0.25">
      <c r="A317" s="1" t="s">
        <v>1463</v>
      </c>
      <c r="B317" s="7" t="s">
        <v>226</v>
      </c>
      <c r="C317" s="23" t="s">
        <v>1464</v>
      </c>
      <c r="D317" t="s">
        <v>1509</v>
      </c>
      <c r="E317" s="2">
        <v>2001</v>
      </c>
      <c r="F317" s="19" t="s">
        <v>99</v>
      </c>
      <c r="G317" s="10" t="s">
        <v>1465</v>
      </c>
      <c r="H317" s="2" t="s">
        <v>101</v>
      </c>
      <c r="I317" s="10" t="s">
        <v>1466</v>
      </c>
      <c r="J317" s="2" t="s">
        <v>1510</v>
      </c>
      <c r="K317" s="91" t="str">
        <f t="shared" si="34"/>
        <v>pdf</v>
      </c>
      <c r="L317" s="2" t="s">
        <v>1480</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1469</v>
      </c>
      <c r="AT317" s="50" t="s">
        <v>108</v>
      </c>
      <c r="AU317" s="12" t="s">
        <v>108</v>
      </c>
      <c r="AV317" s="12" t="s">
        <v>108</v>
      </c>
      <c r="AW317" s="12" t="s">
        <v>108</v>
      </c>
      <c r="AX317" s="50" t="s">
        <v>341</v>
      </c>
      <c r="AY317" s="104" t="s">
        <v>449</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tr">
        <f>TabelladatiSinottico[[#This Row],[Model]]</f>
        <v>K21x</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x14ac:dyDescent="0.25">
      <c r="A318" s="1" t="s">
        <v>1463</v>
      </c>
      <c r="B318" s="7" t="s">
        <v>227</v>
      </c>
      <c r="C318" s="23" t="s">
        <v>1464</v>
      </c>
      <c r="D318" t="s">
        <v>1511</v>
      </c>
      <c r="E318" s="2">
        <v>2020</v>
      </c>
      <c r="F318" s="19" t="s">
        <v>99</v>
      </c>
      <c r="G318" s="10" t="s">
        <v>1465</v>
      </c>
      <c r="H318" s="2" t="s">
        <v>101</v>
      </c>
      <c r="I318" s="10" t="s">
        <v>1466</v>
      </c>
      <c r="J318" s="2" t="s">
        <v>1512</v>
      </c>
      <c r="K318" s="91" t="str">
        <f t="shared" si="34"/>
        <v>pdf</v>
      </c>
      <c r="L318" s="2" t="s">
        <v>1490</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364</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1469</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tr">
        <f>TabelladatiSinottico[[#This Row],[Model]]</f>
        <v>K21x</v>
      </c>
      <c r="CN318" s="64" t="str">
        <f>TabelladatiSinottico[[#This Row],[Serial_Number]]</f>
        <v>K21x.016</v>
      </c>
      <c r="CO318" s="50" t="str">
        <f>TabelladatiSinottico[[#This Row],[Customer]]</f>
        <v>CSM Modelleria</v>
      </c>
      <c r="CP318" s="54">
        <f t="shared" si="39"/>
        <v>317</v>
      </c>
      <c r="CQ318" s="64" t="s">
        <v>106</v>
      </c>
    </row>
    <row r="319" spans="1:95" ht="21.75" customHeight="1" x14ac:dyDescent="0.25">
      <c r="A319" s="1" t="s">
        <v>1463</v>
      </c>
      <c r="B319" s="7" t="s">
        <v>228</v>
      </c>
      <c r="C319" s="23" t="s">
        <v>1464</v>
      </c>
      <c r="D319" t="s">
        <v>1513</v>
      </c>
      <c r="E319" s="2">
        <v>2004</v>
      </c>
      <c r="F319" s="19" t="s">
        <v>99</v>
      </c>
      <c r="G319" s="10" t="s">
        <v>1514</v>
      </c>
      <c r="H319" s="2" t="s">
        <v>893</v>
      </c>
      <c r="I319" s="10" t="s">
        <v>1466</v>
      </c>
      <c r="J319" s="2" t="s">
        <v>1515</v>
      </c>
      <c r="K319" s="91" t="str">
        <f t="shared" si="34"/>
        <v>pdf</v>
      </c>
      <c r="L319" s="2" t="s">
        <v>1490</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478</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1469</v>
      </c>
      <c r="AT319" s="50" t="s">
        <v>108</v>
      </c>
      <c r="AU319" s="12" t="s">
        <v>108</v>
      </c>
      <c r="AV319" s="12" t="s">
        <v>108</v>
      </c>
      <c r="AW319" s="12" t="s">
        <v>108</v>
      </c>
      <c r="AX319" s="50" t="s">
        <v>106</v>
      </c>
      <c r="AY319" s="104" t="s">
        <v>1516</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tr">
        <f>TabelladatiSinottico[[#This Row],[Model]]</f>
        <v>K21x</v>
      </c>
      <c r="CN319" s="64" t="str">
        <f>TabelladatiSinottico[[#This Row],[Serial_Number]]</f>
        <v>K21x.017</v>
      </c>
      <c r="CO319" s="50" t="str">
        <f>TabelladatiSinottico[[#This Row],[Customer]]</f>
        <v>MERSEN BOOSTEC</v>
      </c>
      <c r="CP319" s="54">
        <f t="shared" si="39"/>
        <v>318</v>
      </c>
      <c r="CQ319" s="64" t="s">
        <v>106</v>
      </c>
    </row>
    <row r="320" spans="1:95" ht="21.75" customHeight="1" x14ac:dyDescent="0.25">
      <c r="A320" s="1" t="s">
        <v>1463</v>
      </c>
      <c r="B320" s="7" t="s">
        <v>229</v>
      </c>
      <c r="C320" s="23" t="s">
        <v>1464</v>
      </c>
      <c r="D320" t="s">
        <v>1517</v>
      </c>
      <c r="E320" s="2">
        <v>2001</v>
      </c>
      <c r="F320" s="19" t="s">
        <v>99</v>
      </c>
      <c r="G320" s="10" t="s">
        <v>1465</v>
      </c>
      <c r="H320" s="2" t="s">
        <v>101</v>
      </c>
      <c r="I320" s="10" t="s">
        <v>1466</v>
      </c>
      <c r="J320" s="2" t="s">
        <v>1518</v>
      </c>
      <c r="K320" s="91" t="str">
        <f t="shared" si="34"/>
        <v>pdf</v>
      </c>
      <c r="L320" s="2" t="s">
        <v>1519</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1469</v>
      </c>
      <c r="AT320" s="50" t="s">
        <v>108</v>
      </c>
      <c r="AU320" s="12" t="s">
        <v>108</v>
      </c>
      <c r="AV320" s="12" t="s">
        <v>108</v>
      </c>
      <c r="AW320" s="12" t="s">
        <v>108</v>
      </c>
      <c r="AX320" s="50" t="s">
        <v>1520</v>
      </c>
      <c r="AY320" s="104" t="s">
        <v>1521</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tr">
        <f>TabelladatiSinottico[[#This Row],[Model]]</f>
        <v>K21x</v>
      </c>
      <c r="CN320" s="64" t="str">
        <f>TabelladatiSinottico[[#This Row],[Serial_Number]]</f>
        <v>K21x.018</v>
      </c>
      <c r="CO320" s="50" t="str">
        <f>TabelladatiSinottico[[#This Row],[Customer]]</f>
        <v>FIBREX CO SRL</v>
      </c>
      <c r="CP320" s="54">
        <f t="shared" si="39"/>
        <v>319</v>
      </c>
      <c r="CQ320" s="64" t="s">
        <v>106</v>
      </c>
    </row>
    <row r="321" spans="1:95" ht="21.75" customHeight="1" x14ac:dyDescent="0.25">
      <c r="A321" s="1" t="s">
        <v>1463</v>
      </c>
      <c r="B321" s="7" t="s">
        <v>230</v>
      </c>
      <c r="C321" s="23" t="s">
        <v>1464</v>
      </c>
      <c r="D321" t="s">
        <v>1513</v>
      </c>
      <c r="E321" s="2">
        <v>2001</v>
      </c>
      <c r="F321" s="19" t="s">
        <v>99</v>
      </c>
      <c r="G321" s="10" t="s">
        <v>1514</v>
      </c>
      <c r="H321" s="2" t="s">
        <v>893</v>
      </c>
      <c r="I321" s="10" t="s">
        <v>1466</v>
      </c>
      <c r="J321" s="2" t="s">
        <v>1522</v>
      </c>
      <c r="K321" s="91" t="str">
        <f t="shared" si="34"/>
        <v>pdf</v>
      </c>
      <c r="L321" s="2" t="s">
        <v>1490</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478</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1469</v>
      </c>
      <c r="AT321" s="50" t="s">
        <v>1523</v>
      </c>
      <c r="AU321" s="12" t="s">
        <v>108</v>
      </c>
      <c r="AV321" s="12" t="s">
        <v>108</v>
      </c>
      <c r="AW321" s="12" t="s">
        <v>108</v>
      </c>
      <c r="AX321" s="50" t="s">
        <v>106</v>
      </c>
      <c r="AY321" s="104" t="s">
        <v>1516</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tr">
        <f>TabelladatiSinottico[[#This Row],[Model]]</f>
        <v>K21x</v>
      </c>
      <c r="CN321" s="64" t="str">
        <f>TabelladatiSinottico[[#This Row],[Serial_Number]]</f>
        <v>K21x.019</v>
      </c>
      <c r="CO321" s="50" t="str">
        <f>TabelladatiSinottico[[#This Row],[Customer]]</f>
        <v>MERSEN BOOSTEC</v>
      </c>
      <c r="CP321" s="54">
        <f t="shared" si="39"/>
        <v>320</v>
      </c>
      <c r="CQ321" s="64" t="s">
        <v>106</v>
      </c>
    </row>
    <row r="322" spans="1:95" ht="21.75" customHeight="1" x14ac:dyDescent="0.25">
      <c r="A322" s="1" t="s">
        <v>1463</v>
      </c>
      <c r="B322" s="7" t="s">
        <v>239</v>
      </c>
      <c r="C322" s="23" t="s">
        <v>1464</v>
      </c>
      <c r="D322" t="s">
        <v>1524</v>
      </c>
      <c r="E322" s="2">
        <v>2003</v>
      </c>
      <c r="F322" s="19" t="s">
        <v>99</v>
      </c>
      <c r="G322" s="10" t="s">
        <v>1525</v>
      </c>
      <c r="H322" s="2" t="s">
        <v>101</v>
      </c>
      <c r="I322" s="10" t="s">
        <v>1466</v>
      </c>
      <c r="J322" s="2" t="s">
        <v>1526</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1527</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1469</v>
      </c>
      <c r="AT322" s="50" t="s">
        <v>108</v>
      </c>
      <c r="AU322" s="12" t="s">
        <v>108</v>
      </c>
      <c r="AV322" s="12" t="s">
        <v>108</v>
      </c>
      <c r="AW322" s="12" t="s">
        <v>108</v>
      </c>
      <c r="AX322" s="50" t="s">
        <v>1528</v>
      </c>
      <c r="AY322" s="104" t="s">
        <v>1529</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tr">
        <f>TabelladatiSinottico[[#This Row],[Model]]</f>
        <v>K21x</v>
      </c>
      <c r="CN322" s="64" t="str">
        <f>TabelladatiSinottico[[#This Row],[Serial_Number]]</f>
        <v>K21x.020</v>
      </c>
      <c r="CO322" s="50" t="str">
        <f>TabelladatiSinottico[[#This Row],[Customer]]</f>
        <v>Holzinger Modell und Formenbau</v>
      </c>
      <c r="CP322" s="54">
        <f t="shared" si="39"/>
        <v>321</v>
      </c>
      <c r="CQ322" s="64" t="s">
        <v>106</v>
      </c>
    </row>
    <row r="323" spans="1:95" ht="21.75" customHeight="1" x14ac:dyDescent="0.25">
      <c r="A323" s="1" t="s">
        <v>1463</v>
      </c>
      <c r="B323" s="7" t="s">
        <v>247</v>
      </c>
      <c r="C323" s="23" t="s">
        <v>1464</v>
      </c>
      <c r="D323" t="s">
        <v>1530</v>
      </c>
      <c r="E323" s="2">
        <v>2002</v>
      </c>
      <c r="F323" s="19" t="s">
        <v>99</v>
      </c>
      <c r="G323" s="10" t="s">
        <v>1465</v>
      </c>
      <c r="H323" s="2" t="s">
        <v>101</v>
      </c>
      <c r="I323" s="10" t="s">
        <v>1466</v>
      </c>
      <c r="J323" s="2" t="s">
        <v>1531</v>
      </c>
      <c r="K323" s="91" t="str">
        <f t="shared" si="45"/>
        <v>pdf</v>
      </c>
      <c r="L323" s="2" t="s">
        <v>1532</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1469</v>
      </c>
      <c r="AT323" s="50" t="s">
        <v>108</v>
      </c>
      <c r="AU323" s="12" t="s">
        <v>108</v>
      </c>
      <c r="AV323" s="12" t="s">
        <v>108</v>
      </c>
      <c r="AW323" s="12" t="s">
        <v>108</v>
      </c>
      <c r="AX323" s="50" t="s">
        <v>1533</v>
      </c>
      <c r="AY323" s="104" t="s">
        <v>449</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tr">
        <f>TabelladatiSinottico[[#This Row],[Model]]</f>
        <v>K21x</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x14ac:dyDescent="0.25">
      <c r="A324" s="1" t="s">
        <v>1463</v>
      </c>
      <c r="B324" s="7" t="s">
        <v>253</v>
      </c>
      <c r="C324" s="23" t="s">
        <v>1464</v>
      </c>
      <c r="D324" t="s">
        <v>679</v>
      </c>
      <c r="E324" s="2">
        <v>2004</v>
      </c>
      <c r="F324" s="19" t="s">
        <v>99</v>
      </c>
      <c r="G324" s="10" t="s">
        <v>1465</v>
      </c>
      <c r="H324" s="2" t="s">
        <v>101</v>
      </c>
      <c r="I324" s="10" t="s">
        <v>1466</v>
      </c>
      <c r="J324" s="2" t="s">
        <v>1534</v>
      </c>
      <c r="K324" s="91" t="str">
        <f t="shared" si="45"/>
        <v>pdf</v>
      </c>
      <c r="L324" s="2" t="s">
        <v>1535</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364</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1469</v>
      </c>
      <c r="AT324" s="50" t="s">
        <v>108</v>
      </c>
      <c r="AU324" s="12" t="s">
        <v>108</v>
      </c>
      <c r="AV324" s="12" t="s">
        <v>108</v>
      </c>
      <c r="AW324" s="12" t="s">
        <v>108</v>
      </c>
      <c r="AX324" s="50" t="s">
        <v>106</v>
      </c>
      <c r="AY324" s="104" t="s">
        <v>682</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tr">
        <f>TabelladatiSinottico[[#This Row],[Model]]</f>
        <v>K21x</v>
      </c>
      <c r="CN324" s="64" t="str">
        <f>TabelladatiSinottico[[#This Row],[Serial_Number]]</f>
        <v>K21x.022</v>
      </c>
      <c r="CO324" s="50" t="str">
        <f>TabelladatiSinottico[[#This Row],[Customer]]</f>
        <v>MAGNA STEYR ITALIA S.r.l.</v>
      </c>
      <c r="CP324" s="54">
        <f t="shared" si="50"/>
        <v>323</v>
      </c>
      <c r="CQ324" s="64" t="s">
        <v>106</v>
      </c>
    </row>
    <row r="325" spans="1:95" ht="21.75" customHeight="1" x14ac:dyDescent="0.25">
      <c r="A325" s="1" t="s">
        <v>1463</v>
      </c>
      <c r="B325" s="7" t="s">
        <v>263</v>
      </c>
      <c r="C325" s="23" t="s">
        <v>1464</v>
      </c>
      <c r="D325" t="s">
        <v>1536</v>
      </c>
      <c r="E325" s="2">
        <v>2002</v>
      </c>
      <c r="F325" s="19" t="s">
        <v>99</v>
      </c>
      <c r="G325" s="10" t="s">
        <v>1465</v>
      </c>
      <c r="H325" s="2" t="s">
        <v>101</v>
      </c>
      <c r="I325" s="10" t="s">
        <v>1466</v>
      </c>
      <c r="J325" s="2" t="s">
        <v>1537</v>
      </c>
      <c r="K325" s="91" t="str">
        <f t="shared" si="45"/>
        <v>pdf</v>
      </c>
      <c r="L325" s="2" t="s">
        <v>1532</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1469</v>
      </c>
      <c r="AT325" s="50" t="s">
        <v>108</v>
      </c>
      <c r="AU325" s="12" t="s">
        <v>108</v>
      </c>
      <c r="AV325" s="12" t="s">
        <v>108</v>
      </c>
      <c r="AW325" s="12" t="s">
        <v>108</v>
      </c>
      <c r="AX325" s="50" t="s">
        <v>1507</v>
      </c>
      <c r="AY325" s="104" t="s">
        <v>853</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tr">
        <f>TabelladatiSinottico[[#This Row],[Model]]</f>
        <v>K21x</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x14ac:dyDescent="0.25">
      <c r="A326" s="1" t="s">
        <v>1463</v>
      </c>
      <c r="B326" s="7" t="s">
        <v>270</v>
      </c>
      <c r="C326" s="23" t="s">
        <v>1464</v>
      </c>
      <c r="D326" t="s">
        <v>1103</v>
      </c>
      <c r="E326" s="2">
        <v>2002</v>
      </c>
      <c r="F326" s="19" t="s">
        <v>99</v>
      </c>
      <c r="G326" s="10" t="s">
        <v>1465</v>
      </c>
      <c r="H326" s="2" t="s">
        <v>101</v>
      </c>
      <c r="I326" s="10" t="s">
        <v>1466</v>
      </c>
      <c r="J326" s="2" t="s">
        <v>1538</v>
      </c>
      <c r="K326" s="91" t="str">
        <f t="shared" si="45"/>
        <v>pdf</v>
      </c>
      <c r="L326" s="2" t="s">
        <v>1539</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1469</v>
      </c>
      <c r="AT326" s="50" t="s">
        <v>108</v>
      </c>
      <c r="AU326" s="12" t="s">
        <v>108</v>
      </c>
      <c r="AV326" s="12" t="s">
        <v>108</v>
      </c>
      <c r="AW326" s="12" t="s">
        <v>108</v>
      </c>
      <c r="AX326" s="50" t="s">
        <v>1507</v>
      </c>
      <c r="AY326" s="104" t="s">
        <v>449</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tr">
        <f>TabelladatiSinottico[[#This Row],[Model]]</f>
        <v>K21x</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x14ac:dyDescent="0.25">
      <c r="A327" s="1" t="s">
        <v>1463</v>
      </c>
      <c r="B327" s="7" t="s">
        <v>271</v>
      </c>
      <c r="C327" s="23" t="s">
        <v>1464</v>
      </c>
      <c r="D327" t="s">
        <v>1540</v>
      </c>
      <c r="E327" s="2">
        <v>2002</v>
      </c>
      <c r="F327" s="19" t="s">
        <v>99</v>
      </c>
      <c r="G327" s="10" t="s">
        <v>1465</v>
      </c>
      <c r="H327" s="2" t="s">
        <v>101</v>
      </c>
      <c r="I327" s="10" t="s">
        <v>1466</v>
      </c>
      <c r="J327" s="2" t="s">
        <v>1541</v>
      </c>
      <c r="K327" s="91" t="str">
        <f t="shared" si="45"/>
        <v>pdf</v>
      </c>
      <c r="L327" s="2" t="s">
        <v>1532</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1469</v>
      </c>
      <c r="AT327" s="50" t="s">
        <v>108</v>
      </c>
      <c r="AU327" s="12" t="s">
        <v>108</v>
      </c>
      <c r="AV327" s="12" t="s">
        <v>108</v>
      </c>
      <c r="AW327" s="12" t="s">
        <v>108</v>
      </c>
      <c r="AX327" s="50" t="s">
        <v>1533</v>
      </c>
      <c r="AY327" s="104" t="s">
        <v>1542</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tr">
        <f>TabelladatiSinottico[[#This Row],[Model]]</f>
        <v>K21x</v>
      </c>
      <c r="CN327" s="64" t="str">
        <f>TabelladatiSinottico[[#This Row],[Serial_Number]]</f>
        <v>K21x.025</v>
      </c>
      <c r="CO327" s="50" t="str">
        <f>TabelladatiSinottico[[#This Row],[Customer]]</f>
        <v>GH TOOL &amp; MOLD</v>
      </c>
      <c r="CP327" s="54">
        <f t="shared" si="50"/>
        <v>326</v>
      </c>
      <c r="CQ327" s="64" t="s">
        <v>106</v>
      </c>
    </row>
    <row r="328" spans="1:95" ht="21.75" customHeight="1" x14ac:dyDescent="0.25">
      <c r="A328" s="1" t="s">
        <v>1463</v>
      </c>
      <c r="B328" s="7" t="s">
        <v>273</v>
      </c>
      <c r="C328" s="23" t="s">
        <v>1464</v>
      </c>
      <c r="D328" t="s">
        <v>1543</v>
      </c>
      <c r="E328" s="2">
        <v>2002</v>
      </c>
      <c r="F328" s="19" t="s">
        <v>99</v>
      </c>
      <c r="G328" s="10" t="s">
        <v>1465</v>
      </c>
      <c r="H328" s="2" t="s">
        <v>101</v>
      </c>
      <c r="I328" s="10" t="s">
        <v>1466</v>
      </c>
      <c r="J328" s="2" t="s">
        <v>1544</v>
      </c>
      <c r="K328" s="91" t="str">
        <f t="shared" si="45"/>
        <v>pdf</v>
      </c>
      <c r="L328" s="2" t="s">
        <v>1545</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364</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1469</v>
      </c>
      <c r="AT328" s="50" t="s">
        <v>108</v>
      </c>
      <c r="AU328" s="12" t="s">
        <v>108</v>
      </c>
      <c r="AV328" s="12" t="s">
        <v>108</v>
      </c>
      <c r="AW328" s="12" t="s">
        <v>108</v>
      </c>
      <c r="AX328" s="50" t="s">
        <v>106</v>
      </c>
      <c r="AY328" s="104" t="s">
        <v>1546</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tr">
        <f>TabelladatiSinottico[[#This Row],[Model]]</f>
        <v>K21x</v>
      </c>
      <c r="CN328" s="64" t="str">
        <f>TabelladatiSinottico[[#This Row],[Serial_Number]]</f>
        <v>K21x.026</v>
      </c>
      <c r="CO328" s="50" t="str">
        <f>TabelladatiSinottico[[#This Row],[Customer]]</f>
        <v>OLM S.r.l.</v>
      </c>
      <c r="CP328" s="54">
        <f t="shared" si="50"/>
        <v>327</v>
      </c>
      <c r="CQ328" s="64" t="s">
        <v>106</v>
      </c>
    </row>
    <row r="329" spans="1:95" ht="21.75" customHeight="1" x14ac:dyDescent="0.25">
      <c r="A329" s="1" t="s">
        <v>1463</v>
      </c>
      <c r="B329" s="7" t="s">
        <v>274</v>
      </c>
      <c r="C329" s="23" t="s">
        <v>1464</v>
      </c>
      <c r="D329" t="s">
        <v>1492</v>
      </c>
      <c r="E329" s="2">
        <v>2002</v>
      </c>
      <c r="F329" s="19" t="s">
        <v>99</v>
      </c>
      <c r="G329" s="10" t="s">
        <v>1465</v>
      </c>
      <c r="H329" s="2" t="s">
        <v>101</v>
      </c>
      <c r="I329" s="10" t="s">
        <v>1466</v>
      </c>
      <c r="J329" s="2" t="s">
        <v>1547</v>
      </c>
      <c r="K329" s="91" t="str">
        <f t="shared" si="45"/>
        <v>pdf</v>
      </c>
      <c r="L329" s="2" t="s">
        <v>1532</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1469</v>
      </c>
      <c r="AT329" s="50" t="s">
        <v>108</v>
      </c>
      <c r="AU329" s="12" t="s">
        <v>108</v>
      </c>
      <c r="AV329" s="12" t="s">
        <v>108</v>
      </c>
      <c r="AW329" s="12" t="s">
        <v>108</v>
      </c>
      <c r="AX329" s="50" t="s">
        <v>1507</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tr">
        <f>TabelladatiSinottico[[#This Row],[Model]]</f>
        <v>K21x</v>
      </c>
      <c r="CN329" s="64" t="str">
        <f>TabelladatiSinottico[[#This Row],[Serial_Number]]</f>
        <v>K21x.027</v>
      </c>
      <c r="CO329" s="50" t="str">
        <f>TabelladatiSinottico[[#This Row],[Customer]]</f>
        <v>XI'AN AIRCRAFT</v>
      </c>
      <c r="CP329" s="54">
        <f t="shared" si="50"/>
        <v>328</v>
      </c>
      <c r="CQ329" s="64" t="s">
        <v>106</v>
      </c>
    </row>
    <row r="330" spans="1:95" ht="21.75" customHeight="1" x14ac:dyDescent="0.25">
      <c r="A330" s="1" t="s">
        <v>1463</v>
      </c>
      <c r="B330" s="7" t="s">
        <v>275</v>
      </c>
      <c r="C330" s="23" t="s">
        <v>1464</v>
      </c>
      <c r="D330" t="s">
        <v>1548</v>
      </c>
      <c r="E330" s="2">
        <v>2002</v>
      </c>
      <c r="F330" s="19" t="s">
        <v>99</v>
      </c>
      <c r="G330" s="10" t="s">
        <v>1465</v>
      </c>
      <c r="H330" s="2" t="s">
        <v>101</v>
      </c>
      <c r="I330" s="10" t="s">
        <v>1466</v>
      </c>
      <c r="J330" s="2" t="s">
        <v>1549</v>
      </c>
      <c r="K330" s="91" t="str">
        <f t="shared" si="45"/>
        <v>pdf</v>
      </c>
      <c r="L330" s="2" t="s">
        <v>1532</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1550</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1469</v>
      </c>
      <c r="AT330" s="50" t="s">
        <v>108</v>
      </c>
      <c r="AU330" s="12" t="s">
        <v>108</v>
      </c>
      <c r="AV330" s="12" t="s">
        <v>108</v>
      </c>
      <c r="AW330" s="12" t="s">
        <v>108</v>
      </c>
      <c r="AX330" s="50" t="s">
        <v>106</v>
      </c>
      <c r="AY330" s="104" t="s">
        <v>1551</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tr">
        <f>TabelladatiSinottico[[#This Row],[Model]]</f>
        <v>K21x</v>
      </c>
      <c r="CN330" s="64" t="str">
        <f>TabelladatiSinottico[[#This Row],[Serial_Number]]</f>
        <v>K21x.028</v>
      </c>
      <c r="CO330" s="50" t="str">
        <f>TabelladatiSinottico[[#This Row],[Customer]]</f>
        <v>SHAPE as</v>
      </c>
      <c r="CP330" s="54">
        <f t="shared" si="50"/>
        <v>329</v>
      </c>
      <c r="CQ330" s="64" t="s">
        <v>106</v>
      </c>
    </row>
    <row r="331" spans="1:95" ht="18.75" customHeight="1" x14ac:dyDescent="0.25">
      <c r="A331" s="1" t="s">
        <v>1463</v>
      </c>
      <c r="B331" s="7" t="s">
        <v>276</v>
      </c>
      <c r="C331" s="23" t="s">
        <v>1464</v>
      </c>
      <c r="D331" t="s">
        <v>1552</v>
      </c>
      <c r="E331" s="2">
        <v>2002</v>
      </c>
      <c r="F331" s="19" t="s">
        <v>99</v>
      </c>
      <c r="G331" s="10" t="s">
        <v>1465</v>
      </c>
      <c r="H331" s="2" t="s">
        <v>101</v>
      </c>
      <c r="I331" s="10" t="s">
        <v>1466</v>
      </c>
      <c r="J331" s="2" t="s">
        <v>1553</v>
      </c>
      <c r="K331" s="91" t="str">
        <f t="shared" si="45"/>
        <v>pdf</v>
      </c>
      <c r="L331" s="2" t="s">
        <v>1554</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364</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1469</v>
      </c>
      <c r="AT331" s="50" t="s">
        <v>108</v>
      </c>
      <c r="AU331" s="12" t="s">
        <v>108</v>
      </c>
      <c r="AV331" s="12" t="s">
        <v>108</v>
      </c>
      <c r="AW331" s="12" t="s">
        <v>108</v>
      </c>
      <c r="AX331" s="50" t="s">
        <v>1533</v>
      </c>
      <c r="AY331" s="104" t="s">
        <v>1555</v>
      </c>
      <c r="AZ331" s="104" t="s">
        <v>192</v>
      </c>
      <c r="BA331" s="53" t="str">
        <f t="shared" si="42"/>
        <v>M5A</v>
      </c>
      <c r="BB331" s="54" t="s">
        <v>106</v>
      </c>
      <c r="BC331" s="54" t="str">
        <f t="shared" si="43"/>
        <v>27 kw-24 krpm</v>
      </c>
      <c r="BD331" s="54" t="s">
        <v>1466</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tr">
        <f>TabelladatiSinottico[[#This Row],[Model]]</f>
        <v>K21x</v>
      </c>
      <c r="CN331" s="64" t="str">
        <f>TabelladatiSinottico[[#This Row],[Serial_Number]]</f>
        <v>K21x.029</v>
      </c>
      <c r="CO331" s="50" t="str">
        <f>TabelladatiSinottico[[#This Row],[Customer]]</f>
        <v>MODELLERIA EVAR S.n.c.</v>
      </c>
      <c r="CP331" s="54">
        <f t="shared" si="50"/>
        <v>330</v>
      </c>
      <c r="CQ331" s="64" t="s">
        <v>106</v>
      </c>
    </row>
    <row r="332" spans="1:95" ht="21.75" customHeight="1" x14ac:dyDescent="0.25">
      <c r="A332" s="1" t="s">
        <v>1463</v>
      </c>
      <c r="B332" s="7" t="s">
        <v>277</v>
      </c>
      <c r="C332" s="23" t="s">
        <v>1464</v>
      </c>
      <c r="D332" t="s">
        <v>1556</v>
      </c>
      <c r="E332" s="2">
        <v>2003</v>
      </c>
      <c r="F332" s="19" t="s">
        <v>99</v>
      </c>
      <c r="G332" s="10" t="s">
        <v>1465</v>
      </c>
      <c r="H332" s="2" t="s">
        <v>101</v>
      </c>
      <c r="I332" s="10" t="s">
        <v>1466</v>
      </c>
      <c r="J332" s="2" t="s">
        <v>1557</v>
      </c>
      <c r="K332" s="91" t="str">
        <f t="shared" si="45"/>
        <v>pdf</v>
      </c>
      <c r="L332" s="2" t="s">
        <v>1558</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1469</v>
      </c>
      <c r="AT332" s="50" t="s">
        <v>108</v>
      </c>
      <c r="AU332" s="12" t="s">
        <v>108</v>
      </c>
      <c r="AV332" s="12" t="s">
        <v>108</v>
      </c>
      <c r="AW332" s="12" t="s">
        <v>108</v>
      </c>
      <c r="AX332" s="50" t="s">
        <v>106</v>
      </c>
      <c r="AY332" s="104" t="s">
        <v>1559</v>
      </c>
      <c r="AZ332" s="104" t="s">
        <v>112</v>
      </c>
      <c r="BA332" s="53" t="str">
        <f t="shared" si="42"/>
        <v>M5A</v>
      </c>
      <c r="BB332" s="54" t="s">
        <v>106</v>
      </c>
      <c r="BC332" s="54" t="str">
        <f t="shared" si="43"/>
        <v>27 kw-24 krpm</v>
      </c>
      <c r="BD332" s="54" t="s">
        <v>1466</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tr">
        <f>TabelladatiSinottico[[#This Row],[Model]]</f>
        <v>K21x</v>
      </c>
      <c r="CN332" s="64" t="str">
        <f>TabelladatiSinottico[[#This Row],[Serial_Number]]</f>
        <v>K21x.030</v>
      </c>
      <c r="CO332" s="50" t="str">
        <f>TabelladatiSinottico[[#This Row],[Customer]]</f>
        <v>SNIDER MOLD COMPANY INC.</v>
      </c>
      <c r="CP332" s="54">
        <f t="shared" si="50"/>
        <v>331</v>
      </c>
      <c r="CQ332" s="64" t="s">
        <v>106</v>
      </c>
    </row>
    <row r="333" spans="1:95" ht="21.75" customHeight="1" x14ac:dyDescent="0.25">
      <c r="A333" s="1" t="s">
        <v>1463</v>
      </c>
      <c r="B333" s="7" t="s">
        <v>278</v>
      </c>
      <c r="C333" s="23" t="s">
        <v>1464</v>
      </c>
      <c r="D333" t="s">
        <v>1560</v>
      </c>
      <c r="E333" s="2">
        <v>2002</v>
      </c>
      <c r="F333" s="19" t="s">
        <v>99</v>
      </c>
      <c r="G333" s="10" t="s">
        <v>1465</v>
      </c>
      <c r="H333" s="2" t="s">
        <v>101</v>
      </c>
      <c r="I333" s="10" t="s">
        <v>1466</v>
      </c>
      <c r="J333" s="2" t="s">
        <v>1561</v>
      </c>
      <c r="K333" s="91" t="str">
        <f t="shared" si="45"/>
        <v>pdf</v>
      </c>
      <c r="L333" s="2" t="s">
        <v>1554</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364</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1469</v>
      </c>
      <c r="AT333" s="50" t="s">
        <v>108</v>
      </c>
      <c r="AU333" s="12" t="s">
        <v>108</v>
      </c>
      <c r="AV333" s="12" t="s">
        <v>108</v>
      </c>
      <c r="AW333" s="12" t="s">
        <v>108</v>
      </c>
      <c r="AX333" s="50" t="s">
        <v>1533</v>
      </c>
      <c r="AY333" s="104" t="s">
        <v>181</v>
      </c>
      <c r="AZ333" s="104" t="s">
        <v>112</v>
      </c>
      <c r="BA333" s="53" t="str">
        <f t="shared" si="42"/>
        <v>M5A</v>
      </c>
      <c r="BB333" s="54" t="s">
        <v>106</v>
      </c>
      <c r="BC333" s="54" t="str">
        <f t="shared" si="43"/>
        <v>27 kw-24 krpm</v>
      </c>
      <c r="BD333" s="54" t="s">
        <v>1466</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tr">
        <f>TabelladatiSinottico[[#This Row],[Model]]</f>
        <v>K21x</v>
      </c>
      <c r="CN333" s="64" t="str">
        <f>TabelladatiSinottico[[#This Row],[Serial_Number]]</f>
        <v>K21x.031</v>
      </c>
      <c r="CO333" s="50" t="str">
        <f>TabelladatiSinottico[[#This Row],[Customer]]</f>
        <v>M.C.S. Fratelli Morandi S.r.l.</v>
      </c>
      <c r="CP333" s="54">
        <f t="shared" si="50"/>
        <v>332</v>
      </c>
      <c r="CQ333" s="64" t="s">
        <v>106</v>
      </c>
    </row>
    <row r="334" spans="1:95" ht="18.75" customHeight="1" x14ac:dyDescent="0.25">
      <c r="A334" s="1" t="s">
        <v>1463</v>
      </c>
      <c r="B334" s="7" t="s">
        <v>279</v>
      </c>
      <c r="C334" s="23" t="s">
        <v>1562</v>
      </c>
      <c r="D334" t="s">
        <v>1563</v>
      </c>
      <c r="E334" s="2">
        <v>2003</v>
      </c>
      <c r="F334" s="19" t="s">
        <v>99</v>
      </c>
      <c r="G334" s="10" t="s">
        <v>1525</v>
      </c>
      <c r="H334" s="2" t="s">
        <v>101</v>
      </c>
      <c r="I334" s="10" t="s">
        <v>1466</v>
      </c>
      <c r="J334" s="2" t="s">
        <v>1564</v>
      </c>
      <c r="K334" s="91" t="str">
        <f t="shared" si="45"/>
        <v>pdf</v>
      </c>
      <c r="L334" s="2" t="s">
        <v>1565</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1566</v>
      </c>
      <c r="AT334" s="50" t="s">
        <v>1567</v>
      </c>
      <c r="AU334" s="12" t="s">
        <v>108</v>
      </c>
      <c r="AV334" s="12" t="s">
        <v>108</v>
      </c>
      <c r="AW334" s="12" t="s">
        <v>108</v>
      </c>
      <c r="AX334" s="50" t="s">
        <v>1568</v>
      </c>
      <c r="AY334" s="104" t="s">
        <v>181</v>
      </c>
      <c r="AZ334" s="104" t="s">
        <v>112</v>
      </c>
      <c r="BA334" s="53" t="str">
        <f t="shared" si="42"/>
        <v>M5A</v>
      </c>
      <c r="BB334" s="54" t="s">
        <v>106</v>
      </c>
      <c r="BC334" s="54" t="str">
        <f t="shared" si="43"/>
        <v>34 kw-24 krpm</v>
      </c>
      <c r="BD334" s="54" t="s">
        <v>1466</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tr">
        <f>TabelladatiSinottico[[#This Row],[Model]]</f>
        <v>K21x</v>
      </c>
      <c r="CN334" s="64" t="str">
        <f>TabelladatiSinottico[[#This Row],[Serial_Number]]</f>
        <v>K21x.032</v>
      </c>
      <c r="CO334" s="50" t="str">
        <f>TabelladatiSinottico[[#This Row],[Customer]]</f>
        <v>HS DIE &amp; ENGINEERING CO.</v>
      </c>
      <c r="CP334" s="54">
        <f t="shared" si="50"/>
        <v>333</v>
      </c>
      <c r="CQ334" s="64" t="s">
        <v>106</v>
      </c>
    </row>
    <row r="335" spans="1:95" ht="21.75" customHeight="1" x14ac:dyDescent="0.25">
      <c r="A335" s="1" t="s">
        <v>1463</v>
      </c>
      <c r="B335" s="7" t="s">
        <v>280</v>
      </c>
      <c r="C335" s="23" t="s">
        <v>1464</v>
      </c>
      <c r="D335" t="s">
        <v>199</v>
      </c>
      <c r="E335" s="2">
        <v>2003</v>
      </c>
      <c r="F335" s="19" t="s">
        <v>99</v>
      </c>
      <c r="G335" s="10" t="s">
        <v>1465</v>
      </c>
      <c r="H335" s="2" t="s">
        <v>101</v>
      </c>
      <c r="I335" s="10" t="s">
        <v>1466</v>
      </c>
      <c r="J335" s="2" t="s">
        <v>1569</v>
      </c>
      <c r="K335" s="91" t="str">
        <f t="shared" si="45"/>
        <v>pdf</v>
      </c>
      <c r="L335" s="2" t="s">
        <v>1570</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1469</v>
      </c>
      <c r="AT335" s="50" t="s">
        <v>108</v>
      </c>
      <c r="AU335" s="12" t="s">
        <v>108</v>
      </c>
      <c r="AV335" s="12" t="s">
        <v>108</v>
      </c>
      <c r="AW335" s="12" t="s">
        <v>108</v>
      </c>
      <c r="AX335" s="50" t="s">
        <v>1533</v>
      </c>
      <c r="AY335" s="104" t="s">
        <v>207</v>
      </c>
      <c r="AZ335" s="104" t="s">
        <v>112</v>
      </c>
      <c r="BA335" s="53" t="str">
        <f t="shared" si="42"/>
        <v>M5A</v>
      </c>
      <c r="BB335" s="54" t="s">
        <v>106</v>
      </c>
      <c r="BC335" s="54" t="str">
        <f t="shared" si="43"/>
        <v>27 kw-24 krpm</v>
      </c>
      <c r="BD335" s="54" t="s">
        <v>1466</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tr">
        <f>TabelladatiSinottico[[#This Row],[Model]]</f>
        <v>K21x</v>
      </c>
      <c r="CN335" s="64" t="str">
        <f>TabelladatiSinottico[[#This Row],[Serial_Number]]</f>
        <v>K21x.033</v>
      </c>
      <c r="CO335" s="50" t="str">
        <f>TabelladatiSinottico[[#This Row],[Customer]]</f>
        <v>HIGH-TECH MOLD &amp; ENGINEERING</v>
      </c>
      <c r="CP335" s="54">
        <f t="shared" si="50"/>
        <v>334</v>
      </c>
      <c r="CQ335" s="64" t="s">
        <v>106</v>
      </c>
    </row>
    <row r="336" spans="1:95" ht="21.75" customHeight="1" x14ac:dyDescent="0.25">
      <c r="A336" s="1" t="s">
        <v>1463</v>
      </c>
      <c r="B336" s="7" t="s">
        <v>288</v>
      </c>
      <c r="C336" s="23" t="s">
        <v>1464</v>
      </c>
      <c r="D336" t="s">
        <v>1571</v>
      </c>
      <c r="E336" s="2">
        <v>2003</v>
      </c>
      <c r="F336" s="19" t="s">
        <v>99</v>
      </c>
      <c r="G336" s="10" t="s">
        <v>1465</v>
      </c>
      <c r="H336" s="2" t="s">
        <v>101</v>
      </c>
      <c r="I336" s="10" t="s">
        <v>1466</v>
      </c>
      <c r="J336" s="2" t="s">
        <v>1572</v>
      </c>
      <c r="K336" s="91" t="str">
        <f t="shared" si="45"/>
        <v>pdf</v>
      </c>
      <c r="L336" s="2" t="s">
        <v>1558</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1469</v>
      </c>
      <c r="AT336" s="50" t="s">
        <v>108</v>
      </c>
      <c r="AU336" s="12" t="s">
        <v>108</v>
      </c>
      <c r="AV336" s="12" t="s">
        <v>108</v>
      </c>
      <c r="AW336" s="12" t="s">
        <v>108</v>
      </c>
      <c r="AX336" s="50" t="s">
        <v>106</v>
      </c>
      <c r="AY336" s="104" t="s">
        <v>1573</v>
      </c>
      <c r="AZ336" s="104" t="s">
        <v>148</v>
      </c>
      <c r="BA336" s="53" t="str">
        <f t="shared" si="42"/>
        <v>M5A</v>
      </c>
      <c r="BB336" s="54" t="s">
        <v>106</v>
      </c>
      <c r="BC336" s="54" t="str">
        <f t="shared" si="43"/>
        <v>27 kw-24 krpm</v>
      </c>
      <c r="BD336" s="54" t="s">
        <v>1466</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tr">
        <f>TabelladatiSinottico[[#This Row],[Model]]</f>
        <v>K21x</v>
      </c>
      <c r="CN336" s="64" t="str">
        <f>TabelladatiSinottico[[#This Row],[Serial_Number]]</f>
        <v>K21x.034</v>
      </c>
      <c r="CO336" s="50" t="str">
        <f>TabelladatiSinottico[[#This Row],[Customer]]</f>
        <v>MEGGITT</v>
      </c>
      <c r="CP336" s="54">
        <f t="shared" si="50"/>
        <v>335</v>
      </c>
      <c r="CQ336" s="64" t="s">
        <v>106</v>
      </c>
    </row>
    <row r="337" spans="1:95" ht="21.75" customHeight="1" x14ac:dyDescent="0.25">
      <c r="A337" s="1" t="s">
        <v>1463</v>
      </c>
      <c r="B337" s="7" t="s">
        <v>289</v>
      </c>
      <c r="C337" s="23" t="s">
        <v>1464</v>
      </c>
      <c r="D337" t="s">
        <v>1574</v>
      </c>
      <c r="E337" s="2">
        <v>2003</v>
      </c>
      <c r="F337" s="19" t="s">
        <v>99</v>
      </c>
      <c r="G337" s="10" t="s">
        <v>1525</v>
      </c>
      <c r="H337" s="2" t="s">
        <v>101</v>
      </c>
      <c r="I337" s="10" t="s">
        <v>1466</v>
      </c>
      <c r="J337" s="2" t="s">
        <v>1575</v>
      </c>
      <c r="K337" s="91" t="str">
        <f t="shared" si="45"/>
        <v>pdf</v>
      </c>
      <c r="L337" s="2" t="s">
        <v>1576</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1577</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1469</v>
      </c>
      <c r="AT337" s="50" t="s">
        <v>108</v>
      </c>
      <c r="AU337" s="12" t="s">
        <v>108</v>
      </c>
      <c r="AV337" s="12" t="s">
        <v>108</v>
      </c>
      <c r="AW337" s="12" t="s">
        <v>108</v>
      </c>
      <c r="AX337" s="50" t="s">
        <v>1533</v>
      </c>
      <c r="AY337" s="104" t="s">
        <v>1578</v>
      </c>
      <c r="AZ337" s="104" t="s">
        <v>112</v>
      </c>
      <c r="BA337" s="53" t="str">
        <f t="shared" si="42"/>
        <v>M5A</v>
      </c>
      <c r="BB337" s="54" t="s">
        <v>106</v>
      </c>
      <c r="BC337" s="54" t="str">
        <f t="shared" si="43"/>
        <v>34 kw-24 krpm</v>
      </c>
      <c r="BD337" s="54" t="s">
        <v>1466</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tr">
        <f>TabelladatiSinottico[[#This Row],[Model]]</f>
        <v>K21x</v>
      </c>
      <c r="CN337" s="64" t="str">
        <f>TabelladatiSinottico[[#This Row],[Serial_Number]]</f>
        <v>K21x.035</v>
      </c>
      <c r="CO337" s="50" t="str">
        <f>TabelladatiSinottico[[#This Row],[Customer]]</f>
        <v>INTERCOS TOOLING</v>
      </c>
      <c r="CP337" s="54">
        <f t="shared" si="50"/>
        <v>336</v>
      </c>
      <c r="CQ337" s="64" t="s">
        <v>106</v>
      </c>
    </row>
    <row r="338" spans="1:95" ht="18.75" customHeight="1" x14ac:dyDescent="0.25">
      <c r="A338" s="1" t="s">
        <v>1463</v>
      </c>
      <c r="B338" s="7" t="s">
        <v>290</v>
      </c>
      <c r="C338" s="23" t="s">
        <v>1464</v>
      </c>
      <c r="D338" t="s">
        <v>1579</v>
      </c>
      <c r="E338" s="2">
        <v>2003</v>
      </c>
      <c r="F338" s="19" t="s">
        <v>99</v>
      </c>
      <c r="G338" s="10" t="s">
        <v>1465</v>
      </c>
      <c r="H338" s="2" t="s">
        <v>101</v>
      </c>
      <c r="I338" s="10" t="s">
        <v>1466</v>
      </c>
      <c r="J338" s="2" t="s">
        <v>1580</v>
      </c>
      <c r="K338" s="91" t="str">
        <f t="shared" si="45"/>
        <v>pdf</v>
      </c>
      <c r="L338" s="2" t="s">
        <v>1581</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1469</v>
      </c>
      <c r="AT338" s="50" t="s">
        <v>108</v>
      </c>
      <c r="AU338" s="12" t="s">
        <v>108</v>
      </c>
      <c r="AV338" s="12" t="s">
        <v>108</v>
      </c>
      <c r="AW338" s="12" t="s">
        <v>108</v>
      </c>
      <c r="AX338" s="50" t="s">
        <v>106</v>
      </c>
      <c r="AY338" s="104" t="s">
        <v>1582</v>
      </c>
      <c r="AZ338" s="104" t="s">
        <v>112</v>
      </c>
      <c r="BA338" s="53" t="str">
        <f t="shared" si="42"/>
        <v>M5A</v>
      </c>
      <c r="BB338" s="54" t="s">
        <v>106</v>
      </c>
      <c r="BC338" s="54" t="str">
        <f t="shared" si="43"/>
        <v>27 kw-24 krpm</v>
      </c>
      <c r="BD338" s="54" t="s">
        <v>1466</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tr">
        <f>TabelladatiSinottico[[#This Row],[Model]]</f>
        <v>K21x</v>
      </c>
      <c r="CN338" s="64" t="str">
        <f>TabelladatiSinottico[[#This Row],[Serial_Number]]</f>
        <v>K21x.036</v>
      </c>
      <c r="CO338" s="50" t="str">
        <f>TabelladatiSinottico[[#This Row],[Customer]]</f>
        <v>SYP KANQUIAO AUTOGLASS CO.LTD.</v>
      </c>
      <c r="CP338" s="54">
        <f t="shared" si="50"/>
        <v>337</v>
      </c>
      <c r="CQ338" s="64" t="s">
        <v>106</v>
      </c>
    </row>
    <row r="339" spans="1:95" ht="21.75" customHeight="1" x14ac:dyDescent="0.25">
      <c r="A339" s="1" t="s">
        <v>1463</v>
      </c>
      <c r="B339" s="7" t="s">
        <v>291</v>
      </c>
      <c r="C339" s="23" t="s">
        <v>1562</v>
      </c>
      <c r="D339" t="s">
        <v>1583</v>
      </c>
      <c r="E339" s="2">
        <v>2002</v>
      </c>
      <c r="F339" s="19" t="s">
        <v>99</v>
      </c>
      <c r="G339" s="10" t="s">
        <v>1465</v>
      </c>
      <c r="H339" s="2" t="s">
        <v>101</v>
      </c>
      <c r="I339" s="10" t="s">
        <v>1466</v>
      </c>
      <c r="J339" s="2" t="s">
        <v>1584</v>
      </c>
      <c r="K339" s="91" t="str">
        <f t="shared" si="45"/>
        <v>pdf</v>
      </c>
      <c r="L339" s="2" t="s">
        <v>1565</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1566</v>
      </c>
      <c r="AT339" s="50" t="s">
        <v>1585</v>
      </c>
      <c r="AU339" s="12" t="s">
        <v>108</v>
      </c>
      <c r="AV339" s="12" t="s">
        <v>108</v>
      </c>
      <c r="AW339" s="12" t="s">
        <v>108</v>
      </c>
      <c r="AX339" s="50" t="s">
        <v>1533</v>
      </c>
      <c r="AY339" s="104" t="s">
        <v>1586</v>
      </c>
      <c r="AZ339" s="104" t="s">
        <v>112</v>
      </c>
      <c r="BA339" s="53" t="str">
        <f t="shared" si="42"/>
        <v>M5A</v>
      </c>
      <c r="BB339" s="54" t="s">
        <v>106</v>
      </c>
      <c r="BC339" s="54" t="str">
        <f t="shared" si="43"/>
        <v>27 kw-24 krpm</v>
      </c>
      <c r="BD339" s="54" t="s">
        <v>1466</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tr">
        <f>TabelladatiSinottico[[#This Row],[Model]]</f>
        <v>K21x</v>
      </c>
      <c r="CN339" s="64" t="str">
        <f>TabelladatiSinottico[[#This Row],[Serial_Number]]</f>
        <v>K21x.037</v>
      </c>
      <c r="CO339" s="50" t="str">
        <f>TabelladatiSinottico[[#This Row],[Customer]]</f>
        <v>MODELLBAU HUBER GmbH</v>
      </c>
      <c r="CP339" s="54">
        <f t="shared" si="50"/>
        <v>338</v>
      </c>
      <c r="CQ339" s="64" t="s">
        <v>106</v>
      </c>
    </row>
    <row r="340" spans="1:95" ht="24" customHeight="1" x14ac:dyDescent="0.25">
      <c r="A340" s="1" t="s">
        <v>1463</v>
      </c>
      <c r="B340" s="7" t="s">
        <v>292</v>
      </c>
      <c r="C340" s="23" t="s">
        <v>1464</v>
      </c>
      <c r="D340" t="s">
        <v>1587</v>
      </c>
      <c r="E340" s="2">
        <v>2002</v>
      </c>
      <c r="F340" s="19" t="s">
        <v>99</v>
      </c>
      <c r="G340" s="10" t="s">
        <v>1465</v>
      </c>
      <c r="H340" s="2" t="s">
        <v>101</v>
      </c>
      <c r="I340" s="10" t="s">
        <v>1466</v>
      </c>
      <c r="J340" s="2" t="s">
        <v>1588</v>
      </c>
      <c r="K340" s="91" t="str">
        <f t="shared" si="45"/>
        <v>pdf</v>
      </c>
      <c r="L340" s="2" t="s">
        <v>1589</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1469</v>
      </c>
      <c r="AT340" s="50" t="s">
        <v>108</v>
      </c>
      <c r="AU340" s="12" t="s">
        <v>108</v>
      </c>
      <c r="AV340" s="12" t="s">
        <v>108</v>
      </c>
      <c r="AW340" s="12" t="s">
        <v>108</v>
      </c>
      <c r="AX340" s="50" t="s">
        <v>1533</v>
      </c>
      <c r="AY340" s="104" t="s">
        <v>1590</v>
      </c>
      <c r="AZ340" s="104" t="s">
        <v>112</v>
      </c>
      <c r="BA340" s="53" t="str">
        <f t="shared" si="42"/>
        <v>M5A</v>
      </c>
      <c r="BB340" s="54" t="s">
        <v>106</v>
      </c>
      <c r="BC340" s="54" t="str">
        <f t="shared" si="43"/>
        <v>27 kw-24 krpm</v>
      </c>
      <c r="BD340" s="54" t="s">
        <v>1466</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tr">
        <f>TabelladatiSinottico[[#This Row],[Model]]</f>
        <v>K21x</v>
      </c>
      <c r="CN340" s="64" t="str">
        <f>TabelladatiSinottico[[#This Row],[Serial_Number]]</f>
        <v>K21x.038</v>
      </c>
      <c r="CO340" s="50" t="str">
        <f>TabelladatiSinottico[[#This Row],[Customer]]</f>
        <v>Harbin Dongan Engine Group Ltd.</v>
      </c>
      <c r="CP340" s="54">
        <f t="shared" si="50"/>
        <v>339</v>
      </c>
      <c r="CQ340" s="64" t="s">
        <v>106</v>
      </c>
    </row>
    <row r="341" spans="1:95" ht="21.75" customHeight="1" x14ac:dyDescent="0.25">
      <c r="A341" s="1" t="s">
        <v>1463</v>
      </c>
      <c r="B341" s="7" t="s">
        <v>293</v>
      </c>
      <c r="C341" s="23" t="s">
        <v>1562</v>
      </c>
      <c r="D341" t="s">
        <v>948</v>
      </c>
      <c r="E341" s="2">
        <v>2003</v>
      </c>
      <c r="F341" s="19" t="s">
        <v>99</v>
      </c>
      <c r="G341" s="10" t="s">
        <v>1525</v>
      </c>
      <c r="H341" s="2" t="s">
        <v>101</v>
      </c>
      <c r="I341" s="10" t="s">
        <v>1466</v>
      </c>
      <c r="J341" s="2" t="s">
        <v>1591</v>
      </c>
      <c r="K341" s="91" t="str">
        <f t="shared" si="45"/>
        <v>pdf</v>
      </c>
      <c r="L341" s="2" t="s">
        <v>1592</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364</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1593</v>
      </c>
      <c r="AT341" s="50" t="s">
        <v>1594</v>
      </c>
      <c r="AU341" s="12" t="s">
        <v>108</v>
      </c>
      <c r="AV341" s="12" t="s">
        <v>108</v>
      </c>
      <c r="AW341" s="12" t="s">
        <v>108</v>
      </c>
      <c r="AX341" s="50" t="s">
        <v>1533</v>
      </c>
      <c r="AY341" s="104" t="s">
        <v>1595</v>
      </c>
      <c r="AZ341" s="104" t="s">
        <v>112</v>
      </c>
      <c r="BA341" s="53" t="str">
        <f t="shared" si="42"/>
        <v>M5A</v>
      </c>
      <c r="BB341" s="54" t="s">
        <v>106</v>
      </c>
      <c r="BC341" s="54" t="str">
        <f t="shared" si="43"/>
        <v>34 kw-24 krpm</v>
      </c>
      <c r="BD341" s="54" t="s">
        <v>1466</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tr">
        <f>TabelladatiSinottico[[#This Row],[Model]]</f>
        <v>K21x</v>
      </c>
      <c r="CN341" s="64" t="str">
        <f>TabelladatiSinottico[[#This Row],[Serial_Number]]</f>
        <v>K21x.039</v>
      </c>
      <c r="CO341" s="50" t="str">
        <f>TabelladatiSinottico[[#This Row],[Customer]]</f>
        <v>ILMA PLASTICA S.r.l.</v>
      </c>
      <c r="CP341" s="54">
        <f t="shared" si="50"/>
        <v>340</v>
      </c>
      <c r="CQ341" s="64" t="s">
        <v>106</v>
      </c>
    </row>
    <row r="342" spans="1:95" ht="21.75" customHeight="1" x14ac:dyDescent="0.25">
      <c r="A342" s="1" t="s">
        <v>1463</v>
      </c>
      <c r="B342" s="7" t="s">
        <v>295</v>
      </c>
      <c r="C342" s="23" t="s">
        <v>1464</v>
      </c>
      <c r="D342" t="s">
        <v>1596</v>
      </c>
      <c r="E342" s="2">
        <v>2003</v>
      </c>
      <c r="F342" s="19" t="s">
        <v>99</v>
      </c>
      <c r="G342" s="10" t="s">
        <v>1525</v>
      </c>
      <c r="H342" s="2" t="s">
        <v>101</v>
      </c>
      <c r="I342" s="10" t="s">
        <v>1466</v>
      </c>
      <c r="J342" s="2" t="s">
        <v>1597</v>
      </c>
      <c r="K342" s="91" t="str">
        <f t="shared" si="45"/>
        <v>pdf</v>
      </c>
      <c r="L342" s="2" t="s">
        <v>1576</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1469</v>
      </c>
      <c r="AT342" s="50" t="s">
        <v>108</v>
      </c>
      <c r="AU342" s="12" t="s">
        <v>108</v>
      </c>
      <c r="AV342" s="12" t="s">
        <v>108</v>
      </c>
      <c r="AW342" s="12" t="s">
        <v>108</v>
      </c>
      <c r="AX342" s="50" t="s">
        <v>1533</v>
      </c>
      <c r="AY342" s="104" t="s">
        <v>1598</v>
      </c>
      <c r="AZ342" s="104" t="s">
        <v>148</v>
      </c>
      <c r="BA342" s="53" t="str">
        <f t="shared" si="42"/>
        <v>M5A</v>
      </c>
      <c r="BB342" s="54" t="s">
        <v>106</v>
      </c>
      <c r="BC342" s="54" t="str">
        <f t="shared" si="43"/>
        <v>34 kw-24 krpm</v>
      </c>
      <c r="BD342" s="54" t="s">
        <v>1466</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tr">
        <f>TabelladatiSinottico[[#This Row],[Model]]</f>
        <v>K21x</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x14ac:dyDescent="0.25">
      <c r="A343" s="1" t="s">
        <v>1463</v>
      </c>
      <c r="B343" s="7" t="s">
        <v>296</v>
      </c>
      <c r="C343" s="23" t="s">
        <v>1464</v>
      </c>
      <c r="D343" t="s">
        <v>1599</v>
      </c>
      <c r="E343" s="2">
        <v>2004</v>
      </c>
      <c r="F343" s="19" t="s">
        <v>99</v>
      </c>
      <c r="G343" s="10" t="s">
        <v>1525</v>
      </c>
      <c r="H343" s="2" t="s">
        <v>101</v>
      </c>
      <c r="I343" s="10" t="s">
        <v>1466</v>
      </c>
      <c r="J343" s="2" t="s">
        <v>1600</v>
      </c>
      <c r="K343" s="91" t="str">
        <f t="shared" si="45"/>
        <v>pdf</v>
      </c>
      <c r="L343" s="2" t="s">
        <v>1576</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1469</v>
      </c>
      <c r="AT343" s="50" t="s">
        <v>108</v>
      </c>
      <c r="AU343" s="12" t="s">
        <v>108</v>
      </c>
      <c r="AV343" s="12" t="s">
        <v>108</v>
      </c>
      <c r="AW343" s="12" t="s">
        <v>108</v>
      </c>
      <c r="AX343" s="50" t="s">
        <v>1533</v>
      </c>
      <c r="AY343" s="104" t="s">
        <v>106</v>
      </c>
      <c r="AZ343" s="104" t="s">
        <v>106</v>
      </c>
      <c r="BA343" s="53" t="str">
        <f t="shared" si="42"/>
        <v>M5A</v>
      </c>
      <c r="BB343" s="54" t="s">
        <v>106</v>
      </c>
      <c r="BC343" s="54" t="str">
        <f t="shared" si="43"/>
        <v>34 kw-24 krpm</v>
      </c>
      <c r="BD343" s="54" t="s">
        <v>1466</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tr">
        <f>TabelladatiSinottico[[#This Row],[Model]]</f>
        <v>K21x</v>
      </c>
      <c r="CN343" s="64" t="str">
        <f>TabelladatiSinottico[[#This Row],[Serial_Number]]</f>
        <v>K21x.041</v>
      </c>
      <c r="CO343" s="50" t="str">
        <f>TabelladatiSinottico[[#This Row],[Customer]]</f>
        <v>M.S.I. Mold Builders Inc.</v>
      </c>
      <c r="CP343" s="54">
        <f t="shared" si="50"/>
        <v>342</v>
      </c>
      <c r="CQ343" s="64" t="s">
        <v>106</v>
      </c>
    </row>
    <row r="344" spans="1:95" ht="21.75" customHeight="1" x14ac:dyDescent="0.25">
      <c r="A344" s="1" t="s">
        <v>1463</v>
      </c>
      <c r="B344" s="7" t="s">
        <v>297</v>
      </c>
      <c r="C344" s="23" t="s">
        <v>1464</v>
      </c>
      <c r="D344" t="s">
        <v>1601</v>
      </c>
      <c r="E344" s="2">
        <v>2003</v>
      </c>
      <c r="F344" s="19" t="s">
        <v>99</v>
      </c>
      <c r="G344" s="10" t="s">
        <v>1525</v>
      </c>
      <c r="H344" s="2" t="s">
        <v>101</v>
      </c>
      <c r="I344" s="10" t="s">
        <v>1466</v>
      </c>
      <c r="J344" s="2" t="s">
        <v>1602</v>
      </c>
      <c r="K344" s="91" t="str">
        <f t="shared" si="45"/>
        <v>pdf</v>
      </c>
      <c r="L344" s="2" t="s">
        <v>1603</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1604</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1466</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tr">
        <f>TabelladatiSinottico[[#This Row],[Model]]</f>
        <v>K21x</v>
      </c>
      <c r="CN344" s="64" t="str">
        <f>TabelladatiSinottico[[#This Row],[Serial_Number]]</f>
        <v>K21x.042</v>
      </c>
      <c r="CO344" s="50" t="str">
        <f>TabelladatiSinottico[[#This Row],[Customer]]</f>
        <v>MT Technologies AG</v>
      </c>
      <c r="CP344" s="54">
        <f t="shared" si="50"/>
        <v>343</v>
      </c>
      <c r="CQ344" s="64" t="s">
        <v>106</v>
      </c>
    </row>
    <row r="345" spans="1:95" ht="18.75" customHeight="1" x14ac:dyDescent="0.25">
      <c r="A345" s="1" t="s">
        <v>1463</v>
      </c>
      <c r="B345" s="7" t="s">
        <v>298</v>
      </c>
      <c r="C345" s="23" t="s">
        <v>1464</v>
      </c>
      <c r="D345" t="s">
        <v>1605</v>
      </c>
      <c r="E345" s="2">
        <v>2004</v>
      </c>
      <c r="F345" s="19" t="s">
        <v>99</v>
      </c>
      <c r="G345" s="10" t="s">
        <v>1525</v>
      </c>
      <c r="H345" s="2" t="s">
        <v>101</v>
      </c>
      <c r="I345" s="10" t="s">
        <v>1466</v>
      </c>
      <c r="J345" s="2" t="s">
        <v>1606</v>
      </c>
      <c r="K345" s="91" t="str">
        <f t="shared" si="45"/>
        <v>pdf</v>
      </c>
      <c r="L345" s="2" t="s">
        <v>1607</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364</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1604</v>
      </c>
      <c r="AT345" s="50" t="s">
        <v>108</v>
      </c>
      <c r="AU345" s="12" t="s">
        <v>108</v>
      </c>
      <c r="AV345" s="12" t="s">
        <v>108</v>
      </c>
      <c r="AW345" s="12" t="s">
        <v>108</v>
      </c>
      <c r="AX345" s="50" t="s">
        <v>106</v>
      </c>
      <c r="AY345" s="104" t="s">
        <v>1608</v>
      </c>
      <c r="AZ345" s="104" t="s">
        <v>192</v>
      </c>
      <c r="BA345" s="53" t="str">
        <f t="shared" si="42"/>
        <v>M5A</v>
      </c>
      <c r="BB345" s="54" t="s">
        <v>106</v>
      </c>
      <c r="BC345" s="54" t="str">
        <f t="shared" si="43"/>
        <v>34 kw-24 krpm</v>
      </c>
      <c r="BD345" s="54" t="s">
        <v>1466</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tr">
        <f>TabelladatiSinottico[[#This Row],[Model]]</f>
        <v>K21x</v>
      </c>
      <c r="CN345" s="64" t="str">
        <f>TabelladatiSinottico[[#This Row],[Serial_Number]]</f>
        <v>K21x.043</v>
      </c>
      <c r="CO345" s="50" t="str">
        <f>TabelladatiSinottico[[#This Row],[Customer]]</f>
        <v>BALDO MODELLI S.n.c.</v>
      </c>
      <c r="CP345" s="54">
        <f t="shared" si="50"/>
        <v>344</v>
      </c>
      <c r="CQ345" s="64" t="s">
        <v>106</v>
      </c>
    </row>
    <row r="346" spans="1:95" ht="21.75" customHeight="1" x14ac:dyDescent="0.25">
      <c r="A346" s="1" t="s">
        <v>1463</v>
      </c>
      <c r="B346" s="7" t="s">
        <v>303</v>
      </c>
      <c r="C346" s="23" t="s">
        <v>1464</v>
      </c>
      <c r="D346" t="s">
        <v>1609</v>
      </c>
      <c r="E346" s="2">
        <v>2005</v>
      </c>
      <c r="F346" s="19" t="s">
        <v>99</v>
      </c>
      <c r="G346" s="10" t="s">
        <v>1610</v>
      </c>
      <c r="H346" s="2" t="s">
        <v>106</v>
      </c>
      <c r="I346" s="10" t="s">
        <v>106</v>
      </c>
      <c r="J346" s="2" t="s">
        <v>1611</v>
      </c>
      <c r="K346" s="91" t="str">
        <f t="shared" si="45"/>
        <v>pdf</v>
      </c>
      <c r="L346" s="2" t="s">
        <v>1612</v>
      </c>
      <c r="M346" s="91" t="str">
        <f t="shared" si="46"/>
        <v>pdf</v>
      </c>
      <c r="N346" s="2" t="s">
        <v>105</v>
      </c>
      <c r="O346" s="39" t="s">
        <v>106</v>
      </c>
      <c r="P346" s="13" t="str">
        <f t="shared" si="48"/>
        <v>Folder</v>
      </c>
      <c r="Q346" s="90">
        <v>2700</v>
      </c>
      <c r="R346" s="90">
        <v>1100</v>
      </c>
      <c r="S346" s="90">
        <v>1000</v>
      </c>
      <c r="T346" s="10" t="s">
        <v>807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1469</v>
      </c>
      <c r="AT346" s="50" t="s">
        <v>108</v>
      </c>
      <c r="AU346" s="12" t="s">
        <v>108</v>
      </c>
      <c r="AV346" s="12" t="s">
        <v>108</v>
      </c>
      <c r="AW346" s="12" t="s">
        <v>108</v>
      </c>
      <c r="AX346" s="50" t="s">
        <v>106</v>
      </c>
      <c r="AY346" s="104" t="s">
        <v>1516</v>
      </c>
      <c r="AZ346" s="104" t="s">
        <v>148</v>
      </c>
      <c r="BA346" s="53" t="s">
        <v>99</v>
      </c>
      <c r="BB346" s="54" t="s">
        <v>106</v>
      </c>
      <c r="BC346" s="54" t="s">
        <v>1610</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tr">
        <f>TabelladatiSinottico[[#This Row],[Model]]</f>
        <v>K21x</v>
      </c>
      <c r="CN346" s="64" t="str">
        <f>TabelladatiSinottico[[#This Row],[Serial_Number]]</f>
        <v>K21x.044</v>
      </c>
      <c r="CO346" s="50" t="str">
        <f>TabelladatiSinottico[[#This Row],[Customer]]</f>
        <v>COORS TEK</v>
      </c>
      <c r="CP346" s="54">
        <f t="shared" si="50"/>
        <v>345</v>
      </c>
      <c r="CQ346" s="64" t="s">
        <v>106</v>
      </c>
    </row>
    <row r="347" spans="1:95" ht="21.75" customHeight="1" x14ac:dyDescent="0.25">
      <c r="A347" s="1" t="s">
        <v>1463</v>
      </c>
      <c r="B347" s="7" t="s">
        <v>311</v>
      </c>
      <c r="C347" s="23" t="s">
        <v>1464</v>
      </c>
      <c r="D347" t="s">
        <v>1613</v>
      </c>
      <c r="E347" s="2">
        <v>2005</v>
      </c>
      <c r="F347" s="19" t="s">
        <v>99</v>
      </c>
      <c r="G347" s="10" t="s">
        <v>1525</v>
      </c>
      <c r="H347" s="2" t="s">
        <v>101</v>
      </c>
      <c r="I347" s="10" t="s">
        <v>1466</v>
      </c>
      <c r="J347" s="2" t="s">
        <v>1614</v>
      </c>
      <c r="K347" s="91" t="str">
        <f t="shared" si="45"/>
        <v>pdf</v>
      </c>
      <c r="L347" s="2" t="s">
        <v>1615</v>
      </c>
      <c r="M347" s="91" t="str">
        <f t="shared" si="46"/>
        <v>pdf</v>
      </c>
      <c r="N347" s="2" t="s">
        <v>105</v>
      </c>
      <c r="O347" s="39" t="s">
        <v>106</v>
      </c>
      <c r="P347" s="13" t="str">
        <f t="shared" si="48"/>
        <v>Folder</v>
      </c>
      <c r="Q347" s="90">
        <v>2700</v>
      </c>
      <c r="R347" s="90">
        <v>1100</v>
      </c>
      <c r="S347" s="90">
        <v>1000</v>
      </c>
      <c r="T347" s="10" t="s">
        <v>807</v>
      </c>
      <c r="U347" s="2" t="s">
        <v>107</v>
      </c>
      <c r="V347" s="7" t="s">
        <v>106</v>
      </c>
      <c r="W347" s="2" t="s">
        <v>107</v>
      </c>
      <c r="X347" s="2" t="s">
        <v>108</v>
      </c>
      <c r="Y347" s="2" t="s">
        <v>108</v>
      </c>
      <c r="Z347" s="2" t="s">
        <v>108</v>
      </c>
      <c r="AA347" s="2" t="s">
        <v>108</v>
      </c>
      <c r="AB347" s="18" t="s">
        <v>108</v>
      </c>
      <c r="AC347" s="57" t="s">
        <v>1616</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1469</v>
      </c>
      <c r="AT347" s="50" t="s">
        <v>108</v>
      </c>
      <c r="AU347" s="12" t="s">
        <v>108</v>
      </c>
      <c r="AV347" s="12" t="s">
        <v>108</v>
      </c>
      <c r="AW347" s="12" t="s">
        <v>108</v>
      </c>
      <c r="AX347" s="50" t="s">
        <v>1617</v>
      </c>
      <c r="AY347" s="104" t="s">
        <v>1618</v>
      </c>
      <c r="AZ347" s="104" t="s">
        <v>112</v>
      </c>
      <c r="BA347" s="53" t="s">
        <v>99</v>
      </c>
      <c r="BB347" s="54" t="s">
        <v>106</v>
      </c>
      <c r="BC347" s="54" t="s">
        <v>1525</v>
      </c>
      <c r="BD347" s="54" t="s">
        <v>1466</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tr">
        <f>TabelladatiSinottico[[#This Row],[Model]]</f>
        <v>K21x</v>
      </c>
      <c r="CN347" s="64" t="str">
        <f>TabelladatiSinottico[[#This Row],[Serial_Number]]</f>
        <v>K21x.045</v>
      </c>
      <c r="CO347" s="50" t="str">
        <f>TabelladatiSinottico[[#This Row],[Customer]]</f>
        <v>CHARNG SHENG</v>
      </c>
      <c r="CP347" s="54">
        <f t="shared" si="50"/>
        <v>346</v>
      </c>
      <c r="CQ347" s="64" t="s">
        <v>106</v>
      </c>
    </row>
    <row r="348" spans="1:95" ht="21.75" customHeight="1" x14ac:dyDescent="0.25">
      <c r="A348" s="1" t="s">
        <v>1463</v>
      </c>
      <c r="B348" s="7" t="s">
        <v>319</v>
      </c>
      <c r="C348" s="23" t="s">
        <v>1562</v>
      </c>
      <c r="D348" t="s">
        <v>1563</v>
      </c>
      <c r="E348" s="2">
        <v>2004</v>
      </c>
      <c r="F348" s="19" t="s">
        <v>99</v>
      </c>
      <c r="G348" s="10" t="s">
        <v>1525</v>
      </c>
      <c r="H348" s="2" t="s">
        <v>101</v>
      </c>
      <c r="I348" s="10" t="s">
        <v>1466</v>
      </c>
      <c r="J348" s="2" t="s">
        <v>1619</v>
      </c>
      <c r="K348" s="91" t="str">
        <f t="shared" si="45"/>
        <v>pdf</v>
      </c>
      <c r="L348" s="2" t="s">
        <v>1620</v>
      </c>
      <c r="M348" s="91" t="str">
        <f t="shared" si="46"/>
        <v>pdf</v>
      </c>
      <c r="N348" s="2" t="s">
        <v>105</v>
      </c>
      <c r="O348" s="39" t="s">
        <v>106</v>
      </c>
      <c r="P348" s="13" t="str">
        <f t="shared" si="48"/>
        <v>Folder</v>
      </c>
      <c r="Q348" s="90">
        <v>2700</v>
      </c>
      <c r="R348" s="90">
        <v>1100</v>
      </c>
      <c r="S348" s="90">
        <v>1400</v>
      </c>
      <c r="T348" s="10" t="s">
        <v>807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1593</v>
      </c>
      <c r="AT348" s="50" t="s">
        <v>1621</v>
      </c>
      <c r="AU348" s="12" t="s">
        <v>108</v>
      </c>
      <c r="AV348" s="12" t="s">
        <v>108</v>
      </c>
      <c r="AW348" s="12" t="s">
        <v>108</v>
      </c>
      <c r="AX348" s="50" t="s">
        <v>1568</v>
      </c>
      <c r="AY348" s="104" t="s">
        <v>181</v>
      </c>
      <c r="AZ348" s="104" t="s">
        <v>112</v>
      </c>
      <c r="BA348" s="53" t="s">
        <v>99</v>
      </c>
      <c r="BB348" s="54" t="s">
        <v>106</v>
      </c>
      <c r="BC348" s="54" t="s">
        <v>1525</v>
      </c>
      <c r="BD348" s="54" t="s">
        <v>1466</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tr">
        <f>TabelladatiSinottico[[#This Row],[Model]]</f>
        <v>K21x</v>
      </c>
      <c r="CN348" s="64" t="str">
        <f>TabelladatiSinottico[[#This Row],[Serial_Number]]</f>
        <v>K21x.046</v>
      </c>
      <c r="CO348" s="50" t="str">
        <f>TabelladatiSinottico[[#This Row],[Customer]]</f>
        <v>HS DIE &amp; ENGINEERING CO.</v>
      </c>
      <c r="CP348" s="54">
        <f t="shared" si="50"/>
        <v>347</v>
      </c>
      <c r="CQ348" s="64" t="s">
        <v>106</v>
      </c>
    </row>
    <row r="349" spans="1:95" ht="21.75" customHeight="1" x14ac:dyDescent="0.25">
      <c r="A349" s="1" t="s">
        <v>1463</v>
      </c>
      <c r="B349" s="7" t="s">
        <v>320</v>
      </c>
      <c r="C349" s="23" t="s">
        <v>1464</v>
      </c>
      <c r="D349" t="s">
        <v>1563</v>
      </c>
      <c r="E349" s="2">
        <v>2004</v>
      </c>
      <c r="F349" s="19" t="s">
        <v>99</v>
      </c>
      <c r="G349" s="10" t="s">
        <v>1525</v>
      </c>
      <c r="H349" s="2" t="s">
        <v>101</v>
      </c>
      <c r="I349" s="10" t="s">
        <v>1466</v>
      </c>
      <c r="J349" s="2" t="s">
        <v>1622</v>
      </c>
      <c r="K349" s="91" t="str">
        <f t="shared" si="45"/>
        <v>pdf</v>
      </c>
      <c r="L349" s="2" t="s">
        <v>1623</v>
      </c>
      <c r="M349" s="91" t="str">
        <f t="shared" si="46"/>
        <v>pdf</v>
      </c>
      <c r="N349" s="2" t="s">
        <v>105</v>
      </c>
      <c r="O349" s="39" t="s">
        <v>106</v>
      </c>
      <c r="P349" s="13" t="str">
        <f t="shared" si="48"/>
        <v>Folder</v>
      </c>
      <c r="Q349" s="90">
        <v>2700</v>
      </c>
      <c r="R349" s="90">
        <v>1100</v>
      </c>
      <c r="S349" s="90">
        <v>1000</v>
      </c>
      <c r="T349" s="10" t="s">
        <v>807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1469</v>
      </c>
      <c r="AT349" s="50" t="s">
        <v>108</v>
      </c>
      <c r="AU349" s="12" t="s">
        <v>108</v>
      </c>
      <c r="AV349" s="12" t="s">
        <v>108</v>
      </c>
      <c r="AW349" s="12" t="s">
        <v>108</v>
      </c>
      <c r="AX349" s="50" t="s">
        <v>1624</v>
      </c>
      <c r="AY349" s="104" t="s">
        <v>181</v>
      </c>
      <c r="AZ349" s="104" t="s">
        <v>112</v>
      </c>
      <c r="BA349" s="53" t="s">
        <v>99</v>
      </c>
      <c r="BB349" s="54" t="s">
        <v>106</v>
      </c>
      <c r="BC349" s="54" t="s">
        <v>1525</v>
      </c>
      <c r="BD349" s="54" t="s">
        <v>1466</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tr">
        <f>TabelladatiSinottico[[#This Row],[Model]]</f>
        <v>K21x</v>
      </c>
      <c r="CN349" s="64" t="str">
        <f>TabelladatiSinottico[[#This Row],[Serial_Number]]</f>
        <v>K21x.047</v>
      </c>
      <c r="CO349" s="50" t="str">
        <f>TabelladatiSinottico[[#This Row],[Customer]]</f>
        <v>HS DIE &amp; ENGINEERING CO.</v>
      </c>
      <c r="CP349" s="54">
        <f t="shared" si="50"/>
        <v>348</v>
      </c>
      <c r="CQ349" s="64" t="s">
        <v>106</v>
      </c>
    </row>
    <row r="350" spans="1:95" ht="21.75" customHeight="1" x14ac:dyDescent="0.25">
      <c r="A350" s="1" t="s">
        <v>1463</v>
      </c>
      <c r="B350" s="7" t="s">
        <v>321</v>
      </c>
      <c r="C350" s="38" t="s">
        <v>1464</v>
      </c>
      <c r="D350" t="s">
        <v>1625</v>
      </c>
      <c r="E350" s="2">
        <v>2004</v>
      </c>
      <c r="F350" s="2" t="s">
        <v>646</v>
      </c>
      <c r="G350" s="10" t="s">
        <v>1626</v>
      </c>
      <c r="H350" s="2" t="s">
        <v>106</v>
      </c>
      <c r="I350" s="10" t="s">
        <v>221</v>
      </c>
      <c r="J350" s="2" t="s">
        <v>1627</v>
      </c>
      <c r="K350" s="91" t="str">
        <f t="shared" si="45"/>
        <v>pdf</v>
      </c>
      <c r="L350" s="2" t="s">
        <v>1628</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1629</v>
      </c>
      <c r="AT350" s="50" t="s">
        <v>108</v>
      </c>
      <c r="AU350" s="12" t="s">
        <v>108</v>
      </c>
      <c r="AV350" s="12" t="s">
        <v>108</v>
      </c>
      <c r="AW350" s="12" t="s">
        <v>108</v>
      </c>
      <c r="AX350" s="50" t="s">
        <v>106</v>
      </c>
      <c r="AY350" s="104" t="s">
        <v>1630</v>
      </c>
      <c r="AZ350" s="104" t="s">
        <v>192</v>
      </c>
      <c r="BA350" s="12" t="s">
        <v>652</v>
      </c>
      <c r="BB350" s="54" t="s">
        <v>106</v>
      </c>
      <c r="BC350" s="54" t="s">
        <v>1626</v>
      </c>
      <c r="BD350" s="54" t="s">
        <v>221</v>
      </c>
      <c r="BE350" s="12" t="s">
        <v>652</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tr">
        <f>TabelladatiSinottico[[#This Row],[Model]]</f>
        <v>K21x</v>
      </c>
      <c r="CN350" s="64" t="str">
        <f>TabelladatiSinottico[[#This Row],[Serial_Number]]</f>
        <v>K21x.048</v>
      </c>
      <c r="CO350" s="50" t="str">
        <f>TabelladatiSinottico[[#This Row],[Customer]]</f>
        <v>AICHELE WERKZEUGE GMBH+Co. Kg.</v>
      </c>
      <c r="CP350" s="54">
        <f t="shared" si="50"/>
        <v>349</v>
      </c>
      <c r="CQ350" s="64" t="s">
        <v>106</v>
      </c>
    </row>
    <row r="351" spans="1:95" ht="21.75" customHeight="1" x14ac:dyDescent="0.25">
      <c r="A351" s="1" t="s">
        <v>1463</v>
      </c>
      <c r="B351" s="7" t="s">
        <v>322</v>
      </c>
      <c r="C351" s="23" t="s">
        <v>1562</v>
      </c>
      <c r="D351" t="s">
        <v>1631</v>
      </c>
      <c r="E351" s="2">
        <v>2005</v>
      </c>
      <c r="F351" s="19" t="s">
        <v>99</v>
      </c>
      <c r="G351" s="10" t="s">
        <v>1525</v>
      </c>
      <c r="H351" s="2" t="s">
        <v>101</v>
      </c>
      <c r="I351" s="10" t="s">
        <v>1466</v>
      </c>
      <c r="J351" s="2" t="s">
        <v>1632</v>
      </c>
      <c r="K351" s="91" t="str">
        <f t="shared" si="45"/>
        <v>pdf</v>
      </c>
      <c r="L351" s="2" t="s">
        <v>1633</v>
      </c>
      <c r="M351" s="91" t="str">
        <f t="shared" si="46"/>
        <v>pdf</v>
      </c>
      <c r="N351" s="2" t="s">
        <v>105</v>
      </c>
      <c r="O351" s="39" t="s">
        <v>106</v>
      </c>
      <c r="P351" s="13" t="str">
        <f t="shared" si="48"/>
        <v>Folder</v>
      </c>
      <c r="Q351" s="90">
        <v>2700</v>
      </c>
      <c r="R351" s="90">
        <v>1100</v>
      </c>
      <c r="S351" s="90">
        <v>1400</v>
      </c>
      <c r="T351" s="10" t="s">
        <v>807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1593</v>
      </c>
      <c r="AT351" s="50" t="s">
        <v>1594</v>
      </c>
      <c r="AU351" s="12" t="s">
        <v>108</v>
      </c>
      <c r="AV351" s="12" t="s">
        <v>108</v>
      </c>
      <c r="AW351" s="12" t="s">
        <v>108</v>
      </c>
      <c r="AX351" s="50" t="s">
        <v>1568</v>
      </c>
      <c r="AY351" s="104" t="s">
        <v>1634</v>
      </c>
      <c r="AZ351" s="104" t="s">
        <v>148</v>
      </c>
      <c r="BA351" s="53" t="s">
        <v>99</v>
      </c>
      <c r="BB351" s="54" t="s">
        <v>106</v>
      </c>
      <c r="BC351" s="54" t="s">
        <v>1525</v>
      </c>
      <c r="BD351" s="54" t="s">
        <v>1466</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tr">
        <f>TabelladatiSinottico[[#This Row],[Model]]</f>
        <v>K21x</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x14ac:dyDescent="0.25">
      <c r="A352" s="1" t="s">
        <v>1463</v>
      </c>
      <c r="B352" s="7" t="s">
        <v>331</v>
      </c>
      <c r="C352" s="23" t="s">
        <v>1464</v>
      </c>
      <c r="D352" t="s">
        <v>1635</v>
      </c>
      <c r="E352" s="2">
        <v>2005</v>
      </c>
      <c r="F352" s="19" t="s">
        <v>99</v>
      </c>
      <c r="G352" s="10" t="s">
        <v>1610</v>
      </c>
      <c r="H352" s="2" t="s">
        <v>101</v>
      </c>
      <c r="I352" s="10" t="s">
        <v>1466</v>
      </c>
      <c r="J352" s="2" t="s">
        <v>1636</v>
      </c>
      <c r="K352" s="91" t="str">
        <f t="shared" si="45"/>
        <v>pdf</v>
      </c>
      <c r="L352" s="2" t="s">
        <v>1623</v>
      </c>
      <c r="M352" s="91" t="str">
        <f t="shared" si="46"/>
        <v>pdf</v>
      </c>
      <c r="N352" s="2" t="s">
        <v>105</v>
      </c>
      <c r="O352" s="39" t="s">
        <v>106</v>
      </c>
      <c r="P352" s="13" t="str">
        <f t="shared" si="48"/>
        <v>Folder</v>
      </c>
      <c r="Q352" s="90">
        <v>2700</v>
      </c>
      <c r="R352" s="90">
        <v>1100</v>
      </c>
      <c r="S352" s="90">
        <v>1000</v>
      </c>
      <c r="T352" s="10" t="s">
        <v>807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1469</v>
      </c>
      <c r="AT352" s="50" t="s">
        <v>108</v>
      </c>
      <c r="AU352" s="12" t="s">
        <v>108</v>
      </c>
      <c r="AV352" s="12" t="s">
        <v>108</v>
      </c>
      <c r="AW352" s="12" t="s">
        <v>108</v>
      </c>
      <c r="AX352" s="50" t="s">
        <v>106</v>
      </c>
      <c r="AY352" s="104" t="s">
        <v>181</v>
      </c>
      <c r="AZ352" s="104" t="s">
        <v>112</v>
      </c>
      <c r="BA352" s="53" t="s">
        <v>99</v>
      </c>
      <c r="BB352" s="54" t="s">
        <v>106</v>
      </c>
      <c r="BC352" s="54" t="s">
        <v>1610</v>
      </c>
      <c r="BD352" s="54" t="s">
        <v>1466</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tr">
        <f>TabelladatiSinottico[[#This Row],[Model]]</f>
        <v>K21x</v>
      </c>
      <c r="CN352" s="64" t="str">
        <f>TabelladatiSinottico[[#This Row],[Serial_Number]]</f>
        <v>K21x.050</v>
      </c>
      <c r="CO352" s="50" t="str">
        <f>TabelladatiSinottico[[#This Row],[Customer]]</f>
        <v>LEROY TOOL &amp; DIE Inc.</v>
      </c>
      <c r="CP352" s="54">
        <f t="shared" si="50"/>
        <v>351</v>
      </c>
      <c r="CQ352" s="64" t="s">
        <v>106</v>
      </c>
    </row>
    <row r="353" spans="1:95" ht="21.75" customHeight="1" x14ac:dyDescent="0.25">
      <c r="A353" s="1" t="s">
        <v>1463</v>
      </c>
      <c r="B353" s="7" t="s">
        <v>342</v>
      </c>
      <c r="C353" s="23" t="s">
        <v>1464</v>
      </c>
      <c r="D353" t="s">
        <v>1637</v>
      </c>
      <c r="E353" s="2">
        <v>2005</v>
      </c>
      <c r="F353" s="19" t="s">
        <v>99</v>
      </c>
      <c r="G353" s="10" t="s">
        <v>1638</v>
      </c>
      <c r="H353" s="2" t="s">
        <v>106</v>
      </c>
      <c r="I353" s="10" t="s">
        <v>1466</v>
      </c>
      <c r="J353" s="2" t="s">
        <v>1639</v>
      </c>
      <c r="K353" s="91" t="str">
        <f t="shared" si="45"/>
        <v>pdf</v>
      </c>
      <c r="L353" s="2" t="s">
        <v>1623</v>
      </c>
      <c r="M353" s="91" t="str">
        <f t="shared" si="46"/>
        <v>pdf</v>
      </c>
      <c r="N353" s="2" t="s">
        <v>105</v>
      </c>
      <c r="O353" s="39" t="s">
        <v>106</v>
      </c>
      <c r="P353" s="13" t="str">
        <f t="shared" si="48"/>
        <v>Folder</v>
      </c>
      <c r="Q353" s="90">
        <v>2700</v>
      </c>
      <c r="R353" s="90">
        <v>1100</v>
      </c>
      <c r="S353" s="90">
        <v>1000</v>
      </c>
      <c r="T353" s="10" t="s">
        <v>807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1469</v>
      </c>
      <c r="AT353" s="50" t="s">
        <v>108</v>
      </c>
      <c r="AU353" s="12" t="s">
        <v>108</v>
      </c>
      <c r="AV353" s="12" t="s">
        <v>108</v>
      </c>
      <c r="AW353" s="12" t="s">
        <v>108</v>
      </c>
      <c r="AX353" s="50" t="s">
        <v>106</v>
      </c>
      <c r="AY353" s="104" t="s">
        <v>449</v>
      </c>
      <c r="AZ353" s="104" t="s">
        <v>148</v>
      </c>
      <c r="BA353" s="53" t="s">
        <v>99</v>
      </c>
      <c r="BB353" s="54" t="s">
        <v>106</v>
      </c>
      <c r="BC353" s="54" t="s">
        <v>1638</v>
      </c>
      <c r="BD353" s="54" t="s">
        <v>1466</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tr">
        <f>TabelladatiSinottico[[#This Row],[Model]]</f>
        <v>K21x</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x14ac:dyDescent="0.25">
      <c r="A354" s="1" t="s">
        <v>1463</v>
      </c>
      <c r="B354" s="7" t="s">
        <v>345</v>
      </c>
      <c r="C354" s="23" t="s">
        <v>1464</v>
      </c>
      <c r="D354" t="s">
        <v>730</v>
      </c>
      <c r="E354" s="2">
        <v>2005</v>
      </c>
      <c r="F354" s="19" t="s">
        <v>99</v>
      </c>
      <c r="G354" s="10" t="s">
        <v>1610</v>
      </c>
      <c r="H354" s="2" t="s">
        <v>101</v>
      </c>
      <c r="I354" s="10" t="s">
        <v>1466</v>
      </c>
      <c r="J354" s="2" t="s">
        <v>1640</v>
      </c>
      <c r="K354" s="91" t="str">
        <f t="shared" si="45"/>
        <v>pdf</v>
      </c>
      <c r="L354" s="2" t="s">
        <v>1641</v>
      </c>
      <c r="M354" s="91" t="str">
        <f t="shared" si="46"/>
        <v>pdf</v>
      </c>
      <c r="N354" s="2" t="s">
        <v>105</v>
      </c>
      <c r="O354" s="39" t="s">
        <v>106</v>
      </c>
      <c r="P354" s="13" t="str">
        <f t="shared" si="48"/>
        <v>Folder</v>
      </c>
      <c r="Q354" s="90">
        <v>2700</v>
      </c>
      <c r="R354" s="90">
        <v>1100</v>
      </c>
      <c r="S354" s="90">
        <v>1000</v>
      </c>
      <c r="T354" s="10" t="s">
        <v>807</v>
      </c>
      <c r="U354" s="2" t="s">
        <v>107</v>
      </c>
      <c r="V354" s="7" t="s">
        <v>106</v>
      </c>
      <c r="W354" s="2" t="s">
        <v>108</v>
      </c>
      <c r="X354" s="2" t="s">
        <v>108</v>
      </c>
      <c r="Y354" s="2" t="s">
        <v>108</v>
      </c>
      <c r="Z354" s="2" t="s">
        <v>108</v>
      </c>
      <c r="AA354" s="2" t="s">
        <v>108</v>
      </c>
      <c r="AB354" s="18" t="s">
        <v>108</v>
      </c>
      <c r="AC354" s="57" t="s">
        <v>733</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1469</v>
      </c>
      <c r="AT354" s="50" t="s">
        <v>108</v>
      </c>
      <c r="AU354" s="12" t="s">
        <v>108</v>
      </c>
      <c r="AV354" s="12" t="s">
        <v>108</v>
      </c>
      <c r="AW354" s="12" t="s">
        <v>108</v>
      </c>
      <c r="AX354" s="50" t="s">
        <v>106</v>
      </c>
      <c r="AY354" s="104" t="s">
        <v>449</v>
      </c>
      <c r="AZ354" s="104" t="s">
        <v>148</v>
      </c>
      <c r="BA354" s="53" t="s">
        <v>99</v>
      </c>
      <c r="BB354" s="54" t="s">
        <v>106</v>
      </c>
      <c r="BC354" s="54" t="s">
        <v>1610</v>
      </c>
      <c r="BD354" s="54" t="s">
        <v>1466</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tr">
        <f>TabelladatiSinottico[[#This Row],[Model]]</f>
        <v>K21x</v>
      </c>
      <c r="CN354" s="64" t="str">
        <f>TabelladatiSinottico[[#This Row],[Serial_Number]]</f>
        <v>K21x.052</v>
      </c>
      <c r="CO354" s="50" t="str">
        <f>TabelladatiSinottico[[#This Row],[Customer]]</f>
        <v>FADEA</v>
      </c>
      <c r="CP354" s="54">
        <f t="shared" si="50"/>
        <v>353</v>
      </c>
      <c r="CQ354" s="64" t="s">
        <v>106</v>
      </c>
    </row>
    <row r="355" spans="1:95" ht="21.75" customHeight="1" x14ac:dyDescent="0.25">
      <c r="A355" s="1" t="s">
        <v>1463</v>
      </c>
      <c r="B355" s="7" t="s">
        <v>356</v>
      </c>
      <c r="C355" s="23" t="s">
        <v>1464</v>
      </c>
      <c r="D355" t="s">
        <v>1642</v>
      </c>
      <c r="E355" s="2">
        <v>2007</v>
      </c>
      <c r="F355" s="19" t="s">
        <v>99</v>
      </c>
      <c r="G355" s="10" t="s">
        <v>1610</v>
      </c>
      <c r="H355" s="2" t="s">
        <v>101</v>
      </c>
      <c r="I355" s="10" t="s">
        <v>1466</v>
      </c>
      <c r="J355" s="2" t="s">
        <v>1643</v>
      </c>
      <c r="K355" s="91" t="str">
        <f t="shared" si="45"/>
        <v>pdf</v>
      </c>
      <c r="L355" s="2" t="s">
        <v>1644</v>
      </c>
      <c r="M355" s="91" t="str">
        <f t="shared" si="46"/>
        <v>pdf</v>
      </c>
      <c r="N355" s="2" t="s">
        <v>105</v>
      </c>
      <c r="O355" s="39" t="s">
        <v>106</v>
      </c>
      <c r="P355" s="13" t="str">
        <f t="shared" si="48"/>
        <v>Folder</v>
      </c>
      <c r="Q355" s="90">
        <v>2700</v>
      </c>
      <c r="R355" s="90">
        <v>1100</v>
      </c>
      <c r="S355" s="90">
        <v>1000</v>
      </c>
      <c r="T355" s="10" t="s">
        <v>807</v>
      </c>
      <c r="U355" s="2" t="s">
        <v>107</v>
      </c>
      <c r="V355" s="7" t="s">
        <v>106</v>
      </c>
      <c r="W355" s="2" t="s">
        <v>108</v>
      </c>
      <c r="X355" s="2" t="s">
        <v>108</v>
      </c>
      <c r="Y355" s="2" t="s">
        <v>108</v>
      </c>
      <c r="Z355" s="2" t="s">
        <v>108</v>
      </c>
      <c r="AA355" s="2" t="s">
        <v>108</v>
      </c>
      <c r="AB355" s="18" t="s">
        <v>108</v>
      </c>
      <c r="AC355" s="57" t="s">
        <v>1645</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1469</v>
      </c>
      <c r="AT355" s="50" t="s">
        <v>108</v>
      </c>
      <c r="AU355" s="12" t="s">
        <v>108</v>
      </c>
      <c r="AV355" s="12" t="s">
        <v>108</v>
      </c>
      <c r="AW355" s="12" t="s">
        <v>108</v>
      </c>
      <c r="AX355" s="50" t="s">
        <v>1617</v>
      </c>
      <c r="AY355" s="104" t="s">
        <v>449</v>
      </c>
      <c r="AZ355" s="104" t="s">
        <v>148</v>
      </c>
      <c r="BA355" s="53" t="s">
        <v>99</v>
      </c>
      <c r="BB355" s="54" t="s">
        <v>106</v>
      </c>
      <c r="BC355" s="54" t="s">
        <v>1610</v>
      </c>
      <c r="BD355" s="54" t="s">
        <v>1466</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tr">
        <f>TabelladatiSinottico[[#This Row],[Model]]</f>
        <v>K21x</v>
      </c>
      <c r="CN355" s="64" t="str">
        <f>TabelladatiSinottico[[#This Row],[Serial_Number]]</f>
        <v>K21x.053</v>
      </c>
      <c r="CO355" s="50" t="str">
        <f>TabelladatiSinottico[[#This Row],[Customer]]</f>
        <v>OSORIO HERMANOS Y Cia. Ltda.</v>
      </c>
      <c r="CP355" s="54">
        <f t="shared" si="50"/>
        <v>354</v>
      </c>
      <c r="CQ355" s="64" t="s">
        <v>106</v>
      </c>
    </row>
    <row r="356" spans="1:95" ht="21.75" customHeight="1" x14ac:dyDescent="0.25">
      <c r="A356" s="1" t="s">
        <v>1463</v>
      </c>
      <c r="B356" s="7" t="s">
        <v>358</v>
      </c>
      <c r="C356" s="23" t="s">
        <v>1464</v>
      </c>
      <c r="D356" t="s">
        <v>605</v>
      </c>
      <c r="E356" s="2">
        <v>2007</v>
      </c>
      <c r="F356" s="19" t="s">
        <v>99</v>
      </c>
      <c r="G356" s="10" t="s">
        <v>1646</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807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1469</v>
      </c>
      <c r="AT356" s="50" t="s">
        <v>108</v>
      </c>
      <c r="AU356" s="12" t="s">
        <v>108</v>
      </c>
      <c r="AV356" s="12" t="s">
        <v>108</v>
      </c>
      <c r="AW356" s="12" t="s">
        <v>108</v>
      </c>
      <c r="AX356" s="50" t="s">
        <v>106</v>
      </c>
      <c r="AY356" s="104" t="s">
        <v>330</v>
      </c>
      <c r="AZ356" s="104" t="s">
        <v>148</v>
      </c>
      <c r="BA356" s="53" t="s">
        <v>99</v>
      </c>
      <c r="BB356" s="54" t="s">
        <v>106</v>
      </c>
      <c r="BC356" s="54" t="s">
        <v>1646</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tr">
        <f>TabelladatiSinottico[[#This Row],[Model]]</f>
        <v>K21x</v>
      </c>
      <c r="CN356" s="64" t="str">
        <f>TabelladatiSinottico[[#This Row],[Serial_Number]]</f>
        <v>K21x.054</v>
      </c>
      <c r="CO356" s="50" t="str">
        <f>TabelladatiSinottico[[#This Row],[Customer]]</f>
        <v>PCC-AEROSPACE</v>
      </c>
      <c r="CP356" s="54">
        <f t="shared" si="50"/>
        <v>355</v>
      </c>
      <c r="CQ356" s="64" t="s">
        <v>106</v>
      </c>
    </row>
    <row r="357" spans="1:95" ht="21.75" customHeight="1" x14ac:dyDescent="0.25">
      <c r="A357" s="1" t="s">
        <v>1463</v>
      </c>
      <c r="B357" s="7" t="s">
        <v>360</v>
      </c>
      <c r="C357" s="23" t="s">
        <v>1464</v>
      </c>
      <c r="D357" t="s">
        <v>1137</v>
      </c>
      <c r="E357" s="2">
        <v>2006</v>
      </c>
      <c r="F357" s="19" t="s">
        <v>99</v>
      </c>
      <c r="G357" s="10" t="s">
        <v>1646</v>
      </c>
      <c r="H357" s="2" t="s">
        <v>101</v>
      </c>
      <c r="I357" s="10" t="s">
        <v>102</v>
      </c>
      <c r="J357" s="2" t="s">
        <v>1647</v>
      </c>
      <c r="K357" s="91" t="str">
        <f t="shared" si="45"/>
        <v>pdf</v>
      </c>
      <c r="L357" s="2" t="s">
        <v>1648</v>
      </c>
      <c r="M357" s="91" t="str">
        <f t="shared" si="46"/>
        <v>pdf</v>
      </c>
      <c r="N357" s="2" t="s">
        <v>105</v>
      </c>
      <c r="O357" s="39" t="s">
        <v>106</v>
      </c>
      <c r="P357" s="13" t="str">
        <f t="shared" si="48"/>
        <v>Folder</v>
      </c>
      <c r="Q357" s="90">
        <v>2700</v>
      </c>
      <c r="R357" s="90">
        <v>1100</v>
      </c>
      <c r="S357" s="90">
        <v>1400</v>
      </c>
      <c r="T357" s="10" t="s">
        <v>807</v>
      </c>
      <c r="U357" s="2" t="s">
        <v>107</v>
      </c>
      <c r="V357" s="7" t="s">
        <v>106</v>
      </c>
      <c r="W357" s="2" t="s">
        <v>108</v>
      </c>
      <c r="X357" s="2" t="s">
        <v>108</v>
      </c>
      <c r="Y357" s="2" t="s">
        <v>108</v>
      </c>
      <c r="Z357" s="2" t="s">
        <v>108</v>
      </c>
      <c r="AA357" s="2" t="s">
        <v>108</v>
      </c>
      <c r="AB357" s="18" t="s">
        <v>108</v>
      </c>
      <c r="AC357" s="57" t="s">
        <v>801</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1604</v>
      </c>
      <c r="AT357" s="50" t="s">
        <v>108</v>
      </c>
      <c r="AU357" s="12" t="s">
        <v>108</v>
      </c>
      <c r="AV357" s="12" t="s">
        <v>108</v>
      </c>
      <c r="AW357" s="12" t="s">
        <v>108</v>
      </c>
      <c r="AX357" s="50" t="s">
        <v>1649</v>
      </c>
      <c r="AY357" s="104" t="s">
        <v>1650</v>
      </c>
      <c r="AZ357" s="104" t="s">
        <v>192</v>
      </c>
      <c r="BA357" s="53" t="s">
        <v>99</v>
      </c>
      <c r="BB357" s="54" t="s">
        <v>106</v>
      </c>
      <c r="BC357" s="54" t="s">
        <v>1646</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tr">
        <f>TabelladatiSinottico[[#This Row],[Model]]</f>
        <v>K21x</v>
      </c>
      <c r="CN357" s="64" t="str">
        <f>TabelladatiSinottico[[#This Row],[Serial_Number]]</f>
        <v>K21x.055</v>
      </c>
      <c r="CO357" s="50" t="str">
        <f>TabelladatiSinottico[[#This Row],[Customer]]</f>
        <v>FORM-PLAST sp. z.o.o.</v>
      </c>
      <c r="CP357" s="54">
        <f t="shared" si="50"/>
        <v>356</v>
      </c>
      <c r="CQ357" s="64" t="s">
        <v>106</v>
      </c>
    </row>
    <row r="358" spans="1:95" ht="21.75" customHeight="1" x14ac:dyDescent="0.25">
      <c r="A358" s="1" t="s">
        <v>1463</v>
      </c>
      <c r="B358" s="7" t="s">
        <v>372</v>
      </c>
      <c r="C358" s="23" t="s">
        <v>1464</v>
      </c>
      <c r="D358" t="s">
        <v>1651</v>
      </c>
      <c r="E358" s="2">
        <v>2007</v>
      </c>
      <c r="F358" s="19" t="s">
        <v>99</v>
      </c>
      <c r="G358" s="10" t="s">
        <v>1646</v>
      </c>
      <c r="H358" s="2" t="s">
        <v>101</v>
      </c>
      <c r="I358" s="10" t="s">
        <v>102</v>
      </c>
      <c r="J358" s="2" t="s">
        <v>1652</v>
      </c>
      <c r="K358" s="91" t="str">
        <f t="shared" si="45"/>
        <v>pdf</v>
      </c>
      <c r="L358" s="2" t="s">
        <v>1648</v>
      </c>
      <c r="M358" s="91" t="str">
        <f t="shared" si="46"/>
        <v>pdf</v>
      </c>
      <c r="N358" s="2" t="s">
        <v>105</v>
      </c>
      <c r="O358" s="39" t="s">
        <v>106</v>
      </c>
      <c r="P358" s="13" t="str">
        <f t="shared" si="48"/>
        <v>Folder</v>
      </c>
      <c r="Q358" s="90">
        <v>2700</v>
      </c>
      <c r="R358" s="90">
        <v>1100</v>
      </c>
      <c r="S358" s="90">
        <v>1400</v>
      </c>
      <c r="T358" s="10" t="s">
        <v>807</v>
      </c>
      <c r="U358" s="2" t="s">
        <v>107</v>
      </c>
      <c r="V358" s="7" t="s">
        <v>106</v>
      </c>
      <c r="W358" s="2" t="s">
        <v>107</v>
      </c>
      <c r="X358" s="2" t="s">
        <v>108</v>
      </c>
      <c r="Y358" s="2" t="s">
        <v>108</v>
      </c>
      <c r="Z358" s="2" t="s">
        <v>108</v>
      </c>
      <c r="AA358" s="2" t="s">
        <v>107</v>
      </c>
      <c r="AB358" s="18" t="s">
        <v>108</v>
      </c>
      <c r="AC358" s="57" t="s">
        <v>801</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1604</v>
      </c>
      <c r="AT358" s="50" t="s">
        <v>108</v>
      </c>
      <c r="AU358" s="12" t="s">
        <v>108</v>
      </c>
      <c r="AV358" s="12" t="s">
        <v>108</v>
      </c>
      <c r="AW358" s="12" t="s">
        <v>108</v>
      </c>
      <c r="AX358" s="50" t="s">
        <v>1649</v>
      </c>
      <c r="AY358" s="104" t="s">
        <v>449</v>
      </c>
      <c r="AZ358" s="104" t="s">
        <v>148</v>
      </c>
      <c r="BA358" s="53" t="s">
        <v>99</v>
      </c>
      <c r="BB358" s="54" t="s">
        <v>106</v>
      </c>
      <c r="BC358" s="54" t="s">
        <v>1646</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tr">
        <f>TabelladatiSinottico[[#This Row],[Model]]</f>
        <v>K21x</v>
      </c>
      <c r="CN358" s="64" t="str">
        <f>TabelladatiSinottico[[#This Row],[Serial_Number]]</f>
        <v>K21x.056</v>
      </c>
      <c r="CO358" s="50" t="str">
        <f>TabelladatiSinottico[[#This Row],[Customer]]</f>
        <v>ULTRATECH Sp. Z.o.o.</v>
      </c>
      <c r="CP358" s="54">
        <f t="shared" si="50"/>
        <v>357</v>
      </c>
      <c r="CQ358" s="64" t="s">
        <v>106</v>
      </c>
    </row>
    <row r="359" spans="1:95" ht="21.75" customHeight="1" x14ac:dyDescent="0.25">
      <c r="A359" s="1" t="s">
        <v>1463</v>
      </c>
      <c r="B359" s="7" t="s">
        <v>379</v>
      </c>
      <c r="C359" s="23" t="s">
        <v>1464</v>
      </c>
      <c r="D359" t="s">
        <v>1653</v>
      </c>
      <c r="E359" s="2">
        <v>2007</v>
      </c>
      <c r="F359" s="19" t="s">
        <v>99</v>
      </c>
      <c r="G359" s="10" t="s">
        <v>1646</v>
      </c>
      <c r="H359" s="2" t="s">
        <v>101</v>
      </c>
      <c r="I359" s="10" t="s">
        <v>102</v>
      </c>
      <c r="J359" s="2" t="s">
        <v>1654</v>
      </c>
      <c r="K359" s="91" t="str">
        <f t="shared" si="45"/>
        <v>pdf</v>
      </c>
      <c r="L359" s="2" t="s">
        <v>1655</v>
      </c>
      <c r="M359" s="91" t="str">
        <f t="shared" si="46"/>
        <v>pdf</v>
      </c>
      <c r="N359" s="2" t="s">
        <v>105</v>
      </c>
      <c r="O359" s="39" t="s">
        <v>106</v>
      </c>
      <c r="P359" s="13" t="str">
        <f t="shared" si="48"/>
        <v>Folder</v>
      </c>
      <c r="Q359" s="90">
        <v>2700</v>
      </c>
      <c r="R359" s="90">
        <v>1100</v>
      </c>
      <c r="S359" s="90">
        <v>1000</v>
      </c>
      <c r="T359" s="10" t="s">
        <v>807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1469</v>
      </c>
      <c r="AT359" s="50" t="s">
        <v>108</v>
      </c>
      <c r="AU359" s="12" t="s">
        <v>108</v>
      </c>
      <c r="AV359" s="12" t="s">
        <v>108</v>
      </c>
      <c r="AW359" s="12" t="s">
        <v>108</v>
      </c>
      <c r="AX359" s="50" t="s">
        <v>1649</v>
      </c>
      <c r="AY359" s="104" t="s">
        <v>330</v>
      </c>
      <c r="AZ359" s="104" t="s">
        <v>148</v>
      </c>
      <c r="BA359" s="53" t="s">
        <v>99</v>
      </c>
      <c r="BB359" s="54" t="s">
        <v>106</v>
      </c>
      <c r="BC359" s="54" t="s">
        <v>1646</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tr">
        <f>TabelladatiSinottico[[#This Row],[Model]]</f>
        <v>K21x</v>
      </c>
      <c r="CN359" s="64" t="str">
        <f>TabelladatiSinottico[[#This Row],[Serial_Number]]</f>
        <v>K21x.057</v>
      </c>
      <c r="CO359" s="50" t="str">
        <f>TabelladatiSinottico[[#This Row],[Customer]]</f>
        <v>JCM ENGINEERING</v>
      </c>
      <c r="CP359" s="54">
        <f t="shared" si="50"/>
        <v>358</v>
      </c>
      <c r="CQ359" s="64" t="s">
        <v>106</v>
      </c>
    </row>
    <row r="360" spans="1:95" ht="21.75" customHeight="1" x14ac:dyDescent="0.25">
      <c r="A360" s="1" t="s">
        <v>1463</v>
      </c>
      <c r="B360" s="7" t="s">
        <v>388</v>
      </c>
      <c r="C360" s="23" t="s">
        <v>1464</v>
      </c>
      <c r="D360" t="s">
        <v>904</v>
      </c>
      <c r="E360" s="2">
        <v>2007</v>
      </c>
      <c r="F360" s="19" t="s">
        <v>99</v>
      </c>
      <c r="G360" s="10" t="s">
        <v>1646</v>
      </c>
      <c r="H360" s="2" t="s">
        <v>101</v>
      </c>
      <c r="I360" s="10" t="s">
        <v>102</v>
      </c>
      <c r="J360" s="2" t="s">
        <v>1656</v>
      </c>
      <c r="K360" s="91" t="str">
        <f t="shared" si="45"/>
        <v>pdf</v>
      </c>
      <c r="L360" s="2" t="s">
        <v>1644</v>
      </c>
      <c r="M360" s="91" t="str">
        <f t="shared" si="46"/>
        <v>pdf</v>
      </c>
      <c r="N360" s="2" t="s">
        <v>105</v>
      </c>
      <c r="O360" s="39" t="s">
        <v>106</v>
      </c>
      <c r="P360" s="13" t="str">
        <f t="shared" si="48"/>
        <v>Folder</v>
      </c>
      <c r="Q360" s="90">
        <v>2700</v>
      </c>
      <c r="R360" s="90">
        <v>1100</v>
      </c>
      <c r="S360" s="90">
        <v>1000</v>
      </c>
      <c r="T360" s="10" t="s">
        <v>807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1469</v>
      </c>
      <c r="AT360" s="50" t="s">
        <v>108</v>
      </c>
      <c r="AU360" s="12" t="s">
        <v>108</v>
      </c>
      <c r="AV360" s="12" t="s">
        <v>108</v>
      </c>
      <c r="AW360" s="12" t="s">
        <v>108</v>
      </c>
      <c r="AX360" s="50" t="s">
        <v>1649</v>
      </c>
      <c r="AY360" s="104" t="s">
        <v>181</v>
      </c>
      <c r="AZ360" s="104" t="s">
        <v>112</v>
      </c>
      <c r="BA360" s="53" t="s">
        <v>99</v>
      </c>
      <c r="BB360" s="54" t="s">
        <v>106</v>
      </c>
      <c r="BC360" s="54" t="s">
        <v>1646</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tr">
        <f>TabelladatiSinottico[[#This Row],[Model]]</f>
        <v>K21x</v>
      </c>
      <c r="CN360" s="64" t="str">
        <f>TabelladatiSinottico[[#This Row],[Serial_Number]]</f>
        <v>K21x.058</v>
      </c>
      <c r="CO360" s="50" t="str">
        <f>TabelladatiSinottico[[#This Row],[Customer]]</f>
        <v>VS TOOLING GmbH</v>
      </c>
      <c r="CP360" s="54">
        <f t="shared" si="50"/>
        <v>359</v>
      </c>
      <c r="CQ360" s="64" t="s">
        <v>106</v>
      </c>
    </row>
    <row r="361" spans="1:95" ht="21.75" customHeight="1" x14ac:dyDescent="0.25">
      <c r="A361" s="1" t="s">
        <v>1463</v>
      </c>
      <c r="B361" s="7" t="s">
        <v>400</v>
      </c>
      <c r="C361" s="23" t="s">
        <v>1464</v>
      </c>
      <c r="D361" t="s">
        <v>612</v>
      </c>
      <c r="E361" s="2">
        <v>2007</v>
      </c>
      <c r="F361" s="19" t="s">
        <v>99</v>
      </c>
      <c r="G361" s="10" t="s">
        <v>1646</v>
      </c>
      <c r="H361" s="2" t="s">
        <v>101</v>
      </c>
      <c r="I361" s="10" t="s">
        <v>102</v>
      </c>
      <c r="J361" s="2" t="s">
        <v>1657</v>
      </c>
      <c r="K361" s="91" t="str">
        <f t="shared" si="45"/>
        <v>pdf</v>
      </c>
      <c r="L361" s="2" t="s">
        <v>1658</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1469</v>
      </c>
      <c r="AT361" s="50" t="s">
        <v>108</v>
      </c>
      <c r="AU361" s="12" t="s">
        <v>108</v>
      </c>
      <c r="AV361" s="12" t="s">
        <v>108</v>
      </c>
      <c r="AW361" s="12" t="s">
        <v>108</v>
      </c>
      <c r="AX361" s="50" t="s">
        <v>1649</v>
      </c>
      <c r="AY361" s="104" t="s">
        <v>154</v>
      </c>
      <c r="AZ361" s="104" t="s">
        <v>148</v>
      </c>
      <c r="BA361" s="53" t="s">
        <v>99</v>
      </c>
      <c r="BB361" s="54" t="s">
        <v>106</v>
      </c>
      <c r="BC361" s="54" t="s">
        <v>1646</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tr">
        <f>TabelladatiSinottico[[#This Row],[Model]]</f>
        <v>K21x</v>
      </c>
      <c r="CN361" s="64" t="str">
        <f>TabelladatiSinottico[[#This Row],[Serial_Number]]</f>
        <v>K21x.059</v>
      </c>
      <c r="CO361" s="50" t="str">
        <f>TabelladatiSinottico[[#This Row],[Customer]]</f>
        <v>HOWMET AEROSPACE</v>
      </c>
      <c r="CP361" s="54">
        <f t="shared" si="50"/>
        <v>360</v>
      </c>
      <c r="CQ361" s="64" t="s">
        <v>106</v>
      </c>
    </row>
    <row r="362" spans="1:95" ht="21.75" customHeight="1" x14ac:dyDescent="0.25">
      <c r="A362" s="1" t="s">
        <v>1463</v>
      </c>
      <c r="B362" s="7" t="s">
        <v>409</v>
      </c>
      <c r="C362" s="23" t="s">
        <v>1464</v>
      </c>
      <c r="D362" t="s">
        <v>1226</v>
      </c>
      <c r="E362" s="2">
        <v>2007</v>
      </c>
      <c r="F362" s="19" t="s">
        <v>99</v>
      </c>
      <c r="G362" s="10" t="s">
        <v>1646</v>
      </c>
      <c r="H362" s="2" t="s">
        <v>101</v>
      </c>
      <c r="I362" s="10" t="s">
        <v>102</v>
      </c>
      <c r="J362" s="2" t="s">
        <v>1659</v>
      </c>
      <c r="K362" s="91" t="str">
        <f t="shared" si="45"/>
        <v>pdf</v>
      </c>
      <c r="L362" s="2" t="s">
        <v>1660</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364</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1469</v>
      </c>
      <c r="AT362" s="50" t="s">
        <v>108</v>
      </c>
      <c r="AU362" s="12" t="s">
        <v>108</v>
      </c>
      <c r="AV362" s="12" t="s">
        <v>108</v>
      </c>
      <c r="AW362" s="12" t="s">
        <v>108</v>
      </c>
      <c r="AX362" s="50" t="s">
        <v>106</v>
      </c>
      <c r="AY362" s="104" t="s">
        <v>181</v>
      </c>
      <c r="AZ362" s="104" t="s">
        <v>112</v>
      </c>
      <c r="BA362" s="53" t="s">
        <v>99</v>
      </c>
      <c r="BB362" s="54" t="s">
        <v>106</v>
      </c>
      <c r="BC362" s="54" t="s">
        <v>1646</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tr">
        <f>TabelladatiSinottico[[#This Row],[Model]]</f>
        <v>K21x</v>
      </c>
      <c r="CN362" s="64" t="str">
        <f>TabelladatiSinottico[[#This Row],[Serial_Number]]</f>
        <v>K21x.060</v>
      </c>
      <c r="CO362" s="50" t="str">
        <f>TabelladatiSinottico[[#This Row],[Customer]]</f>
        <v>SANVITO &amp; SOMASCHINI S.p.A.</v>
      </c>
      <c r="CP362" s="54">
        <f t="shared" si="50"/>
        <v>361</v>
      </c>
      <c r="CQ362" s="64" t="s">
        <v>106</v>
      </c>
    </row>
    <row r="363" spans="1:95" ht="21.75" customHeight="1" x14ac:dyDescent="0.25">
      <c r="A363" s="1" t="s">
        <v>1463</v>
      </c>
      <c r="B363" s="7" t="s">
        <v>415</v>
      </c>
      <c r="C363" s="23" t="s">
        <v>1464</v>
      </c>
      <c r="D363" t="s">
        <v>1661</v>
      </c>
      <c r="E363" s="2">
        <v>2008</v>
      </c>
      <c r="F363" s="19" t="s">
        <v>99</v>
      </c>
      <c r="G363" s="10" t="s">
        <v>1646</v>
      </c>
      <c r="H363" s="2" t="s">
        <v>101</v>
      </c>
      <c r="I363" s="10" t="s">
        <v>102</v>
      </c>
      <c r="J363" s="2" t="s">
        <v>1662</v>
      </c>
      <c r="K363" s="91" t="str">
        <f t="shared" si="45"/>
        <v>pdf</v>
      </c>
      <c r="L363" s="2" t="s">
        <v>1663</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1469</v>
      </c>
      <c r="AT363" s="50" t="s">
        <v>108</v>
      </c>
      <c r="AU363" s="12" t="s">
        <v>108</v>
      </c>
      <c r="AV363" s="12" t="s">
        <v>108</v>
      </c>
      <c r="AW363" s="12" t="s">
        <v>108</v>
      </c>
      <c r="AX363" s="50" t="s">
        <v>1617</v>
      </c>
      <c r="AY363" s="104" t="s">
        <v>1125</v>
      </c>
      <c r="AZ363" s="104" t="s">
        <v>148</v>
      </c>
      <c r="BA363" s="53" t="s">
        <v>99</v>
      </c>
      <c r="BB363" s="54" t="s">
        <v>106</v>
      </c>
      <c r="BC363" s="54" t="s">
        <v>1646</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tr">
        <f>TabelladatiSinottico[[#This Row],[Model]]</f>
        <v>K21x</v>
      </c>
      <c r="CN363" s="64" t="str">
        <f>TabelladatiSinottico[[#This Row],[Serial_Number]]</f>
        <v>K21x.061</v>
      </c>
      <c r="CO363" s="50" t="str">
        <f>TabelladatiSinottico[[#This Row],[Customer]]</f>
        <v>SHENYANG AIRCRAFT CORPORATION</v>
      </c>
      <c r="CP363" s="54">
        <f t="shared" si="50"/>
        <v>362</v>
      </c>
      <c r="CQ363" s="64" t="s">
        <v>106</v>
      </c>
    </row>
    <row r="364" spans="1:95" ht="21.75" customHeight="1" x14ac:dyDescent="0.25">
      <c r="A364" s="1" t="s">
        <v>1463</v>
      </c>
      <c r="B364" s="7" t="s">
        <v>417</v>
      </c>
      <c r="C364" s="23" t="s">
        <v>1464</v>
      </c>
      <c r="D364" t="s">
        <v>1661</v>
      </c>
      <c r="E364" s="2">
        <v>2008</v>
      </c>
      <c r="F364" s="19" t="s">
        <v>99</v>
      </c>
      <c r="G364" s="10" t="s">
        <v>1646</v>
      </c>
      <c r="H364" s="2" t="s">
        <v>101</v>
      </c>
      <c r="I364" s="10" t="s">
        <v>102</v>
      </c>
      <c r="J364" s="2" t="s">
        <v>1664</v>
      </c>
      <c r="K364" s="91" t="str">
        <f t="shared" si="45"/>
        <v>pdf</v>
      </c>
      <c r="L364" s="2" t="s">
        <v>1663</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1469</v>
      </c>
      <c r="AT364" s="50" t="s">
        <v>108</v>
      </c>
      <c r="AU364" s="12" t="s">
        <v>108</v>
      </c>
      <c r="AV364" s="12" t="s">
        <v>108</v>
      </c>
      <c r="AW364" s="12" t="s">
        <v>108</v>
      </c>
      <c r="AX364" s="50" t="s">
        <v>1617</v>
      </c>
      <c r="AY364" s="104" t="s">
        <v>1125</v>
      </c>
      <c r="AZ364" s="104" t="s">
        <v>148</v>
      </c>
      <c r="BA364" s="53" t="s">
        <v>99</v>
      </c>
      <c r="BB364" s="54" t="s">
        <v>106</v>
      </c>
      <c r="BC364" s="54" t="s">
        <v>1646</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tr">
        <f>TabelladatiSinottico[[#This Row],[Model]]</f>
        <v>K21x</v>
      </c>
      <c r="CN364" s="64" t="str">
        <f>TabelladatiSinottico[[#This Row],[Serial_Number]]</f>
        <v>K21x.062</v>
      </c>
      <c r="CO364" s="50" t="str">
        <f>TabelladatiSinottico[[#This Row],[Customer]]</f>
        <v>SHENYANG AIRCRAFT CORPORATION</v>
      </c>
      <c r="CP364" s="54">
        <f t="shared" si="50"/>
        <v>363</v>
      </c>
      <c r="CQ364" s="64" t="s">
        <v>106</v>
      </c>
    </row>
    <row r="365" spans="1:95" ht="21.75" customHeight="1" x14ac:dyDescent="0.25">
      <c r="A365" s="1" t="s">
        <v>1463</v>
      </c>
      <c r="B365" s="7" t="s">
        <v>422</v>
      </c>
      <c r="C365" s="23" t="s">
        <v>1464</v>
      </c>
      <c r="D365" t="s">
        <v>1665</v>
      </c>
      <c r="E365" s="2">
        <v>2008</v>
      </c>
      <c r="F365" s="19" t="s">
        <v>99</v>
      </c>
      <c r="G365" s="10" t="s">
        <v>1646</v>
      </c>
      <c r="H365" s="2" t="s">
        <v>101</v>
      </c>
      <c r="I365" s="10" t="s">
        <v>102</v>
      </c>
      <c r="J365" s="2" t="s">
        <v>1666</v>
      </c>
      <c r="K365" s="91" t="str">
        <f t="shared" si="45"/>
        <v>pdf</v>
      </c>
      <c r="L365" s="2" t="s">
        <v>1667</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1469</v>
      </c>
      <c r="AT365" s="50" t="s">
        <v>108</v>
      </c>
      <c r="AU365" s="12" t="s">
        <v>108</v>
      </c>
      <c r="AV365" s="12" t="s">
        <v>108</v>
      </c>
      <c r="AW365" s="12" t="s">
        <v>108</v>
      </c>
      <c r="AX365" s="50" t="s">
        <v>1649</v>
      </c>
      <c r="AY365" s="104" t="s">
        <v>1192</v>
      </c>
      <c r="AZ365" s="104" t="s">
        <v>112</v>
      </c>
      <c r="BA365" s="53" t="s">
        <v>99</v>
      </c>
      <c r="BB365" s="54" t="s">
        <v>106</v>
      </c>
      <c r="BC365" s="54" t="s">
        <v>1646</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tr">
        <f>TabelladatiSinottico[[#This Row],[Model]]</f>
        <v>K21x</v>
      </c>
      <c r="CN365" s="64" t="str">
        <f>TabelladatiSinottico[[#This Row],[Serial_Number]]</f>
        <v>K21x.063</v>
      </c>
      <c r="CO365" s="50" t="str">
        <f>TabelladatiSinottico[[#This Row],[Customer]]</f>
        <v>ROUSH MANUFACTURING INC.</v>
      </c>
      <c r="CP365" s="54">
        <f t="shared" si="50"/>
        <v>364</v>
      </c>
      <c r="CQ365" s="64" t="s">
        <v>106</v>
      </c>
    </row>
    <row r="366" spans="1:95" ht="21.75" customHeight="1" x14ac:dyDescent="0.25">
      <c r="A366" s="1" t="s">
        <v>1463</v>
      </c>
      <c r="B366" s="7" t="s">
        <v>426</v>
      </c>
      <c r="C366" s="23" t="s">
        <v>1464</v>
      </c>
      <c r="D366" t="s">
        <v>1668</v>
      </c>
      <c r="E366" s="2">
        <v>2005</v>
      </c>
      <c r="F366" s="19" t="s">
        <v>99</v>
      </c>
      <c r="G366" s="10" t="s">
        <v>1646</v>
      </c>
      <c r="H366" s="2" t="s">
        <v>101</v>
      </c>
      <c r="I366" s="10" t="s">
        <v>102</v>
      </c>
      <c r="J366" s="2" t="s">
        <v>1669</v>
      </c>
      <c r="K366" s="91" t="str">
        <f t="shared" si="45"/>
        <v>pdf</v>
      </c>
      <c r="L366" s="2" t="s">
        <v>1658</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1469</v>
      </c>
      <c r="AT366" s="50" t="s">
        <v>108</v>
      </c>
      <c r="AU366" s="12" t="s">
        <v>108</v>
      </c>
      <c r="AV366" s="12" t="s">
        <v>108</v>
      </c>
      <c r="AW366" s="12" t="s">
        <v>108</v>
      </c>
      <c r="AX366" s="50" t="s">
        <v>1649</v>
      </c>
      <c r="AY366" s="104" t="s">
        <v>449</v>
      </c>
      <c r="AZ366" s="104" t="s">
        <v>148</v>
      </c>
      <c r="BA366" s="53" t="s">
        <v>99</v>
      </c>
      <c r="BB366" s="54" t="s">
        <v>106</v>
      </c>
      <c r="BC366" s="54" t="s">
        <v>1646</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tr">
        <f>TabelladatiSinottico[[#This Row],[Model]]</f>
        <v>K21x</v>
      </c>
      <c r="CN366" s="64" t="str">
        <f>TabelladatiSinottico[[#This Row],[Serial_Number]]</f>
        <v>K21x.064</v>
      </c>
      <c r="CO366" s="50" t="str">
        <f>TabelladatiSinottico[[#This Row],[Customer]]</f>
        <v>CHENGDU AIRCRAFT INDUSTRIAL (Group)</v>
      </c>
      <c r="CP366" s="54">
        <f t="shared" si="50"/>
        <v>365</v>
      </c>
      <c r="CQ366" s="64" t="s">
        <v>106</v>
      </c>
    </row>
    <row r="367" spans="1:95" ht="21.75" customHeight="1" x14ac:dyDescent="0.25">
      <c r="A367" s="1" t="s">
        <v>1463</v>
      </c>
      <c r="B367" s="7" t="s">
        <v>431</v>
      </c>
      <c r="C367" s="23" t="s">
        <v>1464</v>
      </c>
      <c r="D367" t="s">
        <v>1513</v>
      </c>
      <c r="E367" s="2">
        <v>2007</v>
      </c>
      <c r="F367" s="19" t="s">
        <v>99</v>
      </c>
      <c r="G367" s="10" t="s">
        <v>1646</v>
      </c>
      <c r="H367" s="2" t="s">
        <v>101</v>
      </c>
      <c r="I367" s="10" t="s">
        <v>102</v>
      </c>
      <c r="J367" s="2" t="s">
        <v>1670</v>
      </c>
      <c r="K367" s="91" t="str">
        <f t="shared" si="45"/>
        <v>pdf</v>
      </c>
      <c r="L367" s="2" t="s">
        <v>1671</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478</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1469</v>
      </c>
      <c r="AT367" s="50" t="s">
        <v>1523</v>
      </c>
      <c r="AU367" s="12" t="s">
        <v>108</v>
      </c>
      <c r="AV367" s="12" t="s">
        <v>108</v>
      </c>
      <c r="AW367" s="12" t="s">
        <v>108</v>
      </c>
      <c r="AX367" s="50" t="s">
        <v>106</v>
      </c>
      <c r="AY367" s="104" t="s">
        <v>1516</v>
      </c>
      <c r="AZ367" s="104" t="s">
        <v>148</v>
      </c>
      <c r="BA367" s="53" t="s">
        <v>99</v>
      </c>
      <c r="BB367" s="54" t="s">
        <v>106</v>
      </c>
      <c r="BC367" s="54" t="s">
        <v>1646</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tr">
        <f>TabelladatiSinottico[[#This Row],[Model]]</f>
        <v>K21x</v>
      </c>
      <c r="CN367" s="64" t="str">
        <f>TabelladatiSinottico[[#This Row],[Serial_Number]]</f>
        <v>K21x.065</v>
      </c>
      <c r="CO367" s="50" t="str">
        <f>TabelladatiSinottico[[#This Row],[Customer]]</f>
        <v>MERSEN BOOSTEC</v>
      </c>
      <c r="CP367" s="54">
        <f t="shared" si="50"/>
        <v>366</v>
      </c>
      <c r="CQ367" s="64" t="s">
        <v>106</v>
      </c>
    </row>
    <row r="368" spans="1:95" ht="21.75" customHeight="1" x14ac:dyDescent="0.25">
      <c r="A368" s="1" t="s">
        <v>1463</v>
      </c>
      <c r="B368" s="7" t="s">
        <v>441</v>
      </c>
      <c r="C368" s="23" t="s">
        <v>1464</v>
      </c>
      <c r="D368" t="s">
        <v>1672</v>
      </c>
      <c r="E368" s="2">
        <v>2008</v>
      </c>
      <c r="F368" s="19" t="s">
        <v>99</v>
      </c>
      <c r="G368" s="10" t="s">
        <v>569</v>
      </c>
      <c r="H368" s="2" t="s">
        <v>101</v>
      </c>
      <c r="I368" s="10" t="s">
        <v>102</v>
      </c>
      <c r="J368" s="2" t="s">
        <v>1673</v>
      </c>
      <c r="K368" s="91" t="str">
        <f t="shared" si="45"/>
        <v>pdf</v>
      </c>
      <c r="L368" s="2" t="s">
        <v>1667</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1674</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1469</v>
      </c>
      <c r="AT368" s="50" t="s">
        <v>108</v>
      </c>
      <c r="AU368" s="12" t="s">
        <v>108</v>
      </c>
      <c r="AV368" s="12" t="s">
        <v>108</v>
      </c>
      <c r="AW368" s="12" t="s">
        <v>108</v>
      </c>
      <c r="AX368" s="50" t="s">
        <v>1617</v>
      </c>
      <c r="AY368" s="104" t="s">
        <v>330</v>
      </c>
      <c r="AZ368" s="104" t="s">
        <v>148</v>
      </c>
      <c r="BA368" s="53" t="s">
        <v>99</v>
      </c>
      <c r="BB368" s="54" t="s">
        <v>106</v>
      </c>
      <c r="BC368" s="54" t="s">
        <v>569</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tr">
        <f>TabelladatiSinottico[[#This Row],[Model]]</f>
        <v>K21x</v>
      </c>
      <c r="CN368" s="64" t="str">
        <f>TabelladatiSinottico[[#This Row],[Serial_Number]]</f>
        <v>K21x.066</v>
      </c>
      <c r="CO368" s="50" t="str">
        <f>TabelladatiSinottico[[#This Row],[Customer]]</f>
        <v>AERNNOVA</v>
      </c>
      <c r="CP368" s="54">
        <f t="shared" si="50"/>
        <v>367</v>
      </c>
      <c r="CQ368" s="64" t="s">
        <v>106</v>
      </c>
    </row>
    <row r="369" spans="1:95" ht="21.75" customHeight="1" x14ac:dyDescent="0.25">
      <c r="A369" s="1" t="s">
        <v>1463</v>
      </c>
      <c r="B369" s="7" t="s">
        <v>450</v>
      </c>
      <c r="C369" s="23" t="s">
        <v>1464</v>
      </c>
      <c r="D369" t="s">
        <v>1482</v>
      </c>
      <c r="E369" s="2">
        <v>2008</v>
      </c>
      <c r="F369" s="19" t="s">
        <v>99</v>
      </c>
      <c r="G369" s="10" t="s">
        <v>569</v>
      </c>
      <c r="H369" s="2" t="s">
        <v>101</v>
      </c>
      <c r="I369" s="10" t="s">
        <v>102</v>
      </c>
      <c r="J369" s="2" t="s">
        <v>1675</v>
      </c>
      <c r="K369" s="91" t="str">
        <f t="shared" si="45"/>
        <v>pdf</v>
      </c>
      <c r="L369" s="2" t="s">
        <v>1663</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1469</v>
      </c>
      <c r="AT369" s="50" t="s">
        <v>108</v>
      </c>
      <c r="AU369" s="12" t="s">
        <v>108</v>
      </c>
      <c r="AV369" s="12" t="s">
        <v>108</v>
      </c>
      <c r="AW369" s="12" t="s">
        <v>108</v>
      </c>
      <c r="AX369" s="50" t="s">
        <v>1617</v>
      </c>
      <c r="AY369" s="104" t="s">
        <v>449</v>
      </c>
      <c r="AZ369" s="104" t="s">
        <v>148</v>
      </c>
      <c r="BA369" s="53" t="s">
        <v>99</v>
      </c>
      <c r="BB369" s="54" t="s">
        <v>106</v>
      </c>
      <c r="BC369" s="54" t="s">
        <v>569</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tr">
        <f>TabelladatiSinottico[[#This Row],[Model]]</f>
        <v>K21x</v>
      </c>
      <c r="CN369" s="64" t="str">
        <f>TabelladatiSinottico[[#This Row],[Serial_Number]]</f>
        <v>K21x.067</v>
      </c>
      <c r="CO369" s="50" t="str">
        <f>TabelladatiSinottico[[#This Row],[Customer]]</f>
        <v>YUNMA AIRCRAFT</v>
      </c>
      <c r="CP369" s="54">
        <f t="shared" si="50"/>
        <v>368</v>
      </c>
      <c r="CQ369" s="64" t="s">
        <v>106</v>
      </c>
    </row>
    <row r="370" spans="1:95" ht="21.75" customHeight="1" x14ac:dyDescent="0.25">
      <c r="A370" s="1" t="s">
        <v>1463</v>
      </c>
      <c r="B370" s="7" t="s">
        <v>454</v>
      </c>
      <c r="C370" s="23" t="s">
        <v>1464</v>
      </c>
      <c r="D370" t="s">
        <v>1482</v>
      </c>
      <c r="E370" s="2">
        <v>2008</v>
      </c>
      <c r="F370" s="19" t="s">
        <v>99</v>
      </c>
      <c r="G370" s="10" t="s">
        <v>569</v>
      </c>
      <c r="H370" s="2" t="s">
        <v>101</v>
      </c>
      <c r="I370" s="10" t="s">
        <v>102</v>
      </c>
      <c r="J370" s="2" t="s">
        <v>1675</v>
      </c>
      <c r="K370" s="91" t="str">
        <f t="shared" si="45"/>
        <v>pdf</v>
      </c>
      <c r="L370" s="2" t="s">
        <v>1663</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1469</v>
      </c>
      <c r="AT370" s="50" t="s">
        <v>108</v>
      </c>
      <c r="AU370" s="12" t="s">
        <v>108</v>
      </c>
      <c r="AV370" s="12" t="s">
        <v>108</v>
      </c>
      <c r="AW370" s="12" t="s">
        <v>108</v>
      </c>
      <c r="AX370" s="50" t="s">
        <v>1617</v>
      </c>
      <c r="AY370" s="104" t="s">
        <v>449</v>
      </c>
      <c r="AZ370" s="104" t="s">
        <v>148</v>
      </c>
      <c r="BA370" s="53" t="s">
        <v>99</v>
      </c>
      <c r="BB370" s="54" t="s">
        <v>106</v>
      </c>
      <c r="BC370" s="54" t="s">
        <v>569</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tr">
        <f>TabelladatiSinottico[[#This Row],[Model]]</f>
        <v>K21x</v>
      </c>
      <c r="CN370" s="64" t="str">
        <f>TabelladatiSinottico[[#This Row],[Serial_Number]]</f>
        <v>K21x.068</v>
      </c>
      <c r="CO370" s="50" t="str">
        <f>TabelladatiSinottico[[#This Row],[Customer]]</f>
        <v>YUNMA AIRCRAFT</v>
      </c>
      <c r="CP370" s="54">
        <f t="shared" si="50"/>
        <v>369</v>
      </c>
      <c r="CQ370" s="64" t="s">
        <v>106</v>
      </c>
    </row>
    <row r="371" spans="1:95" ht="21.75" customHeight="1" x14ac:dyDescent="0.25">
      <c r="A371" s="1" t="s">
        <v>1463</v>
      </c>
      <c r="B371" s="7" t="s">
        <v>457</v>
      </c>
      <c r="C371" s="23" t="s">
        <v>1464</v>
      </c>
      <c r="D371" t="s">
        <v>1509</v>
      </c>
      <c r="E371" s="2">
        <v>2008</v>
      </c>
      <c r="F371" s="19" t="s">
        <v>99</v>
      </c>
      <c r="G371" s="10" t="s">
        <v>569</v>
      </c>
      <c r="H371" s="2" t="s">
        <v>101</v>
      </c>
      <c r="I371" s="10" t="s">
        <v>102</v>
      </c>
      <c r="J371" s="2" t="s">
        <v>1676</v>
      </c>
      <c r="K371" s="91" t="str">
        <f t="shared" si="45"/>
        <v>pdf</v>
      </c>
      <c r="L371" s="2" t="s">
        <v>1677</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1469</v>
      </c>
      <c r="AT371" s="50" t="s">
        <v>108</v>
      </c>
      <c r="AU371" s="12" t="s">
        <v>108</v>
      </c>
      <c r="AV371" s="12" t="s">
        <v>108</v>
      </c>
      <c r="AW371" s="12" t="s">
        <v>108</v>
      </c>
      <c r="AX371" s="50" t="s">
        <v>1617</v>
      </c>
      <c r="AY371" s="104" t="s">
        <v>449</v>
      </c>
      <c r="AZ371" s="104" t="s">
        <v>148</v>
      </c>
      <c r="BA371" s="53" t="s">
        <v>99</v>
      </c>
      <c r="BB371" s="54" t="s">
        <v>106</v>
      </c>
      <c r="BC371" s="54" t="s">
        <v>569</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tr">
        <f>TabelladatiSinottico[[#This Row],[Model]]</f>
        <v>K21x</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x14ac:dyDescent="0.25">
      <c r="A372" s="1" t="s">
        <v>1463</v>
      </c>
      <c r="B372" s="7" t="s">
        <v>458</v>
      </c>
      <c r="C372" s="23" t="s">
        <v>1464</v>
      </c>
      <c r="D372" t="s">
        <v>1509</v>
      </c>
      <c r="E372" s="2">
        <v>2008</v>
      </c>
      <c r="F372" s="19" t="s">
        <v>99</v>
      </c>
      <c r="G372" s="10" t="s">
        <v>569</v>
      </c>
      <c r="H372" s="2" t="s">
        <v>101</v>
      </c>
      <c r="I372" s="10" t="s">
        <v>102</v>
      </c>
      <c r="J372" s="2" t="s">
        <v>1676</v>
      </c>
      <c r="K372" s="91" t="str">
        <f t="shared" si="45"/>
        <v>pdf</v>
      </c>
      <c r="L372" s="2" t="s">
        <v>1677</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1469</v>
      </c>
      <c r="AT372" s="50" t="s">
        <v>108</v>
      </c>
      <c r="AU372" s="12" t="s">
        <v>108</v>
      </c>
      <c r="AV372" s="12" t="s">
        <v>108</v>
      </c>
      <c r="AW372" s="12" t="s">
        <v>108</v>
      </c>
      <c r="AX372" s="50" t="s">
        <v>1617</v>
      </c>
      <c r="AY372" s="104" t="s">
        <v>449</v>
      </c>
      <c r="AZ372" s="104" t="s">
        <v>148</v>
      </c>
      <c r="BA372" s="53" t="s">
        <v>99</v>
      </c>
      <c r="BB372" s="54" t="s">
        <v>106</v>
      </c>
      <c r="BC372" s="54" t="s">
        <v>569</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tr">
        <f>TabelladatiSinottico[[#This Row],[Model]]</f>
        <v>K21x</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x14ac:dyDescent="0.25">
      <c r="A373" s="1" t="s">
        <v>1463</v>
      </c>
      <c r="B373" s="7" t="s">
        <v>470</v>
      </c>
      <c r="C373" s="23" t="s">
        <v>1464</v>
      </c>
      <c r="D373" t="s">
        <v>1672</v>
      </c>
      <c r="E373" s="2">
        <v>2008</v>
      </c>
      <c r="F373" s="19" t="s">
        <v>99</v>
      </c>
      <c r="G373" s="10" t="s">
        <v>569</v>
      </c>
      <c r="H373" s="2" t="s">
        <v>101</v>
      </c>
      <c r="I373" s="10" t="s">
        <v>102</v>
      </c>
      <c r="J373" s="2" t="s">
        <v>1678</v>
      </c>
      <c r="K373" s="91" t="str">
        <f t="shared" si="45"/>
        <v>pdf</v>
      </c>
      <c r="L373" s="2" t="s">
        <v>1667</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1674</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1469</v>
      </c>
      <c r="AT373" s="50" t="s">
        <v>108</v>
      </c>
      <c r="AU373" s="12" t="s">
        <v>108</v>
      </c>
      <c r="AV373" s="12" t="s">
        <v>108</v>
      </c>
      <c r="AW373" s="12" t="s">
        <v>108</v>
      </c>
      <c r="AX373" s="50" t="s">
        <v>1617</v>
      </c>
      <c r="AY373" s="104" t="s">
        <v>330</v>
      </c>
      <c r="AZ373" s="104" t="s">
        <v>148</v>
      </c>
      <c r="BA373" s="53" t="s">
        <v>99</v>
      </c>
      <c r="BB373" s="54" t="s">
        <v>106</v>
      </c>
      <c r="BC373" s="54" t="s">
        <v>569</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tr">
        <f>TabelladatiSinottico[[#This Row],[Model]]</f>
        <v>K21x</v>
      </c>
      <c r="CN373" s="64" t="str">
        <f>TabelladatiSinottico[[#This Row],[Serial_Number]]</f>
        <v>K21x.071</v>
      </c>
      <c r="CO373" s="50" t="str">
        <f>TabelladatiSinottico[[#This Row],[Customer]]</f>
        <v>AERNNOVA</v>
      </c>
      <c r="CP373" s="54">
        <f t="shared" si="50"/>
        <v>372</v>
      </c>
      <c r="CQ373" s="64" t="s">
        <v>106</v>
      </c>
    </row>
    <row r="374" spans="1:95" ht="21.75" customHeight="1" x14ac:dyDescent="0.25">
      <c r="A374" s="1" t="s">
        <v>1463</v>
      </c>
      <c r="B374" s="7" t="s">
        <v>474</v>
      </c>
      <c r="C374" s="23" t="s">
        <v>1464</v>
      </c>
      <c r="D374" t="s">
        <v>783</v>
      </c>
      <c r="E374" s="2">
        <v>2008</v>
      </c>
      <c r="F374" s="19" t="s">
        <v>99</v>
      </c>
      <c r="G374" s="10" t="s">
        <v>569</v>
      </c>
      <c r="H374" s="2" t="s">
        <v>101</v>
      </c>
      <c r="I374" s="10" t="s">
        <v>102</v>
      </c>
      <c r="J374" s="2" t="s">
        <v>1679</v>
      </c>
      <c r="K374" s="91" t="str">
        <f t="shared" si="45"/>
        <v>pdf</v>
      </c>
      <c r="L374" s="2" t="s">
        <v>1644</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1469</v>
      </c>
      <c r="AT374" s="50" t="s">
        <v>108</v>
      </c>
      <c r="AU374" s="12" t="s">
        <v>108</v>
      </c>
      <c r="AV374" s="12" t="s">
        <v>108</v>
      </c>
      <c r="AW374" s="12" t="s">
        <v>108</v>
      </c>
      <c r="AX374" s="50" t="s">
        <v>1617</v>
      </c>
      <c r="AY374" s="104" t="s">
        <v>787</v>
      </c>
      <c r="AZ374" s="104" t="s">
        <v>112</v>
      </c>
      <c r="BA374" s="53" t="s">
        <v>99</v>
      </c>
      <c r="BB374" s="54" t="s">
        <v>106</v>
      </c>
      <c r="BC374" s="54" t="s">
        <v>569</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tr">
        <f>TabelladatiSinottico[[#This Row],[Model]]</f>
        <v>K21x</v>
      </c>
      <c r="CN374" s="64" t="str">
        <f>TabelladatiSinottico[[#This Row],[Serial_Number]]</f>
        <v>K21x.072</v>
      </c>
      <c r="CO374" s="50" t="str">
        <f>TabelladatiSinottico[[#This Row],[Customer]]</f>
        <v>MANTZ AUTOMATION Inc.</v>
      </c>
      <c r="CP374" s="54">
        <f t="shared" si="50"/>
        <v>373</v>
      </c>
      <c r="CQ374" s="64" t="s">
        <v>106</v>
      </c>
    </row>
    <row r="375" spans="1:95" ht="21.75" customHeight="1" x14ac:dyDescent="0.25">
      <c r="A375" s="1" t="s">
        <v>1463</v>
      </c>
      <c r="B375" s="7" t="s">
        <v>485</v>
      </c>
      <c r="C375" s="23" t="s">
        <v>1464</v>
      </c>
      <c r="D375" t="s">
        <v>1680</v>
      </c>
      <c r="E375" s="2">
        <v>2008</v>
      </c>
      <c r="F375" s="19" t="s">
        <v>99</v>
      </c>
      <c r="G375" s="10" t="s">
        <v>569</v>
      </c>
      <c r="H375" s="2" t="s">
        <v>101</v>
      </c>
      <c r="I375" s="10" t="s">
        <v>102</v>
      </c>
      <c r="J375" s="2" t="s">
        <v>1681</v>
      </c>
      <c r="K375" s="91" t="str">
        <f t="shared" si="45"/>
        <v>pdf</v>
      </c>
      <c r="L375" s="2" t="s">
        <v>1655</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1469</v>
      </c>
      <c r="AT375" s="50" t="s">
        <v>108</v>
      </c>
      <c r="AU375" s="12" t="s">
        <v>108</v>
      </c>
      <c r="AV375" s="12" t="s">
        <v>108</v>
      </c>
      <c r="AW375" s="12" t="s">
        <v>108</v>
      </c>
      <c r="AX375" s="50" t="s">
        <v>106</v>
      </c>
      <c r="AY375" s="104" t="s">
        <v>252</v>
      </c>
      <c r="AZ375" s="104" t="s">
        <v>112</v>
      </c>
      <c r="BA375" s="53" t="s">
        <v>99</v>
      </c>
      <c r="BB375" s="54" t="s">
        <v>106</v>
      </c>
      <c r="BC375" s="54" t="s">
        <v>569</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tr">
        <f>TabelladatiSinottico[[#This Row],[Model]]</f>
        <v>K21x</v>
      </c>
      <c r="CN375" s="64" t="str">
        <f>TabelladatiSinottico[[#This Row],[Serial_Number]]</f>
        <v>K21x.073</v>
      </c>
      <c r="CO375" s="50" t="str">
        <f>TabelladatiSinottico[[#This Row],[Customer]]</f>
        <v>INSTALADORA SAO MARCOS LTDA (BEPO)</v>
      </c>
      <c r="CP375" s="54">
        <f t="shared" si="50"/>
        <v>374</v>
      </c>
      <c r="CQ375" s="64" t="s">
        <v>106</v>
      </c>
    </row>
    <row r="376" spans="1:95" ht="21.75" customHeight="1" x14ac:dyDescent="0.25">
      <c r="A376" s="1" t="s">
        <v>1463</v>
      </c>
      <c r="B376" s="7" t="s">
        <v>489</v>
      </c>
      <c r="C376" s="7" t="s">
        <v>1464</v>
      </c>
      <c r="D376" t="s">
        <v>1672</v>
      </c>
      <c r="E376" s="2">
        <v>2008</v>
      </c>
      <c r="F376" s="19" t="s">
        <v>99</v>
      </c>
      <c r="G376" s="10" t="s">
        <v>569</v>
      </c>
      <c r="H376" s="2" t="s">
        <v>101</v>
      </c>
      <c r="I376" s="10" t="s">
        <v>102</v>
      </c>
      <c r="J376" s="2" t="s">
        <v>1682</v>
      </c>
      <c r="K376" s="91" t="str">
        <f t="shared" si="45"/>
        <v>pdf</v>
      </c>
      <c r="L376" s="2" t="s">
        <v>1667</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1674</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1469</v>
      </c>
      <c r="AT376" s="50" t="s">
        <v>108</v>
      </c>
      <c r="AU376" s="12" t="s">
        <v>108</v>
      </c>
      <c r="AV376" s="12" t="s">
        <v>108</v>
      </c>
      <c r="AW376" s="12" t="s">
        <v>108</v>
      </c>
      <c r="AX376" s="50" t="s">
        <v>1683</v>
      </c>
      <c r="AY376" s="104" t="s">
        <v>330</v>
      </c>
      <c r="AZ376" s="104" t="s">
        <v>148</v>
      </c>
      <c r="BA376" s="53" t="s">
        <v>99</v>
      </c>
      <c r="BB376" s="54" t="s">
        <v>106</v>
      </c>
      <c r="BC376" s="54" t="s">
        <v>569</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tr">
        <f>TabelladatiSinottico[[#This Row],[Model]]</f>
        <v>K21x</v>
      </c>
      <c r="CN376" s="64" t="str">
        <f>TabelladatiSinottico[[#This Row],[Serial_Number]]</f>
        <v>K21x.074</v>
      </c>
      <c r="CO376" s="50" t="str">
        <f>TabelladatiSinottico[[#This Row],[Customer]]</f>
        <v>AERNNOVA</v>
      </c>
      <c r="CP376" s="54">
        <f t="shared" si="50"/>
        <v>375</v>
      </c>
      <c r="CQ376" s="64" t="s">
        <v>106</v>
      </c>
    </row>
    <row r="377" spans="1:95" ht="21.75" customHeight="1" x14ac:dyDescent="0.25">
      <c r="A377" s="1" t="s">
        <v>1463</v>
      </c>
      <c r="B377" s="7" t="s">
        <v>495</v>
      </c>
      <c r="C377" s="7" t="s">
        <v>1464</v>
      </c>
      <c r="D377" t="s">
        <v>1672</v>
      </c>
      <c r="E377" s="2">
        <v>2009</v>
      </c>
      <c r="F377" s="19" t="s">
        <v>99</v>
      </c>
      <c r="G377" s="10" t="s">
        <v>569</v>
      </c>
      <c r="H377" s="2" t="s">
        <v>101</v>
      </c>
      <c r="I377" s="10" t="s">
        <v>102</v>
      </c>
      <c r="J377" s="2" t="s">
        <v>1684</v>
      </c>
      <c r="K377" s="91" t="str">
        <f t="shared" si="45"/>
        <v>pdf</v>
      </c>
      <c r="L377" s="2" t="s">
        <v>1667</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1674</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1469</v>
      </c>
      <c r="AT377" s="50" t="s">
        <v>108</v>
      </c>
      <c r="AU377" s="12" t="s">
        <v>108</v>
      </c>
      <c r="AV377" s="12" t="s">
        <v>108</v>
      </c>
      <c r="AW377" s="12" t="s">
        <v>108</v>
      </c>
      <c r="AX377" s="50" t="s">
        <v>1683</v>
      </c>
      <c r="AY377" s="104" t="s">
        <v>330</v>
      </c>
      <c r="AZ377" s="104" t="s">
        <v>148</v>
      </c>
      <c r="BA377" s="53" t="s">
        <v>99</v>
      </c>
      <c r="BB377" s="54" t="s">
        <v>106</v>
      </c>
      <c r="BC377" s="54" t="s">
        <v>569</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tr">
        <f>TabelladatiSinottico[[#This Row],[Model]]</f>
        <v>K21x</v>
      </c>
      <c r="CN377" s="64" t="str">
        <f>TabelladatiSinottico[[#This Row],[Serial_Number]]</f>
        <v>K21x.075</v>
      </c>
      <c r="CO377" s="50" t="str">
        <f>TabelladatiSinottico[[#This Row],[Customer]]</f>
        <v>AERNNOVA</v>
      </c>
      <c r="CP377" s="54">
        <f t="shared" si="50"/>
        <v>376</v>
      </c>
      <c r="CQ377" s="64" t="s">
        <v>106</v>
      </c>
    </row>
    <row r="378" spans="1:95" ht="21.75" customHeight="1" x14ac:dyDescent="0.25">
      <c r="A378" s="1" t="s">
        <v>1463</v>
      </c>
      <c r="B378" s="7" t="s">
        <v>496</v>
      </c>
      <c r="C378" s="7" t="s">
        <v>1464</v>
      </c>
      <c r="D378" t="s">
        <v>1685</v>
      </c>
      <c r="E378" s="2">
        <v>2009</v>
      </c>
      <c r="F378" s="19" t="s">
        <v>99</v>
      </c>
      <c r="G378" s="10" t="s">
        <v>569</v>
      </c>
      <c r="H378" s="2" t="s">
        <v>101</v>
      </c>
      <c r="I378" s="10" t="s">
        <v>102</v>
      </c>
      <c r="J378" s="2" t="s">
        <v>1686</v>
      </c>
      <c r="K378" s="91" t="str">
        <f t="shared" si="45"/>
        <v>pdf</v>
      </c>
      <c r="L378" s="2" t="s">
        <v>1687</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1469</v>
      </c>
      <c r="AT378" s="50" t="s">
        <v>108</v>
      </c>
      <c r="AU378" s="12" t="s">
        <v>108</v>
      </c>
      <c r="AV378" s="12" t="s">
        <v>108</v>
      </c>
      <c r="AW378" s="12" t="s">
        <v>108</v>
      </c>
      <c r="AX378" s="50" t="s">
        <v>108</v>
      </c>
      <c r="AY378" s="104" t="s">
        <v>174</v>
      </c>
      <c r="AZ378" s="104" t="s">
        <v>112</v>
      </c>
      <c r="BA378" s="53" t="s">
        <v>99</v>
      </c>
      <c r="BB378" s="54" t="s">
        <v>106</v>
      </c>
      <c r="BC378" s="54" t="s">
        <v>569</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tr">
        <f>TabelladatiSinottico[[#This Row],[Model]]</f>
        <v>K21x</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x14ac:dyDescent="0.25">
      <c r="A379" s="1" t="s">
        <v>1463</v>
      </c>
      <c r="B379" s="7" t="s">
        <v>501</v>
      </c>
      <c r="C379" s="7" t="s">
        <v>1464</v>
      </c>
      <c r="D379" t="s">
        <v>1688</v>
      </c>
      <c r="E379" s="2">
        <v>2009</v>
      </c>
      <c r="F379" s="19" t="s">
        <v>99</v>
      </c>
      <c r="G379" s="10" t="s">
        <v>569</v>
      </c>
      <c r="H379" s="2" t="s">
        <v>101</v>
      </c>
      <c r="I379" s="10" t="s">
        <v>102</v>
      </c>
      <c r="J379" s="2" t="s">
        <v>1689</v>
      </c>
      <c r="K379" s="91" t="str">
        <f t="shared" si="45"/>
        <v>pdf</v>
      </c>
      <c r="L379" s="2" t="s">
        <v>1667</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562</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1469</v>
      </c>
      <c r="AT379" s="50" t="s">
        <v>108</v>
      </c>
      <c r="AU379" s="12" t="s">
        <v>108</v>
      </c>
      <c r="AV379" s="12" t="s">
        <v>108</v>
      </c>
      <c r="AW379" s="12" t="s">
        <v>108</v>
      </c>
      <c r="AX379" s="50" t="s">
        <v>1690</v>
      </c>
      <c r="AY379" s="104" t="s">
        <v>1691</v>
      </c>
      <c r="AZ379" s="104" t="s">
        <v>112</v>
      </c>
      <c r="BA379" s="53" t="s">
        <v>99</v>
      </c>
      <c r="BB379" s="54" t="s">
        <v>106</v>
      </c>
      <c r="BC379" s="54" t="s">
        <v>569</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tr">
        <f>TabelladatiSinottico[[#This Row],[Model]]</f>
        <v>K21x</v>
      </c>
      <c r="CN379" s="64" t="str">
        <f>TabelladatiSinottico[[#This Row],[Serial_Number]]</f>
        <v>K21x.077</v>
      </c>
      <c r="CO379" s="50" t="str">
        <f>TabelladatiSinottico[[#This Row],[Customer]]</f>
        <v>HINDUJA FOUNDRIES</v>
      </c>
      <c r="CP379" s="54">
        <f t="shared" si="50"/>
        <v>378</v>
      </c>
      <c r="CQ379" s="64" t="s">
        <v>106</v>
      </c>
    </row>
    <row r="380" spans="1:95" ht="21.75" customHeight="1" x14ac:dyDescent="0.25">
      <c r="A380" s="1" t="s">
        <v>1463</v>
      </c>
      <c r="B380" s="7" t="s">
        <v>502</v>
      </c>
      <c r="C380" s="7" t="s">
        <v>1562</v>
      </c>
      <c r="D380" t="s">
        <v>1279</v>
      </c>
      <c r="E380" s="2">
        <v>2008</v>
      </c>
      <c r="F380" s="19" t="s">
        <v>99</v>
      </c>
      <c r="G380" s="10" t="s">
        <v>569</v>
      </c>
      <c r="H380" s="2" t="s">
        <v>101</v>
      </c>
      <c r="I380" s="10" t="s">
        <v>102</v>
      </c>
      <c r="J380" s="2" t="s">
        <v>1692</v>
      </c>
      <c r="K380" s="91" t="str">
        <f t="shared" si="45"/>
        <v>pdf</v>
      </c>
      <c r="L380" s="2" t="s">
        <v>1693</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1282</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1566</v>
      </c>
      <c r="AT380" s="50" t="s">
        <v>1694</v>
      </c>
      <c r="AU380" s="12" t="s">
        <v>108</v>
      </c>
      <c r="AV380" s="12" t="s">
        <v>108</v>
      </c>
      <c r="AW380" s="12" t="s">
        <v>108</v>
      </c>
      <c r="AX380" s="50" t="s">
        <v>1617</v>
      </c>
      <c r="AY380" s="104" t="s">
        <v>1283</v>
      </c>
      <c r="AZ380" s="104" t="s">
        <v>112</v>
      </c>
      <c r="BA380" s="53" t="s">
        <v>99</v>
      </c>
      <c r="BB380" s="54" t="s">
        <v>106</v>
      </c>
      <c r="BC380" s="54" t="s">
        <v>569</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tr">
        <f>TabelladatiSinottico[[#This Row],[Model]]</f>
        <v>K21x</v>
      </c>
      <c r="CN380" s="64" t="str">
        <f>TabelladatiSinottico[[#This Row],[Serial_Number]]</f>
        <v>K21x.078</v>
      </c>
      <c r="CO380" s="50" t="str">
        <f>TabelladatiSinottico[[#This Row],[Customer]]</f>
        <v>D-COMPANY Ltd.</v>
      </c>
      <c r="CP380" s="54">
        <f t="shared" si="50"/>
        <v>379</v>
      </c>
      <c r="CQ380" s="64" t="s">
        <v>106</v>
      </c>
    </row>
    <row r="381" spans="1:95" ht="21.75" customHeight="1" x14ac:dyDescent="0.25">
      <c r="A381" s="1" t="s">
        <v>1463</v>
      </c>
      <c r="B381" s="7" t="s">
        <v>503</v>
      </c>
      <c r="C381" s="7" t="s">
        <v>1464</v>
      </c>
      <c r="D381" t="s">
        <v>1300</v>
      </c>
      <c r="E381" s="2">
        <v>2009</v>
      </c>
      <c r="F381" s="19" t="s">
        <v>99</v>
      </c>
      <c r="G381" s="10" t="s">
        <v>569</v>
      </c>
      <c r="H381" s="2" t="s">
        <v>101</v>
      </c>
      <c r="I381" s="10" t="s">
        <v>102</v>
      </c>
      <c r="J381" s="2" t="s">
        <v>1695</v>
      </c>
      <c r="K381" s="91" t="str">
        <f t="shared" si="45"/>
        <v>pdf</v>
      </c>
      <c r="L381" s="2" t="s">
        <v>1648</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1604</v>
      </c>
      <c r="AT381" s="50" t="s">
        <v>108</v>
      </c>
      <c r="AU381" s="12" t="s">
        <v>108</v>
      </c>
      <c r="AV381" s="12" t="s">
        <v>108</v>
      </c>
      <c r="AW381" s="12" t="s">
        <v>108</v>
      </c>
      <c r="AX381" s="50" t="s">
        <v>1683</v>
      </c>
      <c r="AY381" s="104" t="s">
        <v>1696</v>
      </c>
      <c r="AZ381" s="104" t="s">
        <v>192</v>
      </c>
      <c r="BA381" s="53" t="s">
        <v>99</v>
      </c>
      <c r="BB381" s="54" t="s">
        <v>106</v>
      </c>
      <c r="BC381" s="54" t="s">
        <v>569</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tr">
        <f>TabelladatiSinottico[[#This Row],[Model]]</f>
        <v>K21x</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x14ac:dyDescent="0.25">
      <c r="A382" s="1" t="s">
        <v>1463</v>
      </c>
      <c r="B382" s="7" t="s">
        <v>504</v>
      </c>
      <c r="C382" s="7" t="s">
        <v>1464</v>
      </c>
      <c r="D382" t="s">
        <v>1509</v>
      </c>
      <c r="E382" s="2">
        <v>2009</v>
      </c>
      <c r="F382" s="19" t="s">
        <v>99</v>
      </c>
      <c r="G382" s="10" t="s">
        <v>569</v>
      </c>
      <c r="H382" s="2" t="s">
        <v>101</v>
      </c>
      <c r="I382" s="10" t="s">
        <v>102</v>
      </c>
      <c r="J382" s="2" t="s">
        <v>1697</v>
      </c>
      <c r="K382" s="91" t="str">
        <f t="shared" si="45"/>
        <v>pdf</v>
      </c>
      <c r="L382" s="2" t="s">
        <v>1677</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1469</v>
      </c>
      <c r="AT382" s="50" t="s">
        <v>108</v>
      </c>
      <c r="AU382" s="12" t="s">
        <v>108</v>
      </c>
      <c r="AV382" s="12" t="s">
        <v>108</v>
      </c>
      <c r="AW382" s="12" t="s">
        <v>108</v>
      </c>
      <c r="AX382" s="50" t="s">
        <v>1683</v>
      </c>
      <c r="AY382" s="104" t="s">
        <v>449</v>
      </c>
      <c r="AZ382" s="104" t="s">
        <v>148</v>
      </c>
      <c r="BA382" s="53" t="s">
        <v>99</v>
      </c>
      <c r="BB382" s="54" t="s">
        <v>106</v>
      </c>
      <c r="BC382" s="54" t="s">
        <v>569</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tr">
        <f>TabelladatiSinottico[[#This Row],[Model]]</f>
        <v>K21x</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x14ac:dyDescent="0.25">
      <c r="A383" s="1" t="s">
        <v>1463</v>
      </c>
      <c r="B383" s="7" t="s">
        <v>505</v>
      </c>
      <c r="C383" s="7" t="s">
        <v>1464</v>
      </c>
      <c r="D383" t="s">
        <v>1509</v>
      </c>
      <c r="E383" s="2">
        <v>2009</v>
      </c>
      <c r="F383" s="19" t="s">
        <v>99</v>
      </c>
      <c r="G383" s="10" t="s">
        <v>569</v>
      </c>
      <c r="H383" s="2" t="s">
        <v>101</v>
      </c>
      <c r="I383" s="10" t="s">
        <v>102</v>
      </c>
      <c r="J383" s="2" t="s">
        <v>1698</v>
      </c>
      <c r="K383" s="91" t="str">
        <f t="shared" si="45"/>
        <v>pdf</v>
      </c>
      <c r="L383" s="2" t="s">
        <v>1677</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1469</v>
      </c>
      <c r="AT383" s="50" t="s">
        <v>108</v>
      </c>
      <c r="AU383" s="12" t="s">
        <v>108</v>
      </c>
      <c r="AV383" s="12" t="s">
        <v>108</v>
      </c>
      <c r="AW383" s="12" t="s">
        <v>108</v>
      </c>
      <c r="AX383" s="50" t="s">
        <v>1683</v>
      </c>
      <c r="AY383" s="104" t="s">
        <v>449</v>
      </c>
      <c r="AZ383" s="104" t="s">
        <v>148</v>
      </c>
      <c r="BA383" s="53" t="s">
        <v>99</v>
      </c>
      <c r="BB383" s="54" t="s">
        <v>106</v>
      </c>
      <c r="BC383" s="54" t="s">
        <v>569</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tr">
        <f>TabelladatiSinottico[[#This Row],[Model]]</f>
        <v>K21x</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x14ac:dyDescent="0.25">
      <c r="A384" s="1" t="s">
        <v>1463</v>
      </c>
      <c r="B384" s="7" t="s">
        <v>512</v>
      </c>
      <c r="C384" s="7" t="s">
        <v>1464</v>
      </c>
      <c r="D384" t="s">
        <v>1300</v>
      </c>
      <c r="E384" s="2">
        <v>2010</v>
      </c>
      <c r="F384" s="19" t="s">
        <v>99</v>
      </c>
      <c r="G384" s="10" t="s">
        <v>569</v>
      </c>
      <c r="H384" s="2" t="s">
        <v>101</v>
      </c>
      <c r="I384" s="10" t="s">
        <v>102</v>
      </c>
      <c r="J384" s="2" t="s">
        <v>1699</v>
      </c>
      <c r="K384" s="91" t="str">
        <f t="shared" si="45"/>
        <v>pdf</v>
      </c>
      <c r="L384" s="2" t="s">
        <v>1700</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1469</v>
      </c>
      <c r="AT384" s="50" t="s">
        <v>108</v>
      </c>
      <c r="AU384" s="12" t="s">
        <v>108</v>
      </c>
      <c r="AV384" s="12" t="s">
        <v>108</v>
      </c>
      <c r="AW384" s="12" t="s">
        <v>108</v>
      </c>
      <c r="AX384" s="50" t="s">
        <v>108</v>
      </c>
      <c r="AY384" s="104" t="s">
        <v>197</v>
      </c>
      <c r="AZ384" s="104" t="s">
        <v>192</v>
      </c>
      <c r="BA384" s="53" t="s">
        <v>99</v>
      </c>
      <c r="BB384" s="54" t="s">
        <v>106</v>
      </c>
      <c r="BC384" s="54" t="s">
        <v>569</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tr">
        <f>TabelladatiSinottico[[#This Row],[Model]]</f>
        <v>K21x</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x14ac:dyDescent="0.25">
      <c r="A385" s="1" t="s">
        <v>1463</v>
      </c>
      <c r="B385" s="7" t="s">
        <v>515</v>
      </c>
      <c r="C385" s="7" t="s">
        <v>1464</v>
      </c>
      <c r="D385" t="s">
        <v>804</v>
      </c>
      <c r="E385" s="2">
        <v>2010</v>
      </c>
      <c r="F385" s="19" t="s">
        <v>99</v>
      </c>
      <c r="G385" s="10" t="s">
        <v>569</v>
      </c>
      <c r="H385" s="2" t="s">
        <v>101</v>
      </c>
      <c r="I385" s="10" t="s">
        <v>102</v>
      </c>
      <c r="J385" s="2" t="s">
        <v>1701</v>
      </c>
      <c r="K385" s="91" t="str">
        <f t="shared" si="45"/>
        <v>pdf</v>
      </c>
      <c r="L385" s="2" t="s">
        <v>1702</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1469</v>
      </c>
      <c r="AT385" s="50" t="s">
        <v>107</v>
      </c>
      <c r="AU385" s="12" t="s">
        <v>108</v>
      </c>
      <c r="AV385" s="12" t="s">
        <v>108</v>
      </c>
      <c r="AW385" s="12" t="s">
        <v>108</v>
      </c>
      <c r="AX385" s="50" t="s">
        <v>108</v>
      </c>
      <c r="AY385" s="104" t="s">
        <v>808</v>
      </c>
      <c r="AZ385" s="104" t="s">
        <v>112</v>
      </c>
      <c r="BA385" s="53" t="s">
        <v>99</v>
      </c>
      <c r="BB385" s="54" t="s">
        <v>106</v>
      </c>
      <c r="BC385" s="54" t="s">
        <v>569</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tr">
        <f>TabelladatiSinottico[[#This Row],[Model]]</f>
        <v>K21x</v>
      </c>
      <c r="CN385" s="64" t="str">
        <f>TabelladatiSinottico[[#This Row],[Serial_Number]]</f>
        <v>K21x.083</v>
      </c>
      <c r="CO385" s="50" t="str">
        <f>TabelladatiSinottico[[#This Row],[Customer]]</f>
        <v>CAD/CAM SCHINKOWSKI</v>
      </c>
      <c r="CP385" s="54">
        <f t="shared" si="50"/>
        <v>384</v>
      </c>
      <c r="CQ385" s="64" t="s">
        <v>106</v>
      </c>
    </row>
    <row r="386" spans="1:95" ht="21.75" customHeight="1" x14ac:dyDescent="0.25">
      <c r="A386" s="1" t="s">
        <v>1463</v>
      </c>
      <c r="B386" s="7" t="s">
        <v>523</v>
      </c>
      <c r="C386" s="7" t="s">
        <v>1464</v>
      </c>
      <c r="D386" t="s">
        <v>1703</v>
      </c>
      <c r="E386" s="2">
        <v>2011</v>
      </c>
      <c r="F386" s="19" t="s">
        <v>99</v>
      </c>
      <c r="G386" s="10" t="s">
        <v>569</v>
      </c>
      <c r="H386" s="2" t="s">
        <v>101</v>
      </c>
      <c r="I386" s="10" t="s">
        <v>102</v>
      </c>
      <c r="J386" s="2" t="s">
        <v>1704</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1700</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1469</v>
      </c>
      <c r="AT386" s="50" t="s">
        <v>108</v>
      </c>
      <c r="AU386" s="12" t="s">
        <v>108</v>
      </c>
      <c r="AV386" s="12" t="s">
        <v>108</v>
      </c>
      <c r="AW386" s="12" t="s">
        <v>108</v>
      </c>
      <c r="AX386" s="50" t="s">
        <v>108</v>
      </c>
      <c r="AY386" s="104" t="s">
        <v>252</v>
      </c>
      <c r="AZ386" s="104" t="s">
        <v>192</v>
      </c>
      <c r="BA386" s="53" t="s">
        <v>99</v>
      </c>
      <c r="BB386" s="54" t="s">
        <v>106</v>
      </c>
      <c r="BC386" s="54" t="s">
        <v>569</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tr">
        <f>TabelladatiSinottico[[#This Row],[Model]]</f>
        <v>K21x</v>
      </c>
      <c r="CN386" s="64" t="str">
        <f>TabelladatiSinottico[[#This Row],[Serial_Number]]</f>
        <v>K21x.084</v>
      </c>
      <c r="CO386" s="50" t="str">
        <f>TabelladatiSinottico[[#This Row],[Customer]]</f>
        <v>FBM MOLDES</v>
      </c>
      <c r="CP386" s="54">
        <f t="shared" si="50"/>
        <v>385</v>
      </c>
      <c r="CQ386" s="64" t="s">
        <v>106</v>
      </c>
    </row>
    <row r="387" spans="1:95" ht="21.75" customHeight="1" x14ac:dyDescent="0.25">
      <c r="A387" s="1" t="s">
        <v>1463</v>
      </c>
      <c r="B387" s="7" t="s">
        <v>530</v>
      </c>
      <c r="C387" s="7" t="s">
        <v>1562</v>
      </c>
      <c r="D387" t="s">
        <v>1705</v>
      </c>
      <c r="E387" s="2">
        <v>2010</v>
      </c>
      <c r="F387" s="19" t="s">
        <v>99</v>
      </c>
      <c r="G387" s="10" t="s">
        <v>569</v>
      </c>
      <c r="H387" s="2" t="s">
        <v>101</v>
      </c>
      <c r="I387" s="10" t="s">
        <v>102</v>
      </c>
      <c r="J387" s="2" t="s">
        <v>1706</v>
      </c>
      <c r="K387" s="91" t="str">
        <f t="shared" si="52"/>
        <v>pdf</v>
      </c>
      <c r="L387" s="2" t="s">
        <v>1707</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1593</v>
      </c>
      <c r="AT387" s="50" t="s">
        <v>1694</v>
      </c>
      <c r="AU387" s="12" t="s">
        <v>108</v>
      </c>
      <c r="AV387" s="12" t="s">
        <v>108</v>
      </c>
      <c r="AW387" s="12" t="s">
        <v>108</v>
      </c>
      <c r="AX387" s="50" t="s">
        <v>1617</v>
      </c>
      <c r="AY387" s="104" t="s">
        <v>449</v>
      </c>
      <c r="AZ387" s="104" t="s">
        <v>148</v>
      </c>
      <c r="BA387" s="53" t="s">
        <v>99</v>
      </c>
      <c r="BB387" s="54" t="s">
        <v>106</v>
      </c>
      <c r="BC387" s="54" t="s">
        <v>569</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tr">
        <f>TabelladatiSinottico[[#This Row],[Model]]</f>
        <v>K21x</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x14ac:dyDescent="0.25">
      <c r="A388" s="1" t="s">
        <v>1463</v>
      </c>
      <c r="B388" s="7" t="s">
        <v>539</v>
      </c>
      <c r="C388" s="7" t="s">
        <v>1464</v>
      </c>
      <c r="D388" t="s">
        <v>1708</v>
      </c>
      <c r="E388" s="2">
        <v>2011</v>
      </c>
      <c r="F388" s="19" t="s">
        <v>99</v>
      </c>
      <c r="G388" s="10" t="s">
        <v>569</v>
      </c>
      <c r="H388" s="2" t="s">
        <v>101</v>
      </c>
      <c r="I388" s="10" t="s">
        <v>102</v>
      </c>
      <c r="J388" s="2" t="s">
        <v>1709</v>
      </c>
      <c r="K388" s="91" t="str">
        <f t="shared" si="52"/>
        <v>pdf</v>
      </c>
      <c r="L388" s="2" t="s">
        <v>1648</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1604</v>
      </c>
      <c r="AT388" s="50" t="s">
        <v>108</v>
      </c>
      <c r="AU388" s="12" t="s">
        <v>108</v>
      </c>
      <c r="AV388" s="12" t="s">
        <v>108</v>
      </c>
      <c r="AW388" s="12" t="s">
        <v>108</v>
      </c>
      <c r="AX388" s="50" t="s">
        <v>1710</v>
      </c>
      <c r="AY388" s="104" t="s">
        <v>1711</v>
      </c>
      <c r="AZ388" s="104" t="s">
        <v>192</v>
      </c>
      <c r="BA388" s="53" t="s">
        <v>99</v>
      </c>
      <c r="BB388" s="54" t="s">
        <v>106</v>
      </c>
      <c r="BC388" s="54" t="s">
        <v>569</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tr">
        <f>TabelladatiSinottico[[#This Row],[Model]]</f>
        <v>K21x</v>
      </c>
      <c r="CN388" s="64" t="str">
        <f>TabelladatiSinottico[[#This Row],[Serial_Number]]</f>
        <v>K21x.086</v>
      </c>
      <c r="CO388" s="50" t="str">
        <f>TabelladatiSinottico[[#This Row],[Customer]]</f>
        <v>SP BERNER PLASTIC GROUP</v>
      </c>
      <c r="CP388" s="54">
        <f t="shared" si="57"/>
        <v>387</v>
      </c>
      <c r="CQ388" s="64" t="s">
        <v>106</v>
      </c>
    </row>
    <row r="389" spans="1:95" ht="21.75" customHeight="1" x14ac:dyDescent="0.25">
      <c r="A389" s="1" t="s">
        <v>1463</v>
      </c>
      <c r="B389" s="7" t="s">
        <v>544</v>
      </c>
      <c r="C389" s="7" t="s">
        <v>1464</v>
      </c>
      <c r="D389" t="s">
        <v>1712</v>
      </c>
      <c r="E389" s="2">
        <v>2011</v>
      </c>
      <c r="F389" s="19" t="s">
        <v>99</v>
      </c>
      <c r="G389" s="10" t="s">
        <v>569</v>
      </c>
      <c r="H389" s="2" t="s">
        <v>101</v>
      </c>
      <c r="I389" s="10" t="s">
        <v>102</v>
      </c>
      <c r="J389" s="2" t="s">
        <v>1713</v>
      </c>
      <c r="K389" s="91" t="str">
        <f t="shared" si="52"/>
        <v>pdf</v>
      </c>
      <c r="L389" s="2" t="s">
        <v>1714</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1715</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1469</v>
      </c>
      <c r="AT389" s="50" t="s">
        <v>108</v>
      </c>
      <c r="AU389" s="12" t="s">
        <v>108</v>
      </c>
      <c r="AV389" s="12" t="s">
        <v>108</v>
      </c>
      <c r="AW389" s="12" t="s">
        <v>108</v>
      </c>
      <c r="AX389" s="50" t="s">
        <v>108</v>
      </c>
      <c r="AY389" s="104" t="s">
        <v>1716</v>
      </c>
      <c r="AZ389" s="104" t="s">
        <v>112</v>
      </c>
      <c r="BA389" s="53" t="s">
        <v>99</v>
      </c>
      <c r="BB389" s="54" t="s">
        <v>106</v>
      </c>
      <c r="BC389" s="54" t="s">
        <v>569</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tr">
        <f>TabelladatiSinottico[[#This Row],[Model]]</f>
        <v>K21x</v>
      </c>
      <c r="CN389" s="64" t="str">
        <f>TabelladatiSinottico[[#This Row],[Serial_Number]]</f>
        <v>K21x.087</v>
      </c>
      <c r="CO389" s="50" t="str">
        <f>TabelladatiSinottico[[#This Row],[Customer]]</f>
        <v>SUPAVUT INDUSTRY Co. Ltd.</v>
      </c>
      <c r="CP389" s="54">
        <f t="shared" si="57"/>
        <v>388</v>
      </c>
      <c r="CQ389" s="64" t="s">
        <v>106</v>
      </c>
    </row>
    <row r="390" spans="1:95" ht="21.75" customHeight="1" x14ac:dyDescent="0.25">
      <c r="A390" s="1" t="s">
        <v>1463</v>
      </c>
      <c r="B390" s="7" t="s">
        <v>547</v>
      </c>
      <c r="C390" s="7" t="s">
        <v>1562</v>
      </c>
      <c r="D390" t="s">
        <v>1717</v>
      </c>
      <c r="E390" s="2">
        <v>2011</v>
      </c>
      <c r="F390" s="19" t="s">
        <v>99</v>
      </c>
      <c r="G390" s="10" t="s">
        <v>569</v>
      </c>
      <c r="H390" s="2" t="s">
        <v>101</v>
      </c>
      <c r="I390" s="10" t="s">
        <v>102</v>
      </c>
      <c r="J390" s="2" t="s">
        <v>1718</v>
      </c>
      <c r="K390" s="91" t="str">
        <f t="shared" si="52"/>
        <v>pdf</v>
      </c>
      <c r="L390" s="2" t="s">
        <v>1719</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1566</v>
      </c>
      <c r="AT390" s="50" t="s">
        <v>1694</v>
      </c>
      <c r="AU390" s="12" t="s">
        <v>108</v>
      </c>
      <c r="AV390" s="12" t="s">
        <v>108</v>
      </c>
      <c r="AW390" s="12" t="s">
        <v>108</v>
      </c>
      <c r="AX390" s="50" t="s">
        <v>1617</v>
      </c>
      <c r="AY390" s="104" t="s">
        <v>1720</v>
      </c>
      <c r="AZ390" s="104" t="s">
        <v>192</v>
      </c>
      <c r="BA390" s="53" t="s">
        <v>99</v>
      </c>
      <c r="BB390" s="54" t="s">
        <v>106</v>
      </c>
      <c r="BC390" s="54" t="s">
        <v>569</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tr">
        <f>TabelladatiSinottico[[#This Row],[Model]]</f>
        <v>K21x</v>
      </c>
      <c r="CN390" s="64" t="str">
        <f>TabelladatiSinottico[[#This Row],[Serial_Number]]</f>
        <v>K21x.088</v>
      </c>
      <c r="CO390" s="50" t="str">
        <f>TabelladatiSinottico[[#This Row],[Customer]]</f>
        <v>HALLINGPLAST AS</v>
      </c>
      <c r="CP390" s="54">
        <f t="shared" si="57"/>
        <v>389</v>
      </c>
      <c r="CQ390" s="64" t="s">
        <v>106</v>
      </c>
    </row>
    <row r="391" spans="1:95" ht="21.75" customHeight="1" x14ac:dyDescent="0.25">
      <c r="A391" s="1" t="s">
        <v>1463</v>
      </c>
      <c r="B391" s="7" t="s">
        <v>558</v>
      </c>
      <c r="C391" s="7" t="s">
        <v>1464</v>
      </c>
      <c r="D391" t="s">
        <v>1721</v>
      </c>
      <c r="E391" s="2">
        <v>2011</v>
      </c>
      <c r="F391" s="19" t="s">
        <v>99</v>
      </c>
      <c r="G391" s="10" t="s">
        <v>569</v>
      </c>
      <c r="H391" s="2" t="s">
        <v>101</v>
      </c>
      <c r="I391" s="10" t="s">
        <v>102</v>
      </c>
      <c r="J391" s="2" t="s">
        <v>1722</v>
      </c>
      <c r="K391" s="91" t="str">
        <f t="shared" si="52"/>
        <v>pdf</v>
      </c>
      <c r="L391" s="2" t="s">
        <v>1644</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1469</v>
      </c>
      <c r="AT391" s="50" t="s">
        <v>108</v>
      </c>
      <c r="AU391" s="12" t="s">
        <v>108</v>
      </c>
      <c r="AV391" s="12" t="s">
        <v>108</v>
      </c>
      <c r="AW391" s="12" t="s">
        <v>108</v>
      </c>
      <c r="AX391" s="50" t="s">
        <v>1723</v>
      </c>
      <c r="AY391" s="104" t="s">
        <v>656</v>
      </c>
      <c r="AZ391" s="104" t="s">
        <v>148</v>
      </c>
      <c r="BA391" s="53" t="s">
        <v>99</v>
      </c>
      <c r="BB391" s="54" t="s">
        <v>106</v>
      </c>
      <c r="BC391" s="54" t="s">
        <v>569</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tr">
        <f>TabelladatiSinottico[[#This Row],[Model]]</f>
        <v>K21x</v>
      </c>
      <c r="CN391" s="64" t="str">
        <f>TabelladatiSinottico[[#This Row],[Serial_Number]]</f>
        <v>K21x.089</v>
      </c>
      <c r="CO391" s="50" t="str">
        <f>TabelladatiSinottico[[#This Row],[Customer]]</f>
        <v>HARBIN HAFEI INDUSTRY Co. LTd.</v>
      </c>
      <c r="CP391" s="54">
        <f t="shared" si="57"/>
        <v>390</v>
      </c>
      <c r="CQ391" s="64" t="s">
        <v>106</v>
      </c>
    </row>
    <row r="392" spans="1:95" ht="21.75" customHeight="1" x14ac:dyDescent="0.25">
      <c r="A392" s="1" t="s">
        <v>1463</v>
      </c>
      <c r="B392" s="7" t="s">
        <v>567</v>
      </c>
      <c r="C392" s="7" t="s">
        <v>1464</v>
      </c>
      <c r="D392" t="s">
        <v>1724</v>
      </c>
      <c r="E392" s="2">
        <v>2012</v>
      </c>
      <c r="F392" s="19" t="s">
        <v>99</v>
      </c>
      <c r="G392" s="10" t="s">
        <v>569</v>
      </c>
      <c r="H392" s="2" t="s">
        <v>101</v>
      </c>
      <c r="I392" s="10" t="s">
        <v>102</v>
      </c>
      <c r="J392" s="2" t="s">
        <v>1725</v>
      </c>
      <c r="K392" s="91" t="str">
        <f t="shared" si="52"/>
        <v>pdf</v>
      </c>
      <c r="L392" s="2" t="s">
        <v>1726</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1469</v>
      </c>
      <c r="AT392" s="50" t="s">
        <v>108</v>
      </c>
      <c r="AU392" s="12" t="s">
        <v>108</v>
      </c>
      <c r="AV392" s="12" t="s">
        <v>108</v>
      </c>
      <c r="AW392" s="12" t="s">
        <v>108</v>
      </c>
      <c r="AX392" s="50" t="s">
        <v>1727</v>
      </c>
      <c r="AY392" s="104" t="s">
        <v>449</v>
      </c>
      <c r="AZ392" s="104" t="s">
        <v>148</v>
      </c>
      <c r="BA392" s="53" t="s">
        <v>99</v>
      </c>
      <c r="BB392" s="54" t="s">
        <v>106</v>
      </c>
      <c r="BC392" s="54" t="s">
        <v>569</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tr">
        <f>TabelladatiSinottico[[#This Row],[Model]]</f>
        <v>K21x</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x14ac:dyDescent="0.25">
      <c r="A393" s="1" t="s">
        <v>1463</v>
      </c>
      <c r="B393" s="7" t="s">
        <v>578</v>
      </c>
      <c r="C393" s="7" t="s">
        <v>1464</v>
      </c>
      <c r="D393" t="s">
        <v>1728</v>
      </c>
      <c r="E393" s="2">
        <v>2012</v>
      </c>
      <c r="F393" s="19" t="s">
        <v>99</v>
      </c>
      <c r="G393" s="10" t="s">
        <v>569</v>
      </c>
      <c r="H393" s="2" t="s">
        <v>101</v>
      </c>
      <c r="I393" s="10" t="s">
        <v>102</v>
      </c>
      <c r="J393" s="2" t="s">
        <v>1729</v>
      </c>
      <c r="K393" s="91" t="str">
        <f t="shared" si="52"/>
        <v>pdf</v>
      </c>
      <c r="L393" s="2" t="s">
        <v>1655</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1469</v>
      </c>
      <c r="AT393" s="50" t="s">
        <v>108</v>
      </c>
      <c r="AU393" s="12" t="s">
        <v>108</v>
      </c>
      <c r="AV393" s="12" t="s">
        <v>108</v>
      </c>
      <c r="AW393" s="12" t="s">
        <v>108</v>
      </c>
      <c r="AX393" s="50" t="s">
        <v>1617</v>
      </c>
      <c r="AY393" s="104" t="s">
        <v>181</v>
      </c>
      <c r="AZ393" s="104" t="s">
        <v>192</v>
      </c>
      <c r="BA393" s="53" t="s">
        <v>99</v>
      </c>
      <c r="BB393" s="54" t="s">
        <v>106</v>
      </c>
      <c r="BC393" s="54" t="s">
        <v>569</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tr">
        <f>TabelladatiSinottico[[#This Row],[Model]]</f>
        <v>K21x</v>
      </c>
      <c r="CN393" s="64" t="str">
        <f>TabelladatiSinottico[[#This Row],[Serial_Number]]</f>
        <v>K21x.091</v>
      </c>
      <c r="CO393" s="50" t="str">
        <f>TabelladatiSinottico[[#This Row],[Customer]]</f>
        <v>KIRANDA PLASTIC MOULD</v>
      </c>
      <c r="CP393" s="54">
        <f t="shared" si="57"/>
        <v>392</v>
      </c>
      <c r="CQ393" s="64" t="s">
        <v>106</v>
      </c>
    </row>
    <row r="394" spans="1:95" ht="21.75" customHeight="1" x14ac:dyDescent="0.25">
      <c r="A394" s="1" t="s">
        <v>1463</v>
      </c>
      <c r="B394" s="7" t="s">
        <v>582</v>
      </c>
      <c r="C394" s="7" t="s">
        <v>1562</v>
      </c>
      <c r="D394" t="s">
        <v>1730</v>
      </c>
      <c r="E394" s="2">
        <v>2013</v>
      </c>
      <c r="F394" s="19" t="s">
        <v>99</v>
      </c>
      <c r="G394" s="10" t="s">
        <v>569</v>
      </c>
      <c r="H394" s="2" t="s">
        <v>101</v>
      </c>
      <c r="I394" s="10" t="s">
        <v>102</v>
      </c>
      <c r="J394" s="2" t="s">
        <v>1731</v>
      </c>
      <c r="K394" s="91" t="str">
        <f t="shared" si="52"/>
        <v>pdf</v>
      </c>
      <c r="L394" s="2" t="s">
        <v>1732</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1593</v>
      </c>
      <c r="AT394" s="50" t="s">
        <v>1733</v>
      </c>
      <c r="AU394" s="12" t="s">
        <v>108</v>
      </c>
      <c r="AV394" s="12" t="s">
        <v>108</v>
      </c>
      <c r="AW394" s="12" t="s">
        <v>108</v>
      </c>
      <c r="AX394" s="50" t="s">
        <v>223</v>
      </c>
      <c r="AY394" s="104" t="s">
        <v>1734</v>
      </c>
      <c r="AZ394" s="104" t="s">
        <v>148</v>
      </c>
      <c r="BA394" s="53" t="s">
        <v>99</v>
      </c>
      <c r="BB394" s="54" t="s">
        <v>106</v>
      </c>
      <c r="BC394" s="54" t="s">
        <v>569</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tr">
        <f>TabelladatiSinottico[[#This Row],[Model]]</f>
        <v>K21x</v>
      </c>
      <c r="CN394" s="64" t="str">
        <f>TabelladatiSinottico[[#This Row],[Serial_Number]]</f>
        <v>K21x.092</v>
      </c>
      <c r="CO394" s="50" t="str">
        <f>TabelladatiSinottico[[#This Row],[Customer]]</f>
        <v>TUSAS ENGINE INDUSTRIES, Inc.</v>
      </c>
      <c r="CP394" s="54">
        <f t="shared" si="57"/>
        <v>393</v>
      </c>
      <c r="CQ394" s="64" t="s">
        <v>106</v>
      </c>
    </row>
    <row r="395" spans="1:95" ht="21.75" customHeight="1" x14ac:dyDescent="0.25">
      <c r="A395" s="1" t="s">
        <v>1463</v>
      </c>
      <c r="B395" s="7" t="s">
        <v>586</v>
      </c>
      <c r="C395" s="7" t="s">
        <v>1562</v>
      </c>
      <c r="D395" t="s">
        <v>1279</v>
      </c>
      <c r="E395" s="2">
        <v>2012</v>
      </c>
      <c r="F395" s="19" t="s">
        <v>99</v>
      </c>
      <c r="G395" s="10" t="s">
        <v>569</v>
      </c>
      <c r="H395" s="2" t="s">
        <v>101</v>
      </c>
      <c r="I395" s="10" t="s">
        <v>102</v>
      </c>
      <c r="J395" s="2" t="s">
        <v>1735</v>
      </c>
      <c r="K395" s="91" t="str">
        <f t="shared" si="52"/>
        <v>pdf</v>
      </c>
      <c r="L395" s="2" t="s">
        <v>1736</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1282</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1566</v>
      </c>
      <c r="AT395" s="50" t="s">
        <v>1694</v>
      </c>
      <c r="AU395" s="12" t="s">
        <v>108</v>
      </c>
      <c r="AV395" s="12" t="s">
        <v>108</v>
      </c>
      <c r="AW395" s="12" t="s">
        <v>108</v>
      </c>
      <c r="AX395" s="50" t="s">
        <v>1617</v>
      </c>
      <c r="AY395" s="104" t="s">
        <v>1283</v>
      </c>
      <c r="AZ395" s="104" t="s">
        <v>112</v>
      </c>
      <c r="BA395" s="53" t="s">
        <v>99</v>
      </c>
      <c r="BB395" s="54" t="s">
        <v>106</v>
      </c>
      <c r="BC395" s="54" t="s">
        <v>569</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tr">
        <f>TabelladatiSinottico[[#This Row],[Model]]</f>
        <v>K21x</v>
      </c>
      <c r="CN395" s="64" t="str">
        <f>TabelladatiSinottico[[#This Row],[Serial_Number]]</f>
        <v>K21x.093</v>
      </c>
      <c r="CO395" s="50" t="str">
        <f>TabelladatiSinottico[[#This Row],[Customer]]</f>
        <v>D-COMPANY Ltd.</v>
      </c>
      <c r="CP395" s="54">
        <f t="shared" si="57"/>
        <v>394</v>
      </c>
      <c r="CQ395" s="64" t="s">
        <v>106</v>
      </c>
    </row>
    <row r="396" spans="1:95" ht="21.75" customHeight="1" x14ac:dyDescent="0.25">
      <c r="A396" s="1" t="s">
        <v>1463</v>
      </c>
      <c r="B396" s="7" t="s">
        <v>928</v>
      </c>
      <c r="C396" s="7" t="s">
        <v>1464</v>
      </c>
      <c r="D396" t="s">
        <v>1737</v>
      </c>
      <c r="E396" s="2">
        <v>2013</v>
      </c>
      <c r="F396" s="19" t="s">
        <v>99</v>
      </c>
      <c r="G396" s="10" t="s">
        <v>569</v>
      </c>
      <c r="H396" s="2" t="s">
        <v>101</v>
      </c>
      <c r="I396" s="10" t="s">
        <v>102</v>
      </c>
      <c r="J396" s="2" t="s">
        <v>1738</v>
      </c>
      <c r="K396" s="91" t="str">
        <f t="shared" si="52"/>
        <v>pdf</v>
      </c>
      <c r="L396" s="2" t="s">
        <v>1739</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1604</v>
      </c>
      <c r="AT396" s="50" t="s">
        <v>108</v>
      </c>
      <c r="AU396" s="12" t="s">
        <v>108</v>
      </c>
      <c r="AV396" s="12" t="s">
        <v>108</v>
      </c>
      <c r="AW396" s="12" t="s">
        <v>108</v>
      </c>
      <c r="AX396" s="50" t="s">
        <v>223</v>
      </c>
      <c r="AY396" s="104" t="s">
        <v>449</v>
      </c>
      <c r="AZ396" s="104" t="s">
        <v>148</v>
      </c>
      <c r="BA396" s="53" t="s">
        <v>99</v>
      </c>
      <c r="BB396" s="54" t="s">
        <v>106</v>
      </c>
      <c r="BC396" s="54" t="s">
        <v>569</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tr">
        <f>TabelladatiSinottico[[#This Row],[Model]]</f>
        <v>K21x</v>
      </c>
      <c r="CN396" s="64" t="str">
        <f>TabelladatiSinottico[[#This Row],[Serial_Number]]</f>
        <v>K21x.094</v>
      </c>
      <c r="CO396" s="50" t="str">
        <f>TabelladatiSinottico[[#This Row],[Customer]]</f>
        <v>ZHEJIANG XIZI AVIATION INDUSTRY</v>
      </c>
      <c r="CP396" s="54">
        <f t="shared" si="57"/>
        <v>395</v>
      </c>
      <c r="CQ396" s="64" t="s">
        <v>106</v>
      </c>
    </row>
    <row r="397" spans="1:95" ht="21.75" customHeight="1" x14ac:dyDescent="0.25">
      <c r="A397" s="1" t="s">
        <v>1463</v>
      </c>
      <c r="B397" s="7" t="s">
        <v>937</v>
      </c>
      <c r="C397" s="7" t="s">
        <v>1464</v>
      </c>
      <c r="D397" t="s">
        <v>1740</v>
      </c>
      <c r="E397" s="2">
        <v>2014</v>
      </c>
      <c r="F397" s="19" t="s">
        <v>99</v>
      </c>
      <c r="G397" s="10" t="s">
        <v>569</v>
      </c>
      <c r="H397" s="2" t="s">
        <v>101</v>
      </c>
      <c r="I397" s="10" t="s">
        <v>102</v>
      </c>
      <c r="J397" s="2" t="s">
        <v>1741</v>
      </c>
      <c r="K397" s="91" t="str">
        <f t="shared" si="52"/>
        <v>pdf</v>
      </c>
      <c r="L397" s="2" t="s">
        <v>1742</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1604</v>
      </c>
      <c r="AT397" s="50" t="s">
        <v>108</v>
      </c>
      <c r="AU397" s="12" t="s">
        <v>108</v>
      </c>
      <c r="AV397" s="12" t="s">
        <v>108</v>
      </c>
      <c r="AW397" s="12" t="s">
        <v>108</v>
      </c>
      <c r="AX397" s="50" t="s">
        <v>108</v>
      </c>
      <c r="AY397" s="104" t="s">
        <v>469</v>
      </c>
      <c r="AZ397" s="104" t="s">
        <v>112</v>
      </c>
      <c r="BA397" s="53" t="s">
        <v>99</v>
      </c>
      <c r="BB397" s="54" t="s">
        <v>106</v>
      </c>
      <c r="BC397" s="54" t="s">
        <v>569</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tr">
        <f>TabelladatiSinottico[[#This Row],[Model]]</f>
        <v>K21x</v>
      </c>
      <c r="CN397" s="64" t="str">
        <f>TabelladatiSinottico[[#This Row],[Serial_Number]]</f>
        <v>K21x.095</v>
      </c>
      <c r="CO397" s="50" t="str">
        <f>TabelladatiSinottico[[#This Row],[Customer]]</f>
        <v>MAGNA STEYR AUTOMOTIVE TECHNOLOGY</v>
      </c>
      <c r="CP397" s="54">
        <f t="shared" si="57"/>
        <v>396</v>
      </c>
      <c r="CQ397" s="64" t="s">
        <v>106</v>
      </c>
    </row>
    <row r="398" spans="1:95" ht="21.75" customHeight="1" x14ac:dyDescent="0.25">
      <c r="A398" s="1" t="s">
        <v>1463</v>
      </c>
      <c r="B398" s="7" t="s">
        <v>947</v>
      </c>
      <c r="C398" s="7" t="s">
        <v>1464</v>
      </c>
      <c r="D398" t="s">
        <v>1743</v>
      </c>
      <c r="E398" s="2">
        <v>2013</v>
      </c>
      <c r="F398" s="19" t="s">
        <v>99</v>
      </c>
      <c r="G398" s="10" t="s">
        <v>569</v>
      </c>
      <c r="H398" s="2" t="s">
        <v>101</v>
      </c>
      <c r="I398" s="10" t="s">
        <v>102</v>
      </c>
      <c r="J398" s="2" t="s">
        <v>1744</v>
      </c>
      <c r="K398" s="91" t="str">
        <f t="shared" si="52"/>
        <v>pdf</v>
      </c>
      <c r="L398" s="2" t="s">
        <v>1739</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1604</v>
      </c>
      <c r="AT398" s="50" t="s">
        <v>108</v>
      </c>
      <c r="AU398" s="12" t="s">
        <v>108</v>
      </c>
      <c r="AV398" s="12" t="s">
        <v>108</v>
      </c>
      <c r="AW398" s="12" t="s">
        <v>108</v>
      </c>
      <c r="AX398" s="50" t="s">
        <v>108</v>
      </c>
      <c r="AY398" s="104" t="s">
        <v>252</v>
      </c>
      <c r="AZ398" s="104" t="s">
        <v>112</v>
      </c>
      <c r="BA398" s="53" t="s">
        <v>99</v>
      </c>
      <c r="BB398" s="54" t="s">
        <v>106</v>
      </c>
      <c r="BC398" s="54" t="s">
        <v>569</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tr">
        <f>TabelladatiSinottico[[#This Row],[Model]]</f>
        <v>K21x</v>
      </c>
      <c r="CN398" s="64" t="str">
        <f>TabelladatiSinottico[[#This Row],[Serial_Number]]</f>
        <v>K21x.096</v>
      </c>
      <c r="CO398" s="50" t="str">
        <f>TabelladatiSinottico[[#This Row],[Customer]]</f>
        <v>BINHAI MOULD &amp; PLASTIC</v>
      </c>
      <c r="CP398" s="54">
        <f t="shared" si="57"/>
        <v>397</v>
      </c>
      <c r="CQ398" s="64" t="s">
        <v>106</v>
      </c>
    </row>
    <row r="399" spans="1:95" ht="21.75" customHeight="1" x14ac:dyDescent="0.25">
      <c r="A399" s="1" t="s">
        <v>1463</v>
      </c>
      <c r="B399" s="7" t="s">
        <v>955</v>
      </c>
      <c r="C399" s="7" t="s">
        <v>1464</v>
      </c>
      <c r="D399" t="s">
        <v>1745</v>
      </c>
      <c r="E399" s="2">
        <v>2014</v>
      </c>
      <c r="F399" s="19" t="s">
        <v>99</v>
      </c>
      <c r="G399" s="10" t="s">
        <v>569</v>
      </c>
      <c r="H399" s="2" t="s">
        <v>101</v>
      </c>
      <c r="I399" s="10" t="s">
        <v>102</v>
      </c>
      <c r="J399" s="2" t="s">
        <v>1746</v>
      </c>
      <c r="K399" s="91" t="str">
        <f t="shared" si="52"/>
        <v>pdf</v>
      </c>
      <c r="L399" s="2" t="s">
        <v>1714</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1469</v>
      </c>
      <c r="AT399" s="50" t="s">
        <v>108</v>
      </c>
      <c r="AU399" s="12" t="s">
        <v>108</v>
      </c>
      <c r="AV399" s="12" t="s">
        <v>108</v>
      </c>
      <c r="AW399" s="12" t="s">
        <v>108</v>
      </c>
      <c r="AX399" s="50" t="s">
        <v>206</v>
      </c>
      <c r="AY399" s="104" t="s">
        <v>141</v>
      </c>
      <c r="AZ399" s="104" t="s">
        <v>112</v>
      </c>
      <c r="BA399" s="53" t="s">
        <v>99</v>
      </c>
      <c r="BB399" s="54" t="s">
        <v>106</v>
      </c>
      <c r="BC399" s="54" t="s">
        <v>569</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tr">
        <f>TabelladatiSinottico[[#This Row],[Model]]</f>
        <v>K21x</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x14ac:dyDescent="0.25">
      <c r="A400" s="1" t="s">
        <v>1463</v>
      </c>
      <c r="B400" s="7" t="s">
        <v>964</v>
      </c>
      <c r="C400" s="7" t="s">
        <v>1464</v>
      </c>
      <c r="D400" t="s">
        <v>1747</v>
      </c>
      <c r="E400" s="2">
        <v>2014</v>
      </c>
      <c r="F400" s="19" t="s">
        <v>99</v>
      </c>
      <c r="G400" s="10" t="s">
        <v>569</v>
      </c>
      <c r="H400" s="2" t="s">
        <v>101</v>
      </c>
      <c r="I400" s="10" t="s">
        <v>102</v>
      </c>
      <c r="J400" s="2" t="s">
        <v>1748</v>
      </c>
      <c r="K400" s="91" t="str">
        <f t="shared" si="52"/>
        <v>pdf</v>
      </c>
      <c r="L400" s="2" t="s">
        <v>1648</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1604</v>
      </c>
      <c r="AT400" s="50" t="s">
        <v>108</v>
      </c>
      <c r="AU400" s="12" t="s">
        <v>108</v>
      </c>
      <c r="AV400" s="12" t="s">
        <v>108</v>
      </c>
      <c r="AW400" s="12" t="s">
        <v>108</v>
      </c>
      <c r="AX400" s="50" t="s">
        <v>223</v>
      </c>
      <c r="AY400" s="104" t="s">
        <v>633</v>
      </c>
      <c r="AZ400" s="104" t="s">
        <v>112</v>
      </c>
      <c r="BA400" s="53" t="s">
        <v>99</v>
      </c>
      <c r="BB400" s="54" t="s">
        <v>106</v>
      </c>
      <c r="BC400" s="54" t="s">
        <v>569</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tr">
        <f>TabelladatiSinottico[[#This Row],[Model]]</f>
        <v>K21x</v>
      </c>
      <c r="CN400" s="64" t="str">
        <f>TabelladatiSinottico[[#This Row],[Serial_Number]]</f>
        <v>K21x.098</v>
      </c>
      <c r="CO400" s="50" t="str">
        <f>TabelladatiSinottico[[#This Row],[Customer]]</f>
        <v>SHARP MODEL INVESTMENT CO.</v>
      </c>
      <c r="CP400" s="54">
        <f t="shared" si="57"/>
        <v>399</v>
      </c>
      <c r="CQ400" s="64" t="s">
        <v>106</v>
      </c>
    </row>
    <row r="401" spans="1:95" ht="21.75" customHeight="1" x14ac:dyDescent="0.25">
      <c r="A401" s="1" t="s">
        <v>1463</v>
      </c>
      <c r="B401" s="7" t="s">
        <v>970</v>
      </c>
      <c r="C401" s="7" t="s">
        <v>1464</v>
      </c>
      <c r="D401" t="s">
        <v>922</v>
      </c>
      <c r="E401" s="2">
        <v>2014</v>
      </c>
      <c r="F401" s="19" t="s">
        <v>99</v>
      </c>
      <c r="G401" s="10" t="s">
        <v>569</v>
      </c>
      <c r="H401" s="2" t="s">
        <v>101</v>
      </c>
      <c r="I401" s="10" t="s">
        <v>102</v>
      </c>
      <c r="J401" s="2" t="s">
        <v>1749</v>
      </c>
      <c r="K401" s="91" t="str">
        <f t="shared" si="52"/>
        <v>pdf</v>
      </c>
      <c r="L401" s="2" t="s">
        <v>1667</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1469</v>
      </c>
      <c r="AT401" s="50" t="s">
        <v>108</v>
      </c>
      <c r="AU401" s="12" t="s">
        <v>108</v>
      </c>
      <c r="AV401" s="12" t="s">
        <v>108</v>
      </c>
      <c r="AW401" s="12" t="s">
        <v>108</v>
      </c>
      <c r="AX401" s="50" t="s">
        <v>153</v>
      </c>
      <c r="AY401" s="104" t="s">
        <v>701</v>
      </c>
      <c r="AZ401" s="104" t="s">
        <v>148</v>
      </c>
      <c r="BA401" s="53" t="s">
        <v>99</v>
      </c>
      <c r="BB401" s="54" t="s">
        <v>106</v>
      </c>
      <c r="BC401" s="54" t="s">
        <v>569</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tr">
        <f>TabelladatiSinottico[[#This Row],[Model]]</f>
        <v>K21x</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x14ac:dyDescent="0.25">
      <c r="A402" s="1" t="s">
        <v>1463</v>
      </c>
      <c r="B402" s="7" t="s">
        <v>979</v>
      </c>
      <c r="C402" s="7" t="s">
        <v>1464</v>
      </c>
      <c r="D402" t="s">
        <v>1750</v>
      </c>
      <c r="E402" s="2">
        <v>2015</v>
      </c>
      <c r="F402" s="19" t="s">
        <v>99</v>
      </c>
      <c r="G402" s="10" t="s">
        <v>569</v>
      </c>
      <c r="H402" s="2" t="s">
        <v>101</v>
      </c>
      <c r="I402" s="10" t="s">
        <v>102</v>
      </c>
      <c r="J402" s="2" t="s">
        <v>1751</v>
      </c>
      <c r="K402" s="91" t="str">
        <f t="shared" si="52"/>
        <v>pdf</v>
      </c>
      <c r="L402" s="2" t="s">
        <v>1644</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1469</v>
      </c>
      <c r="AT402" s="50" t="s">
        <v>108</v>
      </c>
      <c r="AU402" s="12" t="s">
        <v>108</v>
      </c>
      <c r="AV402" s="12" t="s">
        <v>108</v>
      </c>
      <c r="AW402" s="12" t="s">
        <v>108</v>
      </c>
      <c r="AX402" s="50" t="s">
        <v>223</v>
      </c>
      <c r="AY402" s="104" t="s">
        <v>1752</v>
      </c>
      <c r="AZ402" s="104" t="s">
        <v>112</v>
      </c>
      <c r="BA402" s="53" t="s">
        <v>99</v>
      </c>
      <c r="BB402" s="54" t="s">
        <v>106</v>
      </c>
      <c r="BC402" s="54" t="s">
        <v>569</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tr">
        <f>TabelladatiSinottico[[#This Row],[Model]]</f>
        <v>K21x</v>
      </c>
      <c r="CN402" s="64" t="str">
        <f>TabelladatiSinottico[[#This Row],[Serial_Number]]</f>
        <v>K21x.100</v>
      </c>
      <c r="CO402" s="50" t="str">
        <f>TabelladatiSinottico[[#This Row],[Customer]]</f>
        <v>GENERAL DIE &amp; ENGINEERING INC.</v>
      </c>
      <c r="CP402" s="54">
        <f t="shared" si="57"/>
        <v>401</v>
      </c>
      <c r="CQ402" s="64" t="s">
        <v>106</v>
      </c>
    </row>
    <row r="403" spans="1:95" ht="21.75" customHeight="1" x14ac:dyDescent="0.25">
      <c r="A403" s="1" t="s">
        <v>1463</v>
      </c>
      <c r="B403" s="7" t="s">
        <v>982</v>
      </c>
      <c r="C403" s="7" t="s">
        <v>1464</v>
      </c>
      <c r="D403" t="s">
        <v>1753</v>
      </c>
      <c r="E403" s="2">
        <v>2014</v>
      </c>
      <c r="F403" s="19" t="s">
        <v>99</v>
      </c>
      <c r="G403" s="10" t="s">
        <v>569</v>
      </c>
      <c r="H403" s="2" t="s">
        <v>101</v>
      </c>
      <c r="I403" s="10" t="s">
        <v>102</v>
      </c>
      <c r="J403" s="2" t="s">
        <v>1754</v>
      </c>
      <c r="K403" s="91" t="str">
        <f t="shared" si="52"/>
        <v>pdf</v>
      </c>
      <c r="L403" s="2" t="s">
        <v>1648</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1604</v>
      </c>
      <c r="AT403" s="50" t="s">
        <v>108</v>
      </c>
      <c r="AU403" s="12" t="s">
        <v>108</v>
      </c>
      <c r="AV403" s="12" t="s">
        <v>108</v>
      </c>
      <c r="AW403" s="12" t="s">
        <v>108</v>
      </c>
      <c r="AX403" s="50" t="s">
        <v>153</v>
      </c>
      <c r="AY403" s="104" t="s">
        <v>1755</v>
      </c>
      <c r="AZ403" s="104" t="s">
        <v>112</v>
      </c>
      <c r="BA403" s="53" t="s">
        <v>99</v>
      </c>
      <c r="BB403" s="54" t="s">
        <v>106</v>
      </c>
      <c r="BC403" s="54" t="s">
        <v>569</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tr">
        <f>TabelladatiSinottico[[#This Row],[Model]]</f>
        <v>K21x</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x14ac:dyDescent="0.25">
      <c r="A404" s="1" t="s">
        <v>1463</v>
      </c>
      <c r="B404" s="7" t="s">
        <v>1756</v>
      </c>
      <c r="C404" s="7" t="s">
        <v>1562</v>
      </c>
      <c r="D404" t="s">
        <v>1279</v>
      </c>
      <c r="E404" s="2">
        <v>2014</v>
      </c>
      <c r="F404" s="19" t="s">
        <v>99</v>
      </c>
      <c r="G404" s="10" t="s">
        <v>1429</v>
      </c>
      <c r="H404" s="2" t="s">
        <v>101</v>
      </c>
      <c r="I404" s="10" t="s">
        <v>221</v>
      </c>
      <c r="J404" s="2" t="s">
        <v>1757</v>
      </c>
      <c r="K404" s="91" t="str">
        <f t="shared" si="52"/>
        <v>pdf</v>
      </c>
      <c r="L404" s="2" t="s">
        <v>1736</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1282</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1566</v>
      </c>
      <c r="AT404" s="50" t="s">
        <v>1694</v>
      </c>
      <c r="AU404" s="12" t="s">
        <v>108</v>
      </c>
      <c r="AV404" s="12" t="s">
        <v>108</v>
      </c>
      <c r="AW404" s="12" t="s">
        <v>108</v>
      </c>
      <c r="AX404" s="50" t="s">
        <v>153</v>
      </c>
      <c r="AY404" s="104" t="s">
        <v>1283</v>
      </c>
      <c r="AZ404" s="104" t="s">
        <v>112</v>
      </c>
      <c r="BA404" s="53" t="s">
        <v>99</v>
      </c>
      <c r="BB404" s="54" t="s">
        <v>106</v>
      </c>
      <c r="BC404" s="54" t="s">
        <v>1429</v>
      </c>
      <c r="BD404" s="54" t="s">
        <v>221</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tr">
        <f>TabelladatiSinottico[[#This Row],[Model]]</f>
        <v>K21x</v>
      </c>
      <c r="CN404" s="64" t="str">
        <f>TabelladatiSinottico[[#This Row],[Serial_Number]]</f>
        <v>K21x.102</v>
      </c>
      <c r="CO404" s="50" t="str">
        <f>TabelladatiSinottico[[#This Row],[Customer]]</f>
        <v>D-COMPANY Ltd.</v>
      </c>
      <c r="CP404" s="54">
        <f t="shared" si="57"/>
        <v>403</v>
      </c>
      <c r="CQ404" s="64" t="s">
        <v>106</v>
      </c>
    </row>
    <row r="405" spans="1:95" ht="21.75" customHeight="1" x14ac:dyDescent="0.25">
      <c r="A405" s="1" t="s">
        <v>1463</v>
      </c>
      <c r="B405" s="7" t="s">
        <v>989</v>
      </c>
      <c r="C405" s="7" t="s">
        <v>1464</v>
      </c>
      <c r="D405" t="s">
        <v>1758</v>
      </c>
      <c r="E405" s="2">
        <v>2014</v>
      </c>
      <c r="F405" s="19" t="s">
        <v>99</v>
      </c>
      <c r="G405" s="10" t="s">
        <v>569</v>
      </c>
      <c r="H405" s="2" t="s">
        <v>101</v>
      </c>
      <c r="I405" s="10" t="s">
        <v>102</v>
      </c>
      <c r="J405" s="2" t="s">
        <v>1759</v>
      </c>
      <c r="K405" s="91" t="str">
        <f t="shared" si="52"/>
        <v>pdf</v>
      </c>
      <c r="L405" s="2" t="s">
        <v>1648</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562</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1604</v>
      </c>
      <c r="AT405" s="50" t="s">
        <v>108</v>
      </c>
      <c r="AU405" s="12" t="s">
        <v>108</v>
      </c>
      <c r="AV405" s="12" t="s">
        <v>108</v>
      </c>
      <c r="AW405" s="12" t="s">
        <v>108</v>
      </c>
      <c r="AX405" s="50" t="s">
        <v>108</v>
      </c>
      <c r="AY405" s="104" t="s">
        <v>1760</v>
      </c>
      <c r="AZ405" s="104" t="s">
        <v>112</v>
      </c>
      <c r="BA405" s="53" t="s">
        <v>99</v>
      </c>
      <c r="BB405" s="54" t="s">
        <v>106</v>
      </c>
      <c r="BC405" s="54" t="s">
        <v>569</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tr">
        <f>TabelladatiSinottico[[#This Row],[Model]]</f>
        <v>K21x</v>
      </c>
      <c r="CN405" s="64" t="str">
        <f>TabelladatiSinottico[[#This Row],[Serial_Number]]</f>
        <v>K21x.103</v>
      </c>
      <c r="CO405" s="50" t="str">
        <f>TabelladatiSinottico[[#This Row],[Customer]]</f>
        <v>SHAPERS' INDIA</v>
      </c>
      <c r="CP405" s="54">
        <f t="shared" si="57"/>
        <v>404</v>
      </c>
      <c r="CQ405" s="64" t="s">
        <v>106</v>
      </c>
    </row>
    <row r="406" spans="1:95" ht="21.75" customHeight="1" x14ac:dyDescent="0.25">
      <c r="A406" s="1" t="s">
        <v>1463</v>
      </c>
      <c r="B406" s="7" t="s">
        <v>993</v>
      </c>
      <c r="C406" s="7" t="s">
        <v>1562</v>
      </c>
      <c r="D406" t="s">
        <v>1761</v>
      </c>
      <c r="E406" s="2">
        <v>2015</v>
      </c>
      <c r="F406" s="19" t="s">
        <v>99</v>
      </c>
      <c r="G406" s="10" t="s">
        <v>1429</v>
      </c>
      <c r="H406" s="2" t="s">
        <v>101</v>
      </c>
      <c r="I406" s="10" t="s">
        <v>221</v>
      </c>
      <c r="J406" s="2" t="s">
        <v>1762</v>
      </c>
      <c r="K406" s="91" t="str">
        <f t="shared" si="52"/>
        <v>pdf</v>
      </c>
      <c r="L406" s="2" t="s">
        <v>1763</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771</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1764</v>
      </c>
      <c r="AT406" s="50" t="s">
        <v>1694</v>
      </c>
      <c r="AU406" s="12" t="s">
        <v>108</v>
      </c>
      <c r="AV406" s="12" t="s">
        <v>108</v>
      </c>
      <c r="AW406" s="12" t="s">
        <v>108</v>
      </c>
      <c r="AX406" s="50" t="s">
        <v>206</v>
      </c>
      <c r="AY406" s="104" t="s">
        <v>1765</v>
      </c>
      <c r="AZ406" s="104" t="s">
        <v>112</v>
      </c>
      <c r="BA406" s="53" t="s">
        <v>99</v>
      </c>
      <c r="BB406" s="54" t="s">
        <v>106</v>
      </c>
      <c r="BC406" s="54" t="s">
        <v>1429</v>
      </c>
      <c r="BD406" s="54" t="s">
        <v>221</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tr">
        <f>TabelladatiSinottico[[#This Row],[Model]]</f>
        <v>K21x</v>
      </c>
      <c r="CN406" s="64" t="str">
        <f>TabelladatiSinottico[[#This Row],[Serial_Number]]</f>
        <v>K21x.104</v>
      </c>
      <c r="CO406" s="50" t="str">
        <f>TabelladatiSinottico[[#This Row],[Customer]]</f>
        <v>PLASTIC OMNIUM LIGHTING CZECH s.r.o.</v>
      </c>
      <c r="CP406" s="54">
        <f t="shared" si="57"/>
        <v>405</v>
      </c>
      <c r="CQ406" s="64" t="s">
        <v>106</v>
      </c>
    </row>
    <row r="407" spans="1:95" ht="21.75" customHeight="1" x14ac:dyDescent="0.25">
      <c r="A407" s="1" t="s">
        <v>1463</v>
      </c>
      <c r="B407" s="7" t="s">
        <v>997</v>
      </c>
      <c r="C407" s="7" t="s">
        <v>1464</v>
      </c>
      <c r="D407" t="s">
        <v>1766</v>
      </c>
      <c r="E407" s="2">
        <v>2015</v>
      </c>
      <c r="F407" s="19" t="s">
        <v>99</v>
      </c>
      <c r="G407" s="10" t="s">
        <v>569</v>
      </c>
      <c r="H407" s="2" t="s">
        <v>101</v>
      </c>
      <c r="I407" s="10" t="s">
        <v>102</v>
      </c>
      <c r="J407" s="2" t="s">
        <v>1767</v>
      </c>
      <c r="K407" s="91" t="str">
        <f t="shared" si="52"/>
        <v>pdf</v>
      </c>
      <c r="L407" s="2" t="s">
        <v>1667</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364</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1469</v>
      </c>
      <c r="AT407" s="50" t="s">
        <v>108</v>
      </c>
      <c r="AU407" s="12" t="s">
        <v>108</v>
      </c>
      <c r="AV407" s="12" t="s">
        <v>108</v>
      </c>
      <c r="AW407" s="12" t="s">
        <v>108</v>
      </c>
      <c r="AX407" s="50" t="s">
        <v>223</v>
      </c>
      <c r="AY407" s="104" t="s">
        <v>469</v>
      </c>
      <c r="AZ407" s="104" t="s">
        <v>112</v>
      </c>
      <c r="BA407" s="53" t="s">
        <v>99</v>
      </c>
      <c r="BB407" s="54" t="s">
        <v>106</v>
      </c>
      <c r="BC407" s="54" t="s">
        <v>569</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tr">
        <f>TabelladatiSinottico[[#This Row],[Model]]</f>
        <v>K21x</v>
      </c>
      <c r="CN407" s="64" t="str">
        <f>TabelladatiSinottico[[#This Row],[Serial_Number]]</f>
        <v>K21x.105</v>
      </c>
      <c r="CO407" s="50" t="str">
        <f>TabelladatiSinottico[[#This Row],[Customer]]</f>
        <v>S.E.L. di Silvestro Sergio &amp; C. S.r.l.</v>
      </c>
      <c r="CP407" s="54">
        <f t="shared" si="57"/>
        <v>406</v>
      </c>
      <c r="CQ407" s="64" t="s">
        <v>106</v>
      </c>
    </row>
    <row r="408" spans="1:95" ht="21.75" customHeight="1" x14ac:dyDescent="0.25">
      <c r="A408" s="1" t="s">
        <v>1463</v>
      </c>
      <c r="B408" s="7">
        <v>106</v>
      </c>
      <c r="C408" s="7" t="s">
        <v>1562</v>
      </c>
      <c r="D408" t="s">
        <v>1768</v>
      </c>
      <c r="E408" s="2">
        <v>2015</v>
      </c>
      <c r="F408" s="19" t="s">
        <v>99</v>
      </c>
      <c r="G408" s="10" t="s">
        <v>569</v>
      </c>
      <c r="H408" s="2" t="s">
        <v>101</v>
      </c>
      <c r="I408" s="10" t="s">
        <v>102</v>
      </c>
      <c r="J408" s="2" t="s">
        <v>1769</v>
      </c>
      <c r="K408" s="91" t="str">
        <f t="shared" si="52"/>
        <v>pdf</v>
      </c>
      <c r="L408" s="2" t="s">
        <v>1770</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771</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1566</v>
      </c>
      <c r="AT408" s="50" t="s">
        <v>1694</v>
      </c>
      <c r="AU408" s="12" t="s">
        <v>108</v>
      </c>
      <c r="AV408" s="12" t="s">
        <v>108</v>
      </c>
      <c r="AW408" s="12" t="s">
        <v>108</v>
      </c>
      <c r="AX408" s="50" t="s">
        <v>153</v>
      </c>
      <c r="AY408" s="104" t="s">
        <v>1771</v>
      </c>
      <c r="AZ408" s="104" t="s">
        <v>112</v>
      </c>
      <c r="BA408" s="53" t="s">
        <v>99</v>
      </c>
      <c r="BB408" s="54" t="s">
        <v>106</v>
      </c>
      <c r="BC408" s="54" t="s">
        <v>569</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tr">
        <f>TabelladatiSinottico[[#This Row],[Model]]</f>
        <v>K21x</v>
      </c>
      <c r="CN408" s="64" t="str">
        <f>TabelladatiSinottico[[#This Row],[Serial_Number]]</f>
        <v>K21x.106</v>
      </c>
      <c r="CO408" s="50" t="str">
        <f>TabelladatiSinottico[[#This Row],[Customer]]</f>
        <v>IGTT a.s.</v>
      </c>
      <c r="CP408" s="54">
        <f t="shared" si="57"/>
        <v>407</v>
      </c>
      <c r="CQ408" s="64" t="s">
        <v>106</v>
      </c>
    </row>
    <row r="409" spans="1:95" ht="21.75" customHeight="1" x14ac:dyDescent="0.25">
      <c r="A409" s="1" t="s">
        <v>1463</v>
      </c>
      <c r="B409" s="7">
        <v>107</v>
      </c>
      <c r="C409" s="7" t="s">
        <v>1464</v>
      </c>
      <c r="D409" t="s">
        <v>908</v>
      </c>
      <c r="E409" s="2">
        <v>2016</v>
      </c>
      <c r="F409" s="19" t="s">
        <v>99</v>
      </c>
      <c r="G409" s="10" t="s">
        <v>569</v>
      </c>
      <c r="H409" s="2" t="s">
        <v>101</v>
      </c>
      <c r="I409" s="10" t="s">
        <v>102</v>
      </c>
      <c r="J409" s="2" t="s">
        <v>1772</v>
      </c>
      <c r="K409" s="91" t="str">
        <f t="shared" si="52"/>
        <v>pdf</v>
      </c>
      <c r="L409" s="2" t="s">
        <v>1773</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1469</v>
      </c>
      <c r="AT409" s="50" t="s">
        <v>108</v>
      </c>
      <c r="AU409" s="12" t="s">
        <v>108</v>
      </c>
      <c r="AV409" s="12" t="s">
        <v>108</v>
      </c>
      <c r="AW409" s="12" t="s">
        <v>108</v>
      </c>
      <c r="AX409" s="50" t="s">
        <v>153</v>
      </c>
      <c r="AY409" s="104" t="s">
        <v>449</v>
      </c>
      <c r="AZ409" s="104" t="s">
        <v>148</v>
      </c>
      <c r="BA409" s="53" t="s">
        <v>99</v>
      </c>
      <c r="BB409" s="54" t="s">
        <v>106</v>
      </c>
      <c r="BC409" s="54" t="s">
        <v>569</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tr">
        <f>TabelladatiSinottico[[#This Row],[Model]]</f>
        <v>K21x</v>
      </c>
      <c r="CN409" s="64" t="str">
        <f>TabelladatiSinottico[[#This Row],[Serial_Number]]</f>
        <v>K21x.107</v>
      </c>
      <c r="CO409" s="50" t="str">
        <f>TabelladatiSinottico[[#This Row],[Customer]]</f>
        <v>CHENGDU AIRCRAFT INDUSTRIAL</v>
      </c>
      <c r="CP409" s="54">
        <f t="shared" si="57"/>
        <v>408</v>
      </c>
      <c r="CQ409" s="64" t="s">
        <v>106</v>
      </c>
    </row>
    <row r="410" spans="1:95" ht="21.75" customHeight="1" x14ac:dyDescent="0.25">
      <c r="A410" s="1" t="s">
        <v>1463</v>
      </c>
      <c r="B410" s="7">
        <v>108</v>
      </c>
      <c r="C410" s="7" t="s">
        <v>1464</v>
      </c>
      <c r="D410" t="s">
        <v>704</v>
      </c>
      <c r="E410" s="2">
        <v>2015</v>
      </c>
      <c r="F410" s="19" t="s">
        <v>99</v>
      </c>
      <c r="G410" s="10" t="s">
        <v>569</v>
      </c>
      <c r="H410" s="2" t="s">
        <v>101</v>
      </c>
      <c r="I410" s="10" t="s">
        <v>102</v>
      </c>
      <c r="J410" s="2" t="s">
        <v>1774</v>
      </c>
      <c r="K410" s="91" t="str">
        <f t="shared" si="52"/>
        <v>pdf</v>
      </c>
      <c r="L410" s="2" t="s">
        <v>1667</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1469</v>
      </c>
      <c r="AT410" s="50" t="s">
        <v>108</v>
      </c>
      <c r="AU410" s="12" t="s">
        <v>108</v>
      </c>
      <c r="AV410" s="12" t="s">
        <v>108</v>
      </c>
      <c r="AW410" s="12" t="s">
        <v>108</v>
      </c>
      <c r="AX410" s="50" t="s">
        <v>223</v>
      </c>
      <c r="AY410" s="104" t="s">
        <v>701</v>
      </c>
      <c r="AZ410" s="104" t="s">
        <v>148</v>
      </c>
      <c r="BA410" s="53" t="s">
        <v>99</v>
      </c>
      <c r="BB410" s="54" t="s">
        <v>106</v>
      </c>
      <c r="BC410" s="54" t="s">
        <v>569</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tr">
        <f>TabelladatiSinottico[[#This Row],[Model]]</f>
        <v>K21x</v>
      </c>
      <c r="CN410" s="64" t="str">
        <f>TabelladatiSinottico[[#This Row],[Serial_Number]]</f>
        <v>K21x.108</v>
      </c>
      <c r="CO410" s="50" t="str">
        <f>TabelladatiSinottico[[#This Row],[Customer]]</f>
        <v>ROSNI S.L.</v>
      </c>
      <c r="CP410" s="54">
        <f t="shared" si="57"/>
        <v>409</v>
      </c>
      <c r="CQ410" s="64" t="s">
        <v>106</v>
      </c>
    </row>
    <row r="411" spans="1:95" ht="21.75" customHeight="1" x14ac:dyDescent="0.25">
      <c r="A411" s="1" t="s">
        <v>1463</v>
      </c>
      <c r="B411" s="7">
        <v>109</v>
      </c>
      <c r="C411" s="7" t="s">
        <v>1562</v>
      </c>
      <c r="D411" t="s">
        <v>1775</v>
      </c>
      <c r="E411" s="2">
        <v>2015</v>
      </c>
      <c r="F411" s="19" t="s">
        <v>99</v>
      </c>
      <c r="G411" s="10" t="s">
        <v>1429</v>
      </c>
      <c r="H411" s="2" t="s">
        <v>101</v>
      </c>
      <c r="I411" s="10" t="s">
        <v>221</v>
      </c>
      <c r="J411" s="2" t="s">
        <v>1776</v>
      </c>
      <c r="K411" s="91" t="str">
        <f t="shared" si="52"/>
        <v>pdf</v>
      </c>
      <c r="L411" s="2" t="s">
        <v>1777</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1566</v>
      </c>
      <c r="AT411" s="50" t="s">
        <v>1694</v>
      </c>
      <c r="AU411" s="12" t="s">
        <v>108</v>
      </c>
      <c r="AV411" s="12" t="s">
        <v>108</v>
      </c>
      <c r="AW411" s="12" t="s">
        <v>108</v>
      </c>
      <c r="AX411" s="50" t="s">
        <v>153</v>
      </c>
      <c r="AY411" s="104" t="s">
        <v>1778</v>
      </c>
      <c r="AZ411" s="104" t="s">
        <v>112</v>
      </c>
      <c r="BA411" s="53" t="s">
        <v>99</v>
      </c>
      <c r="BB411" s="54" t="s">
        <v>106</v>
      </c>
      <c r="BC411" s="54" t="s">
        <v>1429</v>
      </c>
      <c r="BD411" s="54" t="s">
        <v>221</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tr">
        <f>TabelladatiSinottico[[#This Row],[Model]]</f>
        <v>K21x</v>
      </c>
      <c r="CN411" s="64" t="str">
        <f>TabelladatiSinottico[[#This Row],[Serial_Number]]</f>
        <v>K21x.109</v>
      </c>
      <c r="CO411" s="50" t="str">
        <f>TabelladatiSinottico[[#This Row],[Customer]]</f>
        <v>UZER MAKINA</v>
      </c>
      <c r="CP411" s="54">
        <f t="shared" si="57"/>
        <v>410</v>
      </c>
      <c r="CQ411" s="64" t="s">
        <v>106</v>
      </c>
    </row>
    <row r="412" spans="1:95" ht="21.75" customHeight="1" x14ac:dyDescent="0.25">
      <c r="A412" s="1" t="s">
        <v>1463</v>
      </c>
      <c r="B412" s="7">
        <v>110</v>
      </c>
      <c r="C412" s="7" t="s">
        <v>1464</v>
      </c>
      <c r="D412" t="s">
        <v>1513</v>
      </c>
      <c r="E412" s="2">
        <v>2016</v>
      </c>
      <c r="F412" s="19" t="s">
        <v>99</v>
      </c>
      <c r="G412" s="10" t="s">
        <v>1779</v>
      </c>
      <c r="H412" s="2" t="s">
        <v>893</v>
      </c>
      <c r="I412" s="10" t="s">
        <v>102</v>
      </c>
      <c r="J412" s="2" t="s">
        <v>1780</v>
      </c>
      <c r="K412" s="91" t="str">
        <f t="shared" si="52"/>
        <v>pdf</v>
      </c>
      <c r="L412" s="2" t="s">
        <v>1671</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478</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1469</v>
      </c>
      <c r="AT412" s="50" t="s">
        <v>108</v>
      </c>
      <c r="AU412" s="12" t="s">
        <v>108</v>
      </c>
      <c r="AV412" s="12" t="s">
        <v>108</v>
      </c>
      <c r="AW412" s="12" t="s">
        <v>108</v>
      </c>
      <c r="AX412" s="50" t="s">
        <v>108</v>
      </c>
      <c r="AY412" s="104" t="s">
        <v>1516</v>
      </c>
      <c r="AZ412" s="104" t="s">
        <v>148</v>
      </c>
      <c r="BA412" s="53" t="s">
        <v>99</v>
      </c>
      <c r="BB412" s="54" t="s">
        <v>106</v>
      </c>
      <c r="BC412" s="54" t="s">
        <v>1779</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tr">
        <f>TabelladatiSinottico[[#This Row],[Model]]</f>
        <v>K21x</v>
      </c>
      <c r="CN412" s="64" t="str">
        <f>TabelladatiSinottico[[#This Row],[Serial_Number]]</f>
        <v>K21x.110</v>
      </c>
      <c r="CO412" s="50" t="str">
        <f>TabelladatiSinottico[[#This Row],[Customer]]</f>
        <v>MERSEN BOOSTEC</v>
      </c>
      <c r="CP412" s="54">
        <f t="shared" si="57"/>
        <v>411</v>
      </c>
      <c r="CQ412" s="64" t="s">
        <v>106</v>
      </c>
    </row>
    <row r="413" spans="1:95" ht="21.75" customHeight="1" x14ac:dyDescent="0.25">
      <c r="A413" s="1" t="s">
        <v>1463</v>
      </c>
      <c r="B413" s="7">
        <v>111</v>
      </c>
      <c r="C413" s="7" t="s">
        <v>1464</v>
      </c>
      <c r="D413" t="s">
        <v>1781</v>
      </c>
      <c r="E413" s="2">
        <v>2016</v>
      </c>
      <c r="F413" s="19" t="s">
        <v>99</v>
      </c>
      <c r="G413" s="10" t="s">
        <v>1200</v>
      </c>
      <c r="H413" s="2" t="s">
        <v>893</v>
      </c>
      <c r="I413" s="10" t="s">
        <v>102</v>
      </c>
      <c r="J413" s="2" t="s">
        <v>1782</v>
      </c>
      <c r="K413" s="91" t="str">
        <f t="shared" si="52"/>
        <v>pdf</v>
      </c>
      <c r="L413" s="2" t="s">
        <v>1783</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771</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1604</v>
      </c>
      <c r="AT413" s="50" t="s">
        <v>108</v>
      </c>
      <c r="AU413" s="12" t="s">
        <v>108</v>
      </c>
      <c r="AV413" s="12" t="s">
        <v>108</v>
      </c>
      <c r="AW413" s="12" t="s">
        <v>108</v>
      </c>
      <c r="AX413" s="50" t="s">
        <v>206</v>
      </c>
      <c r="AY413" s="104" t="s">
        <v>1784</v>
      </c>
      <c r="AZ413" s="104" t="s">
        <v>112</v>
      </c>
      <c r="BA413" s="53" t="s">
        <v>99</v>
      </c>
      <c r="BB413" s="54" t="s">
        <v>106</v>
      </c>
      <c r="BC413" s="54" t="s">
        <v>1200</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tr">
        <f>TabelladatiSinottico[[#This Row],[Model]]</f>
        <v>K21x</v>
      </c>
      <c r="CN413" s="64" t="str">
        <f>TabelladatiSinottico[[#This Row],[Serial_Number]]</f>
        <v>K21x.111</v>
      </c>
      <c r="CO413" s="50" t="str">
        <f>TabelladatiSinottico[[#This Row],[Customer]]</f>
        <v>MAGNA EXTERIORS (BOHEMIA) S.r.o.</v>
      </c>
      <c r="CP413" s="54">
        <f t="shared" si="57"/>
        <v>412</v>
      </c>
      <c r="CQ413" s="64" t="s">
        <v>106</v>
      </c>
    </row>
    <row r="414" spans="1:95" ht="21.75" customHeight="1" x14ac:dyDescent="0.25">
      <c r="A414" s="1" t="s">
        <v>1463</v>
      </c>
      <c r="B414" s="7">
        <v>112</v>
      </c>
      <c r="C414" s="7" t="s">
        <v>1464</v>
      </c>
      <c r="D414" t="s">
        <v>1140</v>
      </c>
      <c r="E414" s="2">
        <v>2016</v>
      </c>
      <c r="F414" s="19" t="s">
        <v>99</v>
      </c>
      <c r="G414" s="10" t="s">
        <v>569</v>
      </c>
      <c r="H414" s="2" t="s">
        <v>101</v>
      </c>
      <c r="I414" s="10" t="s">
        <v>102</v>
      </c>
      <c r="J414" s="2" t="s">
        <v>1785</v>
      </c>
      <c r="K414" s="91" t="str">
        <f t="shared" si="52"/>
        <v>pdf</v>
      </c>
      <c r="L414" s="2" t="s">
        <v>1786</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1469</v>
      </c>
      <c r="AT414" s="50" t="s">
        <v>108</v>
      </c>
      <c r="AU414" s="12" t="s">
        <v>108</v>
      </c>
      <c r="AV414" s="12" t="s">
        <v>108</v>
      </c>
      <c r="AW414" s="12" t="s">
        <v>108</v>
      </c>
      <c r="AX414" s="50" t="s">
        <v>153</v>
      </c>
      <c r="AY414" s="104" t="s">
        <v>449</v>
      </c>
      <c r="AZ414" s="104" t="s">
        <v>148</v>
      </c>
      <c r="BA414" s="53" t="s">
        <v>99</v>
      </c>
      <c r="BB414" s="54" t="s">
        <v>106</v>
      </c>
      <c r="BC414" s="54" t="s">
        <v>569</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tr">
        <f>TabelladatiSinottico[[#This Row],[Model]]</f>
        <v>K21x</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x14ac:dyDescent="0.25">
      <c r="A415" s="1" t="s">
        <v>1463</v>
      </c>
      <c r="B415" s="7">
        <v>113</v>
      </c>
      <c r="C415" s="7" t="s">
        <v>1562</v>
      </c>
      <c r="D415" t="s">
        <v>1787</v>
      </c>
      <c r="E415" s="2">
        <v>2017</v>
      </c>
      <c r="F415" s="19" t="s">
        <v>99</v>
      </c>
      <c r="G415" s="10" t="s">
        <v>569</v>
      </c>
      <c r="H415" s="2" t="s">
        <v>101</v>
      </c>
      <c r="I415" s="10" t="s">
        <v>102</v>
      </c>
      <c r="J415" s="2" t="s">
        <v>1788</v>
      </c>
      <c r="K415" s="91" t="str">
        <f t="shared" si="52"/>
        <v>pdf</v>
      </c>
      <c r="L415" s="2" t="s">
        <v>1789</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1593</v>
      </c>
      <c r="AT415" s="50" t="s">
        <v>1694</v>
      </c>
      <c r="AU415" s="12" t="s">
        <v>108</v>
      </c>
      <c r="AV415" s="12" t="s">
        <v>108</v>
      </c>
      <c r="AW415" s="12" t="s">
        <v>108</v>
      </c>
      <c r="AX415" s="50" t="s">
        <v>153</v>
      </c>
      <c r="AY415" s="104" t="s">
        <v>1790</v>
      </c>
      <c r="AZ415" s="104" t="s">
        <v>148</v>
      </c>
      <c r="BA415" s="53" t="s">
        <v>99</v>
      </c>
      <c r="BB415" s="54" t="s">
        <v>106</v>
      </c>
      <c r="BC415" s="54" t="s">
        <v>569</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tr">
        <f>TabelladatiSinottico[[#This Row],[Model]]</f>
        <v>K21x</v>
      </c>
      <c r="CN415" s="64" t="str">
        <f>TabelladatiSinottico[[#This Row],[Serial_Number]]</f>
        <v>K21x.113</v>
      </c>
      <c r="CO415" s="50" t="str">
        <f>TabelladatiSinottico[[#This Row],[Customer]]</f>
        <v>LUOYANG PENGQI INDUSTRIAL CO. LTD.</v>
      </c>
      <c r="CP415" s="54">
        <f t="shared" si="57"/>
        <v>414</v>
      </c>
      <c r="CQ415" s="64" t="s">
        <v>106</v>
      </c>
    </row>
    <row r="416" spans="1:95" ht="21.75" customHeight="1" x14ac:dyDescent="0.25">
      <c r="A416" s="1" t="s">
        <v>1463</v>
      </c>
      <c r="B416" s="7">
        <v>114</v>
      </c>
      <c r="C416" s="7" t="s">
        <v>1562</v>
      </c>
      <c r="D416" t="s">
        <v>1279</v>
      </c>
      <c r="E416" s="2">
        <v>2017</v>
      </c>
      <c r="F416" s="19" t="s">
        <v>99</v>
      </c>
      <c r="G416" s="10" t="s">
        <v>1429</v>
      </c>
      <c r="H416" s="2" t="s">
        <v>101</v>
      </c>
      <c r="I416" s="10" t="s">
        <v>221</v>
      </c>
      <c r="J416" s="2" t="s">
        <v>1791</v>
      </c>
      <c r="K416" s="91" t="str">
        <f t="shared" si="52"/>
        <v>pdf</v>
      </c>
      <c r="L416" s="2" t="s">
        <v>1792</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1282</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1566</v>
      </c>
      <c r="AT416" s="50" t="s">
        <v>1694</v>
      </c>
      <c r="AU416" s="12" t="s">
        <v>108</v>
      </c>
      <c r="AV416" s="12" t="s">
        <v>108</v>
      </c>
      <c r="AW416" s="12" t="s">
        <v>108</v>
      </c>
      <c r="AX416" s="50" t="s">
        <v>153</v>
      </c>
      <c r="AY416" s="104" t="s">
        <v>1283</v>
      </c>
      <c r="AZ416" s="104" t="s">
        <v>112</v>
      </c>
      <c r="BA416" s="53" t="s">
        <v>99</v>
      </c>
      <c r="BB416" s="54" t="s">
        <v>106</v>
      </c>
      <c r="BC416" s="54" t="s">
        <v>1429</v>
      </c>
      <c r="BD416" s="54" t="s">
        <v>221</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tr">
        <f>TabelladatiSinottico[[#This Row],[Model]]</f>
        <v>K21x</v>
      </c>
      <c r="CN416" s="64" t="str">
        <f>TabelladatiSinottico[[#This Row],[Serial_Number]]</f>
        <v>K21x.114</v>
      </c>
      <c r="CO416" s="50" t="str">
        <f>TabelladatiSinottico[[#This Row],[Customer]]</f>
        <v>D-COMPANY Ltd.</v>
      </c>
      <c r="CP416" s="54">
        <f t="shared" si="57"/>
        <v>415</v>
      </c>
      <c r="CQ416" s="64" t="s">
        <v>106</v>
      </c>
    </row>
    <row r="417" spans="1:95" ht="21.75" customHeight="1" x14ac:dyDescent="0.25">
      <c r="A417" s="1" t="s">
        <v>1463</v>
      </c>
      <c r="B417" s="7">
        <v>115</v>
      </c>
      <c r="C417" s="7" t="s">
        <v>1464</v>
      </c>
      <c r="D417" t="s">
        <v>1793</v>
      </c>
      <c r="E417" s="2">
        <v>2017</v>
      </c>
      <c r="F417" s="19" t="s">
        <v>99</v>
      </c>
      <c r="G417" s="10" t="s">
        <v>569</v>
      </c>
      <c r="H417" s="2" t="s">
        <v>101</v>
      </c>
      <c r="I417" s="10" t="s">
        <v>102</v>
      </c>
      <c r="J417" s="2" t="s">
        <v>1794</v>
      </c>
      <c r="K417" s="91" t="str">
        <f t="shared" si="52"/>
        <v>pdf</v>
      </c>
      <c r="L417" s="2" t="s">
        <v>1795</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1604</v>
      </c>
      <c r="AT417" s="50" t="s">
        <v>108</v>
      </c>
      <c r="AU417" s="12" t="s">
        <v>108</v>
      </c>
      <c r="AV417" s="12" t="s">
        <v>108</v>
      </c>
      <c r="AW417" s="12" t="s">
        <v>108</v>
      </c>
      <c r="AX417" s="50" t="s">
        <v>153</v>
      </c>
      <c r="AY417" s="104" t="s">
        <v>1796</v>
      </c>
      <c r="AZ417" s="104" t="s">
        <v>112</v>
      </c>
      <c r="BA417" s="53" t="s">
        <v>99</v>
      </c>
      <c r="BB417" s="54" t="s">
        <v>106</v>
      </c>
      <c r="BC417" s="54" t="s">
        <v>569</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tr">
        <f>TabelladatiSinottico[[#This Row],[Model]]</f>
        <v>K21x</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x14ac:dyDescent="0.25">
      <c r="A418" s="1" t="s">
        <v>1463</v>
      </c>
      <c r="B418" s="7">
        <v>116</v>
      </c>
      <c r="C418" s="7" t="s">
        <v>1464</v>
      </c>
      <c r="D418" t="s">
        <v>1579</v>
      </c>
      <c r="E418" s="2">
        <v>2018</v>
      </c>
      <c r="F418" s="19" t="s">
        <v>99</v>
      </c>
      <c r="G418" s="10" t="s">
        <v>569</v>
      </c>
      <c r="H418" s="2" t="s">
        <v>101</v>
      </c>
      <c r="I418" s="10" t="s">
        <v>102</v>
      </c>
      <c r="J418" s="2" t="s">
        <v>1797</v>
      </c>
      <c r="K418" s="91" t="str">
        <f t="shared" si="52"/>
        <v>pdf</v>
      </c>
      <c r="L418" s="2" t="s">
        <v>1798</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1469</v>
      </c>
      <c r="AT418" s="50" t="s">
        <v>108</v>
      </c>
      <c r="AU418" s="12" t="s">
        <v>108</v>
      </c>
      <c r="AV418" s="12" t="s">
        <v>108</v>
      </c>
      <c r="AW418" s="12" t="s">
        <v>108</v>
      </c>
      <c r="AX418" s="50" t="s">
        <v>108</v>
      </c>
      <c r="AY418" s="104" t="s">
        <v>1799</v>
      </c>
      <c r="AZ418" s="104" t="s">
        <v>192</v>
      </c>
      <c r="BA418" s="53" t="s">
        <v>99</v>
      </c>
      <c r="BB418" s="54" t="s">
        <v>106</v>
      </c>
      <c r="BC418" s="54" t="s">
        <v>569</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tr">
        <f>TabelladatiSinottico[[#This Row],[Model]]</f>
        <v>K21x</v>
      </c>
      <c r="CN418" s="64" t="str">
        <f>TabelladatiSinottico[[#This Row],[Serial_Number]]</f>
        <v>K21x.116</v>
      </c>
      <c r="CO418" s="50" t="str">
        <f>TabelladatiSinottico[[#This Row],[Customer]]</f>
        <v>SYP KANQUIAO AUTOGLASS CO.LTD.</v>
      </c>
      <c r="CP418" s="54">
        <f t="shared" si="57"/>
        <v>417</v>
      </c>
      <c r="CQ418" s="64" t="s">
        <v>106</v>
      </c>
    </row>
    <row r="419" spans="1:95" ht="21.75" customHeight="1" x14ac:dyDescent="0.25">
      <c r="A419" s="1" t="s">
        <v>1463</v>
      </c>
      <c r="B419" s="7">
        <v>117</v>
      </c>
      <c r="C419" s="7" t="s">
        <v>1464</v>
      </c>
      <c r="D419" t="s">
        <v>1745</v>
      </c>
      <c r="E419" s="2">
        <v>2018</v>
      </c>
      <c r="F419" s="19" t="s">
        <v>99</v>
      </c>
      <c r="G419" s="10" t="s">
        <v>569</v>
      </c>
      <c r="H419" s="2" t="s">
        <v>101</v>
      </c>
      <c r="I419" s="10" t="s">
        <v>102</v>
      </c>
      <c r="J419" s="2" t="s">
        <v>1800</v>
      </c>
      <c r="K419" s="91" t="str">
        <f t="shared" si="52"/>
        <v>pdf</v>
      </c>
      <c r="L419" s="2" t="s">
        <v>1801</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1469</v>
      </c>
      <c r="AT419" s="50" t="s">
        <v>108</v>
      </c>
      <c r="AU419" s="12" t="s">
        <v>108</v>
      </c>
      <c r="AV419" s="12" t="s">
        <v>108</v>
      </c>
      <c r="AW419" s="12" t="s">
        <v>108</v>
      </c>
      <c r="AX419" s="50" t="s">
        <v>206</v>
      </c>
      <c r="AY419" s="104" t="s">
        <v>181</v>
      </c>
      <c r="AZ419" s="104" t="s">
        <v>112</v>
      </c>
      <c r="BA419" s="53" t="s">
        <v>99</v>
      </c>
      <c r="BB419" s="54" t="s">
        <v>106</v>
      </c>
      <c r="BC419" s="54" t="s">
        <v>569</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tr">
        <f>TabelladatiSinottico[[#This Row],[Model]]</f>
        <v>K21x</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x14ac:dyDescent="0.25">
      <c r="A420" s="1" t="s">
        <v>1463</v>
      </c>
      <c r="B420" s="7">
        <v>118</v>
      </c>
      <c r="C420" s="7" t="s">
        <v>1562</v>
      </c>
      <c r="D420" t="s">
        <v>401</v>
      </c>
      <c r="E420" s="2">
        <v>2019</v>
      </c>
      <c r="F420" s="19" t="s">
        <v>99</v>
      </c>
      <c r="G420" s="10" t="s">
        <v>569</v>
      </c>
      <c r="H420" s="2" t="s">
        <v>101</v>
      </c>
      <c r="I420" s="10" t="s">
        <v>102</v>
      </c>
      <c r="J420" s="2" t="s">
        <v>1802</v>
      </c>
      <c r="K420" s="91" t="str">
        <f t="shared" si="52"/>
        <v>pdf</v>
      </c>
      <c r="L420" s="2" t="s">
        <v>1803</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1566</v>
      </c>
      <c r="AT420" s="50" t="s">
        <v>1804</v>
      </c>
      <c r="AU420" s="12" t="s">
        <v>108</v>
      </c>
      <c r="AV420" s="12" t="s">
        <v>108</v>
      </c>
      <c r="AW420" s="12" t="s">
        <v>108</v>
      </c>
      <c r="AX420" s="50" t="s">
        <v>108</v>
      </c>
      <c r="AY420" s="104" t="s">
        <v>408</v>
      </c>
      <c r="AZ420" s="104" t="s">
        <v>112</v>
      </c>
      <c r="BA420" s="53" t="s">
        <v>99</v>
      </c>
      <c r="BB420" s="54" t="s">
        <v>106</v>
      </c>
      <c r="BC420" s="54" t="s">
        <v>569</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tr">
        <f>TabelladatiSinottico[[#This Row],[Model]]</f>
        <v>K21x</v>
      </c>
      <c r="CN420" s="64" t="str">
        <f>TabelladatiSinottico[[#This Row],[Serial_Number]]</f>
        <v>K21x.118</v>
      </c>
      <c r="CO420" s="50" t="str">
        <f>TabelladatiSinottico[[#This Row],[Customer]]</f>
        <v>DAIMLER AG</v>
      </c>
      <c r="CP420" s="54">
        <f t="shared" si="57"/>
        <v>419</v>
      </c>
      <c r="CQ420" s="64" t="s">
        <v>106</v>
      </c>
    </row>
    <row r="421" spans="1:95" ht="21.75" customHeight="1" x14ac:dyDescent="0.25">
      <c r="A421" s="1" t="s">
        <v>1463</v>
      </c>
      <c r="B421" s="7">
        <v>119</v>
      </c>
      <c r="C421" s="7" t="s">
        <v>1464</v>
      </c>
      <c r="D421" t="s">
        <v>1781</v>
      </c>
      <c r="E421" s="2">
        <v>2019</v>
      </c>
      <c r="F421" s="19" t="s">
        <v>99</v>
      </c>
      <c r="G421" s="10" t="s">
        <v>569</v>
      </c>
      <c r="H421" s="2" t="s">
        <v>101</v>
      </c>
      <c r="I421" s="10" t="s">
        <v>102</v>
      </c>
      <c r="J421" s="2" t="s">
        <v>1805</v>
      </c>
      <c r="K421" s="91" t="str">
        <f t="shared" si="52"/>
        <v>pdf</v>
      </c>
      <c r="L421" s="2" t="s">
        <v>1806</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771</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1604</v>
      </c>
      <c r="AT421" s="50" t="s">
        <v>108</v>
      </c>
      <c r="AU421" s="12" t="s">
        <v>108</v>
      </c>
      <c r="AV421" s="12" t="s">
        <v>108</v>
      </c>
      <c r="AW421" s="12" t="s">
        <v>108</v>
      </c>
      <c r="AX421" s="50" t="s">
        <v>206</v>
      </c>
      <c r="AY421" s="104" t="s">
        <v>782</v>
      </c>
      <c r="AZ421" s="104" t="s">
        <v>112</v>
      </c>
      <c r="BA421" s="53" t="s">
        <v>99</v>
      </c>
      <c r="BB421" s="54" t="s">
        <v>106</v>
      </c>
      <c r="BC421" s="54" t="s">
        <v>569</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tr">
        <f>TabelladatiSinottico[[#This Row],[Model]]</f>
        <v>K21x</v>
      </c>
      <c r="CN421" s="64" t="str">
        <f>TabelladatiSinottico[[#This Row],[Serial_Number]]</f>
        <v>K21x.119</v>
      </c>
      <c r="CO421" s="50" t="str">
        <f>TabelladatiSinottico[[#This Row],[Customer]]</f>
        <v>MAGNA EXTERIORS (BOHEMIA) S.r.o.</v>
      </c>
      <c r="CP421" s="54">
        <f t="shared" si="57"/>
        <v>420</v>
      </c>
      <c r="CQ421" s="64" t="s">
        <v>106</v>
      </c>
    </row>
    <row r="422" spans="1:95" ht="21.75" customHeight="1" x14ac:dyDescent="0.25">
      <c r="A422" s="1" t="s">
        <v>1463</v>
      </c>
      <c r="B422" s="7">
        <v>120</v>
      </c>
      <c r="C422" s="7" t="s">
        <v>1464</v>
      </c>
      <c r="D422" t="s">
        <v>1807</v>
      </c>
      <c r="E422" s="2">
        <v>2020</v>
      </c>
      <c r="F422" s="19" t="s">
        <v>99</v>
      </c>
      <c r="G422" s="10" t="s">
        <v>569</v>
      </c>
      <c r="H422" s="2" t="s">
        <v>101</v>
      </c>
      <c r="I422" s="10" t="s">
        <v>102</v>
      </c>
      <c r="J422" s="2" t="s">
        <v>1808</v>
      </c>
      <c r="K422" s="91" t="str">
        <f t="shared" si="52"/>
        <v>pdf</v>
      </c>
      <c r="L422" s="2" t="s">
        <v>1801</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1282</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1469</v>
      </c>
      <c r="AT422" s="50" t="s">
        <v>108</v>
      </c>
      <c r="AU422" s="12" t="s">
        <v>108</v>
      </c>
      <c r="AV422" s="12" t="s">
        <v>108</v>
      </c>
      <c r="AW422" s="12" t="s">
        <v>108</v>
      </c>
      <c r="AX422" s="50" t="s">
        <v>206</v>
      </c>
      <c r="AY422" s="104" t="s">
        <v>1809</v>
      </c>
      <c r="AZ422" s="104" t="s">
        <v>112</v>
      </c>
      <c r="BA422" s="53" t="s">
        <v>99</v>
      </c>
      <c r="BB422" s="54" t="s">
        <v>106</v>
      </c>
      <c r="BC422" s="54" t="s">
        <v>569</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tr">
        <f>TabelladatiSinottico[[#This Row],[Model]]</f>
        <v>K21x</v>
      </c>
      <c r="CN422" s="64" t="str">
        <f>TabelladatiSinottico[[#This Row],[Serial_Number]]</f>
        <v>K21x.120</v>
      </c>
      <c r="CO422" s="50" t="str">
        <f>TabelladatiSinottico[[#This Row],[Customer]]</f>
        <v>XINGYU AUTOMOTIVE TRIMMING MOULD</v>
      </c>
      <c r="CP422" s="54">
        <f t="shared" si="57"/>
        <v>421</v>
      </c>
      <c r="CQ422" s="64" t="s">
        <v>106</v>
      </c>
    </row>
    <row r="423" spans="1:95" ht="21.75" customHeight="1" x14ac:dyDescent="0.25">
      <c r="A423" s="1" t="s">
        <v>1463</v>
      </c>
      <c r="B423" s="7">
        <v>121</v>
      </c>
      <c r="C423" s="7" t="s">
        <v>1464</v>
      </c>
      <c r="D423" t="s">
        <v>1745</v>
      </c>
      <c r="E423" s="2">
        <v>2021</v>
      </c>
      <c r="F423" s="2" t="s">
        <v>99</v>
      </c>
      <c r="G423" s="2" t="s">
        <v>569</v>
      </c>
      <c r="H423" s="2" t="s">
        <v>101</v>
      </c>
      <c r="I423" s="2" t="s">
        <v>102</v>
      </c>
      <c r="J423" s="2" t="s">
        <v>1810</v>
      </c>
      <c r="K423" s="91" t="str">
        <f t="shared" si="52"/>
        <v>pdf</v>
      </c>
      <c r="L423" s="2" t="s">
        <v>1811</v>
      </c>
      <c r="M423" s="91" t="str">
        <f t="shared" si="53"/>
        <v>pdf</v>
      </c>
      <c r="N423" s="2" t="s">
        <v>105</v>
      </c>
      <c r="O423" s="39" t="s">
        <v>1812</v>
      </c>
      <c r="P423" s="13" t="str">
        <f t="shared" si="55"/>
        <v>Folder</v>
      </c>
      <c r="Q423" s="90" t="s">
        <v>1813</v>
      </c>
      <c r="R423" s="90" t="s">
        <v>1813</v>
      </c>
      <c r="S423" s="90" t="s">
        <v>1813</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1814</v>
      </c>
      <c r="AG423" s="10" t="s">
        <v>1815</v>
      </c>
      <c r="AH423" s="10" t="s">
        <v>1816</v>
      </c>
      <c r="AI423" s="10" t="s">
        <v>1817</v>
      </c>
      <c r="AJ423" s="10" t="s">
        <v>1818</v>
      </c>
      <c r="AL423" s="2" t="s">
        <v>106</v>
      </c>
      <c r="AM423" s="2" t="str">
        <f t="shared" si="58"/>
        <v/>
      </c>
      <c r="AN423" s="14" t="str">
        <f t="shared" si="56"/>
        <v>Folder</v>
      </c>
      <c r="AO423" s="15">
        <v>0</v>
      </c>
      <c r="AQ423" s="54" t="s">
        <v>106</v>
      </c>
      <c r="AR423" s="50" t="str">
        <f t="shared" si="54"/>
        <v>K21x.121</v>
      </c>
      <c r="AS423" s="50" t="s">
        <v>1469</v>
      </c>
      <c r="AT423" s="50" t="s">
        <v>108</v>
      </c>
      <c r="AU423" s="12" t="s">
        <v>108</v>
      </c>
      <c r="AV423" s="12" t="s">
        <v>107</v>
      </c>
      <c r="AW423" s="50" t="s">
        <v>1819</v>
      </c>
      <c r="AX423" s="50" t="s">
        <v>108</v>
      </c>
      <c r="AY423" s="104" t="s">
        <v>181</v>
      </c>
      <c r="AZ423" s="104" t="s">
        <v>112</v>
      </c>
      <c r="BA423" s="12" t="s">
        <v>99</v>
      </c>
      <c r="BB423" s="54" t="s">
        <v>106</v>
      </c>
      <c r="BC423" s="12" t="s">
        <v>569</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tr">
        <f>TabelladatiSinottico[[#This Row],[Model]]</f>
        <v>K21x</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x14ac:dyDescent="0.25">
      <c r="A424" s="1" t="s">
        <v>1463</v>
      </c>
      <c r="B424" s="7">
        <v>122</v>
      </c>
      <c r="C424" s="7" t="s">
        <v>1464</v>
      </c>
      <c r="D424" t="s">
        <v>1745</v>
      </c>
      <c r="E424" s="2">
        <v>2021</v>
      </c>
      <c r="F424" s="2" t="s">
        <v>99</v>
      </c>
      <c r="G424" s="2" t="s">
        <v>569</v>
      </c>
      <c r="H424" s="2" t="s">
        <v>101</v>
      </c>
      <c r="I424" s="2" t="s">
        <v>102</v>
      </c>
      <c r="J424" s="2" t="s">
        <v>1810</v>
      </c>
      <c r="K424" s="91" t="str">
        <f t="shared" si="52"/>
        <v>pdf</v>
      </c>
      <c r="L424" s="2" t="s">
        <v>1811</v>
      </c>
      <c r="M424" s="91" t="str">
        <f t="shared" si="53"/>
        <v>pdf</v>
      </c>
      <c r="N424" s="2" t="s">
        <v>105</v>
      </c>
      <c r="O424" s="39" t="s">
        <v>1812</v>
      </c>
      <c r="P424" s="13" t="str">
        <f t="shared" si="55"/>
        <v>Folder</v>
      </c>
      <c r="Q424" s="90" t="s">
        <v>1813</v>
      </c>
      <c r="R424" s="90" t="s">
        <v>1813</v>
      </c>
      <c r="S424" s="90" t="s">
        <v>1813</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1814</v>
      </c>
      <c r="AG424" s="10" t="s">
        <v>1815</v>
      </c>
      <c r="AH424" s="10" t="s">
        <v>1816</v>
      </c>
      <c r="AI424" s="10" t="s">
        <v>1817</v>
      </c>
      <c r="AJ424" s="10" t="s">
        <v>1818</v>
      </c>
      <c r="AL424" s="2" t="s">
        <v>106</v>
      </c>
      <c r="AM424" s="2" t="str">
        <f t="shared" si="58"/>
        <v/>
      </c>
      <c r="AN424" s="14" t="str">
        <f t="shared" si="56"/>
        <v>Folder</v>
      </c>
      <c r="AO424" s="15">
        <v>0</v>
      </c>
      <c r="AQ424" s="54" t="s">
        <v>106</v>
      </c>
      <c r="AR424" s="50" t="str">
        <f t="shared" si="54"/>
        <v>K21x.122</v>
      </c>
      <c r="AS424" s="50" t="s">
        <v>1469</v>
      </c>
      <c r="AT424" s="50" t="s">
        <v>108</v>
      </c>
      <c r="AU424" s="12" t="s">
        <v>108</v>
      </c>
      <c r="AV424" s="12" t="s">
        <v>107</v>
      </c>
      <c r="AW424" s="50" t="s">
        <v>1819</v>
      </c>
      <c r="AX424" s="50" t="s">
        <v>108</v>
      </c>
      <c r="AY424" s="104" t="s">
        <v>181</v>
      </c>
      <c r="AZ424" s="104" t="s">
        <v>112</v>
      </c>
      <c r="BA424" s="12" t="s">
        <v>99</v>
      </c>
      <c r="BB424" s="54" t="s">
        <v>106</v>
      </c>
      <c r="BC424" s="12" t="s">
        <v>569</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tr">
        <f>TabelladatiSinottico[[#This Row],[Model]]</f>
        <v>K21x</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x14ac:dyDescent="0.25">
      <c r="A425" s="1" t="s">
        <v>1463</v>
      </c>
      <c r="B425" s="7">
        <v>123</v>
      </c>
      <c r="C425" s="7" t="s">
        <v>1464</v>
      </c>
      <c r="D425" t="s">
        <v>1745</v>
      </c>
      <c r="E425" s="2">
        <v>2021</v>
      </c>
      <c r="F425" s="2" t="s">
        <v>99</v>
      </c>
      <c r="G425" s="2" t="s">
        <v>569</v>
      </c>
      <c r="H425" s="2" t="s">
        <v>101</v>
      </c>
      <c r="I425" s="2" t="s">
        <v>102</v>
      </c>
      <c r="J425" s="2" t="s">
        <v>1810</v>
      </c>
      <c r="K425" s="91" t="str">
        <f t="shared" si="52"/>
        <v>pdf</v>
      </c>
      <c r="L425" s="2" t="s">
        <v>1811</v>
      </c>
      <c r="M425" s="91" t="str">
        <f t="shared" si="53"/>
        <v>pdf</v>
      </c>
      <c r="N425" s="2" t="s">
        <v>105</v>
      </c>
      <c r="O425" s="39" t="s">
        <v>1812</v>
      </c>
      <c r="P425" s="13" t="str">
        <f t="shared" si="55"/>
        <v>Folder</v>
      </c>
      <c r="Q425" s="90" t="s">
        <v>1813</v>
      </c>
      <c r="R425" s="90" t="s">
        <v>1813</v>
      </c>
      <c r="S425" s="90" t="s">
        <v>1813</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1814</v>
      </c>
      <c r="AG425" s="10" t="s">
        <v>1815</v>
      </c>
      <c r="AH425" s="10" t="s">
        <v>1816</v>
      </c>
      <c r="AI425" s="10" t="s">
        <v>1817</v>
      </c>
      <c r="AJ425" s="10" t="s">
        <v>1818</v>
      </c>
      <c r="AL425" s="2" t="s">
        <v>106</v>
      </c>
      <c r="AM425" s="2" t="str">
        <f t="shared" si="58"/>
        <v/>
      </c>
      <c r="AN425" s="14" t="str">
        <f t="shared" si="56"/>
        <v>Folder</v>
      </c>
      <c r="AO425" s="15">
        <v>0</v>
      </c>
      <c r="AQ425" s="54" t="s">
        <v>106</v>
      </c>
      <c r="AR425" s="50" t="str">
        <f t="shared" si="54"/>
        <v>K21x.123</v>
      </c>
      <c r="AS425" s="50" t="s">
        <v>1469</v>
      </c>
      <c r="AT425" s="50" t="s">
        <v>108</v>
      </c>
      <c r="AU425" s="12" t="s">
        <v>108</v>
      </c>
      <c r="AV425" s="12" t="s">
        <v>107</v>
      </c>
      <c r="AW425" s="50" t="s">
        <v>1819</v>
      </c>
      <c r="AX425" s="50" t="s">
        <v>108</v>
      </c>
      <c r="AY425" s="104" t="s">
        <v>181</v>
      </c>
      <c r="AZ425" s="104" t="s">
        <v>112</v>
      </c>
      <c r="BA425" s="12" t="s">
        <v>99</v>
      </c>
      <c r="BB425" s="54" t="s">
        <v>106</v>
      </c>
      <c r="BC425" s="12" t="s">
        <v>569</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tr">
        <f>TabelladatiSinottico[[#This Row],[Model]]</f>
        <v>K21x</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x14ac:dyDescent="0.25">
      <c r="A426" s="1" t="s">
        <v>1463</v>
      </c>
      <c r="B426" s="7">
        <v>124</v>
      </c>
      <c r="C426" s="7" t="s">
        <v>1464</v>
      </c>
      <c r="D426" t="s">
        <v>1745</v>
      </c>
      <c r="E426" s="2">
        <v>2021</v>
      </c>
      <c r="F426" s="2" t="s">
        <v>99</v>
      </c>
      <c r="G426" s="2" t="s">
        <v>569</v>
      </c>
      <c r="H426" s="2" t="s">
        <v>101</v>
      </c>
      <c r="I426" s="2" t="s">
        <v>102</v>
      </c>
      <c r="J426" s="2" t="s">
        <v>1810</v>
      </c>
      <c r="K426" s="91" t="str">
        <f t="shared" si="52"/>
        <v>pdf</v>
      </c>
      <c r="L426" s="2" t="s">
        <v>1811</v>
      </c>
      <c r="M426" s="91" t="str">
        <f t="shared" si="53"/>
        <v>pdf</v>
      </c>
      <c r="N426" s="2" t="s">
        <v>105</v>
      </c>
      <c r="O426" s="39" t="s">
        <v>1812</v>
      </c>
      <c r="P426" s="13" t="str">
        <f t="shared" si="55"/>
        <v>Folder</v>
      </c>
      <c r="Q426" s="90" t="s">
        <v>1813</v>
      </c>
      <c r="R426" s="90" t="s">
        <v>1813</v>
      </c>
      <c r="S426" s="90" t="s">
        <v>1813</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1814</v>
      </c>
      <c r="AG426" s="10" t="s">
        <v>1815</v>
      </c>
      <c r="AH426" s="10" t="s">
        <v>1816</v>
      </c>
      <c r="AI426" s="10" t="s">
        <v>1817</v>
      </c>
      <c r="AJ426" s="10" t="s">
        <v>1818</v>
      </c>
      <c r="AL426" s="2" t="s">
        <v>106</v>
      </c>
      <c r="AM426" s="2" t="str">
        <f t="shared" si="58"/>
        <v/>
      </c>
      <c r="AN426" s="14" t="str">
        <f t="shared" si="56"/>
        <v>Folder</v>
      </c>
      <c r="AO426" s="15">
        <v>0</v>
      </c>
      <c r="AQ426" s="54" t="s">
        <v>106</v>
      </c>
      <c r="AR426" s="50" t="str">
        <f t="shared" si="54"/>
        <v>K21x.124</v>
      </c>
      <c r="AS426" s="50" t="s">
        <v>1469</v>
      </c>
      <c r="AT426" s="50" t="s">
        <v>108</v>
      </c>
      <c r="AU426" s="12" t="s">
        <v>108</v>
      </c>
      <c r="AV426" s="12" t="s">
        <v>107</v>
      </c>
      <c r="AW426" s="50" t="s">
        <v>1819</v>
      </c>
      <c r="AX426" s="50" t="s">
        <v>108</v>
      </c>
      <c r="AY426" s="104" t="s">
        <v>181</v>
      </c>
      <c r="AZ426" s="104" t="s">
        <v>112</v>
      </c>
      <c r="BA426" s="12" t="s">
        <v>99</v>
      </c>
      <c r="BB426" s="54" t="s">
        <v>106</v>
      </c>
      <c r="BC426" s="12" t="s">
        <v>569</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tr">
        <f>TabelladatiSinottico[[#This Row],[Model]]</f>
        <v>K21x</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x14ac:dyDescent="0.25">
      <c r="A427" s="1" t="s">
        <v>1820</v>
      </c>
      <c r="B427" s="6" t="s">
        <v>96</v>
      </c>
      <c r="C427" s="7" t="s">
        <v>1821</v>
      </c>
      <c r="D427" t="s">
        <v>1822</v>
      </c>
      <c r="E427" s="2">
        <v>2001</v>
      </c>
      <c r="F427" s="2" t="s">
        <v>99</v>
      </c>
      <c r="G427" s="2" t="s">
        <v>1465</v>
      </c>
      <c r="H427" s="2" t="s">
        <v>101</v>
      </c>
      <c r="I427" s="2" t="s">
        <v>1466</v>
      </c>
      <c r="J427" s="2" t="s">
        <v>1823</v>
      </c>
      <c r="K427" s="91" t="str">
        <f t="shared" si="52"/>
        <v>pdf</v>
      </c>
      <c r="L427" s="2" t="s">
        <v>1824</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478</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1825</v>
      </c>
      <c r="AT427" s="50" t="s">
        <v>108</v>
      </c>
      <c r="AU427" s="12" t="s">
        <v>108</v>
      </c>
      <c r="AV427" s="12" t="s">
        <v>108</v>
      </c>
      <c r="AW427" s="12" t="s">
        <v>108</v>
      </c>
      <c r="AX427" s="50" t="s">
        <v>108</v>
      </c>
      <c r="AY427" s="104" t="s">
        <v>1826</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tr">
        <f>TabelladatiSinottico[[#This Row],[Model]]</f>
        <v>K41x</v>
      </c>
      <c r="CN427" s="64" t="str">
        <f>TabelladatiSinottico[[#This Row],[Serial_Number]]</f>
        <v>K41x.001</v>
      </c>
      <c r="CO427" s="50" t="str">
        <f>TabelladatiSinottico[[#This Row],[Customer]]</f>
        <v>HERMESMEYER &amp; GREWELLING OHG</v>
      </c>
      <c r="CP427" s="54">
        <f t="shared" si="57"/>
        <v>426</v>
      </c>
      <c r="CQ427" s="64" t="s">
        <v>106</v>
      </c>
    </row>
    <row r="428" spans="1:95" ht="21.75" customHeight="1" x14ac:dyDescent="0.25">
      <c r="A428" s="1" t="s">
        <v>1820</v>
      </c>
      <c r="B428" s="6" t="s">
        <v>119</v>
      </c>
      <c r="C428" s="7" t="s">
        <v>1821</v>
      </c>
      <c r="D428" t="s">
        <v>1827</v>
      </c>
      <c r="E428" s="2">
        <v>2001</v>
      </c>
      <c r="F428" s="2" t="s">
        <v>99</v>
      </c>
      <c r="G428" s="2" t="s">
        <v>1465</v>
      </c>
      <c r="H428" s="2" t="s">
        <v>101</v>
      </c>
      <c r="I428" s="2" t="s">
        <v>1466</v>
      </c>
      <c r="J428" s="2" t="s">
        <v>1823</v>
      </c>
      <c r="K428" s="91" t="str">
        <f t="shared" si="52"/>
        <v>pdf</v>
      </c>
      <c r="L428" s="2" t="s">
        <v>1824</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478</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1825</v>
      </c>
      <c r="AT428" s="50" t="s">
        <v>108</v>
      </c>
      <c r="AU428" s="12" t="s">
        <v>108</v>
      </c>
      <c r="AV428" s="12" t="s">
        <v>108</v>
      </c>
      <c r="AW428" s="12" t="s">
        <v>108</v>
      </c>
      <c r="AX428" s="50" t="s">
        <v>108</v>
      </c>
      <c r="AY428" s="104" t="s">
        <v>853</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tr">
        <f>TabelladatiSinottico[[#This Row],[Model]]</f>
        <v>K41x</v>
      </c>
      <c r="CN428" s="64" t="str">
        <f>TabelladatiSinottico[[#This Row],[Serial_Number]]</f>
        <v>K41x.002</v>
      </c>
      <c r="CO428" s="50" t="str">
        <f>TabelladatiSinottico[[#This Row],[Customer]]</f>
        <v>HÜBER GmbH</v>
      </c>
      <c r="CP428" s="54">
        <f t="shared" si="57"/>
        <v>427</v>
      </c>
      <c r="CQ428" s="64" t="s">
        <v>106</v>
      </c>
    </row>
    <row r="429" spans="1:95" ht="21.75" customHeight="1" x14ac:dyDescent="0.25">
      <c r="A429" s="1" t="s">
        <v>1820</v>
      </c>
      <c r="B429" s="6" t="s">
        <v>135</v>
      </c>
      <c r="C429" s="7" t="s">
        <v>1464</v>
      </c>
      <c r="D429" t="s">
        <v>1828</v>
      </c>
      <c r="E429" s="2">
        <v>2001</v>
      </c>
      <c r="F429" s="2" t="s">
        <v>99</v>
      </c>
      <c r="G429" s="2" t="s">
        <v>1465</v>
      </c>
      <c r="H429" s="2" t="s">
        <v>101</v>
      </c>
      <c r="I429" s="2" t="s">
        <v>1466</v>
      </c>
      <c r="J429" s="2" t="s">
        <v>1829</v>
      </c>
      <c r="K429" s="91" t="str">
        <f t="shared" si="52"/>
        <v>pdf</v>
      </c>
      <c r="L429" s="2" t="s">
        <v>1830</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1831</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1832</v>
      </c>
      <c r="AT429" s="50" t="s">
        <v>108</v>
      </c>
      <c r="AU429" s="12" t="s">
        <v>108</v>
      </c>
      <c r="AV429" s="12" t="s">
        <v>108</v>
      </c>
      <c r="AW429" s="12" t="s">
        <v>108</v>
      </c>
      <c r="AX429" s="50" t="s">
        <v>108</v>
      </c>
      <c r="AY429" s="104" t="s">
        <v>1833</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tr">
        <f>TabelladatiSinottico[[#This Row],[Model]]</f>
        <v>K41x</v>
      </c>
      <c r="CN429" s="64" t="str">
        <f>TabelladatiSinottico[[#This Row],[Serial_Number]]</f>
        <v>K41x.003</v>
      </c>
      <c r="CO429" s="50" t="str">
        <f>TabelladatiSinottico[[#This Row],[Customer]]</f>
        <v>SPV RACING</v>
      </c>
      <c r="CP429" s="54">
        <f t="shared" si="57"/>
        <v>428</v>
      </c>
      <c r="CQ429" s="64" t="s">
        <v>106</v>
      </c>
    </row>
    <row r="430" spans="1:95" ht="21.75" customHeight="1" x14ac:dyDescent="0.25">
      <c r="A430" s="1" t="s">
        <v>1820</v>
      </c>
      <c r="B430" s="6" t="s">
        <v>142</v>
      </c>
      <c r="C430" s="7" t="s">
        <v>1464</v>
      </c>
      <c r="D430" t="s">
        <v>1834</v>
      </c>
      <c r="E430" s="2">
        <v>2001</v>
      </c>
      <c r="F430" s="2" t="s">
        <v>99</v>
      </c>
      <c r="G430" s="2" t="s">
        <v>1465</v>
      </c>
      <c r="H430" s="2" t="s">
        <v>101</v>
      </c>
      <c r="I430" s="2" t="s">
        <v>1466</v>
      </c>
      <c r="J430" s="2" t="s">
        <v>1835</v>
      </c>
      <c r="K430" s="91" t="str">
        <f t="shared" si="52"/>
        <v>pdf</v>
      </c>
      <c r="L430" s="2" t="s">
        <v>1836</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1837</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1832</v>
      </c>
      <c r="AT430" s="50" t="s">
        <v>108</v>
      </c>
      <c r="AU430" s="12" t="s">
        <v>108</v>
      </c>
      <c r="AV430" s="12" t="s">
        <v>108</v>
      </c>
      <c r="AW430" s="12" t="s">
        <v>108</v>
      </c>
      <c r="AX430" s="50" t="s">
        <v>108</v>
      </c>
      <c r="AY430" s="104" t="s">
        <v>853</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tr">
        <f>TabelladatiSinottico[[#This Row],[Model]]</f>
        <v>K41x</v>
      </c>
      <c r="CN430" s="64" t="str">
        <f>TabelladatiSinottico[[#This Row],[Serial_Number]]</f>
        <v>K41x.004</v>
      </c>
      <c r="CO430" s="50" t="str">
        <f>TabelladatiSinottico[[#This Row],[Customer]]</f>
        <v>ALPEX TECHNOLOGIES GmbH</v>
      </c>
      <c r="CP430" s="54">
        <f t="shared" si="57"/>
        <v>429</v>
      </c>
      <c r="CQ430" s="64" t="s">
        <v>106</v>
      </c>
    </row>
    <row r="431" spans="1:95" ht="21.75" customHeight="1" x14ac:dyDescent="0.25">
      <c r="A431" s="1" t="s">
        <v>1820</v>
      </c>
      <c r="B431" s="6" t="s">
        <v>155</v>
      </c>
      <c r="C431" s="7" t="s">
        <v>1464</v>
      </c>
      <c r="D431" t="s">
        <v>1838</v>
      </c>
      <c r="E431" s="2">
        <v>2000</v>
      </c>
      <c r="F431" s="2" t="s">
        <v>99</v>
      </c>
      <c r="G431" s="2" t="s">
        <v>1465</v>
      </c>
      <c r="H431" s="2" t="s">
        <v>101</v>
      </c>
      <c r="I431" s="2" t="s">
        <v>1466</v>
      </c>
      <c r="J431" s="2" t="s">
        <v>1839</v>
      </c>
      <c r="K431" s="91" t="str">
        <f t="shared" si="52"/>
        <v>pdf</v>
      </c>
      <c r="L431" s="2" t="s">
        <v>1840</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364</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1832</v>
      </c>
      <c r="AT431" s="50" t="s">
        <v>108</v>
      </c>
      <c r="AU431" s="12" t="s">
        <v>108</v>
      </c>
      <c r="AV431" s="12" t="s">
        <v>108</v>
      </c>
      <c r="AW431" s="12" t="s">
        <v>108</v>
      </c>
      <c r="AX431" s="50" t="s">
        <v>1624</v>
      </c>
      <c r="AY431" s="104" t="s">
        <v>1841</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tr">
        <f>TabelladatiSinottico[[#This Row],[Model]]</f>
        <v>K41x</v>
      </c>
      <c r="CN431" s="64" t="str">
        <f>TabelladatiSinottico[[#This Row],[Serial_Number]]</f>
        <v>K41x.005</v>
      </c>
      <c r="CO431" s="50" t="str">
        <f>TabelladatiSinottico[[#This Row],[Customer]]</f>
        <v>CORI SAIL di Cori Paolo &amp; C. S.n.c.</v>
      </c>
      <c r="CP431" s="54">
        <f t="shared" si="57"/>
        <v>430</v>
      </c>
      <c r="CQ431" s="64" t="s">
        <v>106</v>
      </c>
    </row>
    <row r="432" spans="1:95" ht="21.75" customHeight="1" x14ac:dyDescent="0.25">
      <c r="A432" s="1" t="s">
        <v>1820</v>
      </c>
      <c r="B432" s="6" t="s">
        <v>164</v>
      </c>
      <c r="C432" s="7" t="s">
        <v>1464</v>
      </c>
      <c r="D432" t="s">
        <v>956</v>
      </c>
      <c r="E432" s="2">
        <v>2001</v>
      </c>
      <c r="F432" s="2" t="s">
        <v>99</v>
      </c>
      <c r="G432" s="2" t="s">
        <v>1465</v>
      </c>
      <c r="H432" s="2" t="s">
        <v>101</v>
      </c>
      <c r="I432" s="2" t="s">
        <v>102</v>
      </c>
      <c r="J432" s="2" t="s">
        <v>1842</v>
      </c>
      <c r="K432" s="91" t="str">
        <f t="shared" si="52"/>
        <v>pdf</v>
      </c>
      <c r="L432" s="2" t="s">
        <v>1843</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478</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1832</v>
      </c>
      <c r="AT432" s="50" t="s">
        <v>108</v>
      </c>
      <c r="AU432" s="12" t="s">
        <v>108</v>
      </c>
      <c r="AV432" s="12" t="s">
        <v>108</v>
      </c>
      <c r="AW432" s="12" t="s">
        <v>108</v>
      </c>
      <c r="AX432" s="50" t="s">
        <v>1520</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tr">
        <f>TabelladatiSinottico[[#This Row],[Model]]</f>
        <v>K41x</v>
      </c>
      <c r="CN432" s="64" t="str">
        <f>TabelladatiSinottico[[#This Row],[Serial_Number]]</f>
        <v>K41x.006</v>
      </c>
      <c r="CO432" s="50" t="str">
        <f>TabelladatiSinottico[[#This Row],[Customer]]</f>
        <v>ON MOULD</v>
      </c>
      <c r="CP432" s="54">
        <f t="shared" si="57"/>
        <v>431</v>
      </c>
      <c r="CQ432" s="64" t="s">
        <v>106</v>
      </c>
    </row>
    <row r="433" spans="1:95" ht="21.75" customHeight="1" x14ac:dyDescent="0.25">
      <c r="A433" s="1" t="s">
        <v>1820</v>
      </c>
      <c r="B433" s="6" t="s">
        <v>175</v>
      </c>
      <c r="C433" s="7" t="s">
        <v>1464</v>
      </c>
      <c r="D433" t="s">
        <v>835</v>
      </c>
      <c r="E433" s="2">
        <v>2002</v>
      </c>
      <c r="F433" s="2" t="s">
        <v>99</v>
      </c>
      <c r="G433" s="2" t="s">
        <v>1465</v>
      </c>
      <c r="H433" s="2" t="s">
        <v>101</v>
      </c>
      <c r="I433" s="2" t="s">
        <v>1466</v>
      </c>
      <c r="J433" s="2" t="s">
        <v>1844</v>
      </c>
      <c r="K433" s="91" t="str">
        <f t="shared" si="52"/>
        <v>pdf</v>
      </c>
      <c r="L433" s="2" t="s">
        <v>1845</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1832</v>
      </c>
      <c r="AT433" s="50" t="s">
        <v>108</v>
      </c>
      <c r="AU433" s="12" t="s">
        <v>108</v>
      </c>
      <c r="AV433" s="12" t="s">
        <v>108</v>
      </c>
      <c r="AW433" s="12" t="s">
        <v>108</v>
      </c>
      <c r="AX433" s="50" t="s">
        <v>108</v>
      </c>
      <c r="AY433" s="104" t="s">
        <v>790</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tr">
        <f>TabelladatiSinottico[[#This Row],[Model]]</f>
        <v>K41x</v>
      </c>
      <c r="CN433" s="64" t="str">
        <f>TabelladatiSinottico[[#This Row],[Serial_Number]]</f>
        <v>K41x.007</v>
      </c>
      <c r="CO433" s="50" t="str">
        <f>TabelladatiSinottico[[#This Row],[Customer]]</f>
        <v>BRUMMELTE und LIENEN (B.U.L.)</v>
      </c>
      <c r="CP433" s="54">
        <f t="shared" si="57"/>
        <v>432</v>
      </c>
      <c r="CQ433" s="64" t="s">
        <v>106</v>
      </c>
    </row>
    <row r="434" spans="1:95" ht="21.75" customHeight="1" x14ac:dyDescent="0.25">
      <c r="A434" s="1" t="s">
        <v>1820</v>
      </c>
      <c r="B434" s="6" t="s">
        <v>182</v>
      </c>
      <c r="C434" s="7" t="s">
        <v>1464</v>
      </c>
      <c r="D434" t="s">
        <v>605</v>
      </c>
      <c r="E434" s="2">
        <v>2001</v>
      </c>
      <c r="F434" s="2" t="s">
        <v>99</v>
      </c>
      <c r="G434" s="2" t="s">
        <v>1465</v>
      </c>
      <c r="H434" s="2" t="s">
        <v>101</v>
      </c>
      <c r="I434" s="2" t="s">
        <v>1466</v>
      </c>
      <c r="J434" s="2" t="s">
        <v>1846</v>
      </c>
      <c r="K434" s="91" t="str">
        <f t="shared" si="52"/>
        <v>pdf</v>
      </c>
      <c r="L434" s="2" t="s">
        <v>1843</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1832</v>
      </c>
      <c r="AT434" s="50" t="s">
        <v>108</v>
      </c>
      <c r="AU434" s="12" t="s">
        <v>108</v>
      </c>
      <c r="AV434" s="12" t="s">
        <v>108</v>
      </c>
      <c r="AW434" s="12" t="s">
        <v>108</v>
      </c>
      <c r="AX434" s="50" t="s">
        <v>1520</v>
      </c>
      <c r="AY434" s="104" t="s">
        <v>449</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tr">
        <f>TabelladatiSinottico[[#This Row],[Model]]</f>
        <v>K41x</v>
      </c>
      <c r="CN434" s="64" t="str">
        <f>TabelladatiSinottico[[#This Row],[Serial_Number]]</f>
        <v>K41x.008</v>
      </c>
      <c r="CO434" s="50" t="str">
        <f>TabelladatiSinottico[[#This Row],[Customer]]</f>
        <v>PCC-AEROSPACE</v>
      </c>
      <c r="CP434" s="54">
        <f t="shared" si="57"/>
        <v>433</v>
      </c>
      <c r="CQ434" s="64" t="s">
        <v>106</v>
      </c>
    </row>
    <row r="435" spans="1:95" ht="21.75" customHeight="1" x14ac:dyDescent="0.25">
      <c r="A435" s="1" t="s">
        <v>1820</v>
      </c>
      <c r="B435" s="6" t="s">
        <v>193</v>
      </c>
      <c r="C435" s="7" t="s">
        <v>1464</v>
      </c>
      <c r="D435" t="s">
        <v>1847</v>
      </c>
      <c r="E435" s="2">
        <v>2002</v>
      </c>
      <c r="F435" s="2" t="s">
        <v>99</v>
      </c>
      <c r="G435" s="2" t="s">
        <v>1465</v>
      </c>
      <c r="H435" s="2" t="s">
        <v>101</v>
      </c>
      <c r="I435" s="2" t="s">
        <v>1466</v>
      </c>
      <c r="J435" s="2" t="s">
        <v>1848</v>
      </c>
      <c r="K435" s="91" t="str">
        <f t="shared" si="52"/>
        <v>pdf</v>
      </c>
      <c r="L435" s="2" t="s">
        <v>1849</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618</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1832</v>
      </c>
      <c r="AT435" s="50" t="s">
        <v>108</v>
      </c>
      <c r="AU435" s="12" t="s">
        <v>108</v>
      </c>
      <c r="AV435" s="12" t="s">
        <v>108</v>
      </c>
      <c r="AW435" s="12" t="s">
        <v>108</v>
      </c>
      <c r="AX435" s="50" t="s">
        <v>1533</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tr">
        <f>TabelladatiSinottico[[#This Row],[Model]]</f>
        <v>K41x</v>
      </c>
      <c r="CN435" s="64" t="str">
        <f>TabelladatiSinottico[[#This Row],[Serial_Number]]</f>
        <v>K41x.009</v>
      </c>
      <c r="CO435" s="50" t="str">
        <f>TabelladatiSinottico[[#This Row],[Customer]]</f>
        <v>Les industries PROFAB Ltée</v>
      </c>
      <c r="CP435" s="54">
        <f t="shared" si="57"/>
        <v>434</v>
      </c>
      <c r="CQ435" s="64" t="s">
        <v>106</v>
      </c>
    </row>
    <row r="436" spans="1:95" ht="21.75" customHeight="1" x14ac:dyDescent="0.25">
      <c r="A436" s="1" t="s">
        <v>1820</v>
      </c>
      <c r="B436" s="6" t="s">
        <v>198</v>
      </c>
      <c r="C436" s="7" t="s">
        <v>1464</v>
      </c>
      <c r="D436" t="s">
        <v>1850</v>
      </c>
      <c r="E436" s="2">
        <v>2002</v>
      </c>
      <c r="F436" s="2" t="s">
        <v>99</v>
      </c>
      <c r="G436" s="2" t="s">
        <v>1465</v>
      </c>
      <c r="H436" s="2" t="s">
        <v>101</v>
      </c>
      <c r="I436" s="2" t="s">
        <v>1466</v>
      </c>
      <c r="J436" s="2" t="s">
        <v>1851</v>
      </c>
      <c r="K436" s="91" t="str">
        <f t="shared" si="52"/>
        <v>pdf</v>
      </c>
      <c r="L436" s="2" t="s">
        <v>1852</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1832</v>
      </c>
      <c r="AT436" s="50" t="s">
        <v>108</v>
      </c>
      <c r="AU436" s="12" t="s">
        <v>108</v>
      </c>
      <c r="AV436" s="12" t="s">
        <v>108</v>
      </c>
      <c r="AW436" s="12" t="s">
        <v>108</v>
      </c>
      <c r="AX436" s="50" t="s">
        <v>1520</v>
      </c>
      <c r="AY436" s="104" t="s">
        <v>1853</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tr">
        <f>TabelladatiSinottico[[#This Row],[Model]]</f>
        <v>K41x</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x14ac:dyDescent="0.25">
      <c r="A437" s="1" t="s">
        <v>1820</v>
      </c>
      <c r="B437" s="6" t="s">
        <v>208</v>
      </c>
      <c r="C437" s="7" t="s">
        <v>1464</v>
      </c>
      <c r="D437" t="s">
        <v>1854</v>
      </c>
      <c r="E437" s="2">
        <v>2002</v>
      </c>
      <c r="F437" s="2" t="s">
        <v>99</v>
      </c>
      <c r="G437" s="2" t="s">
        <v>1465</v>
      </c>
      <c r="H437" s="2" t="s">
        <v>101</v>
      </c>
      <c r="I437" s="2" t="s">
        <v>1466</v>
      </c>
      <c r="J437" s="2" t="s">
        <v>1855</v>
      </c>
      <c r="K437" s="91" t="str">
        <f t="shared" si="52"/>
        <v>pdf</v>
      </c>
      <c r="L437" s="2" t="s">
        <v>1856</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478</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1832</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tr">
        <f>TabelladatiSinottico[[#This Row],[Model]]</f>
        <v>K41x</v>
      </c>
      <c r="CN437" s="64" t="str">
        <f>TabelladatiSinottico[[#This Row],[Serial_Number]]</f>
        <v>K41x.011</v>
      </c>
      <c r="CO437" s="50" t="str">
        <f>TabelladatiSinottico[[#This Row],[Customer]]</f>
        <v>LOUET</v>
      </c>
      <c r="CP437" s="54">
        <f t="shared" si="57"/>
        <v>436</v>
      </c>
      <c r="CQ437" s="64" t="s">
        <v>106</v>
      </c>
    </row>
    <row r="438" spans="1:95" ht="21.75" customHeight="1" x14ac:dyDescent="0.25">
      <c r="A438" s="1" t="s">
        <v>1820</v>
      </c>
      <c r="B438" s="6" t="s">
        <v>219</v>
      </c>
      <c r="C438" s="7" t="s">
        <v>1464</v>
      </c>
      <c r="D438" t="s">
        <v>1857</v>
      </c>
      <c r="E438" s="2">
        <v>2001</v>
      </c>
      <c r="F438" s="2" t="s">
        <v>99</v>
      </c>
      <c r="G438" s="2" t="s">
        <v>1465</v>
      </c>
      <c r="H438" s="2" t="s">
        <v>101</v>
      </c>
      <c r="I438" s="2" t="s">
        <v>1466</v>
      </c>
      <c r="J438" s="2" t="s">
        <v>1858</v>
      </c>
      <c r="K438" s="91" t="str">
        <f t="shared" si="52"/>
        <v>pdf</v>
      </c>
      <c r="L438" s="2" t="s">
        <v>1859</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618</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1832</v>
      </c>
      <c r="AT438" s="50" t="s">
        <v>108</v>
      </c>
      <c r="AU438" s="12" t="s">
        <v>108</v>
      </c>
      <c r="AV438" s="12" t="s">
        <v>108</v>
      </c>
      <c r="AW438" s="12" t="s">
        <v>108</v>
      </c>
      <c r="AX438" s="50" t="s">
        <v>1520</v>
      </c>
      <c r="AY438" s="104" t="s">
        <v>449</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tr">
        <f>TabelladatiSinottico[[#This Row],[Model]]</f>
        <v>K41x</v>
      </c>
      <c r="CN438" s="64" t="str">
        <f>TabelladatiSinottico[[#This Row],[Serial_Number]]</f>
        <v>K41x.012</v>
      </c>
      <c r="CO438" s="50" t="str">
        <f>TabelladatiSinottico[[#This Row],[Customer]]</f>
        <v>ARNPRIOR AEROSPACE</v>
      </c>
      <c r="CP438" s="54">
        <f t="shared" si="57"/>
        <v>437</v>
      </c>
      <c r="CQ438" s="64" t="s">
        <v>106</v>
      </c>
    </row>
    <row r="439" spans="1:95" ht="21.75" customHeight="1" x14ac:dyDescent="0.25">
      <c r="A439" s="1" t="s">
        <v>1820</v>
      </c>
      <c r="B439" s="6" t="s">
        <v>224</v>
      </c>
      <c r="C439" s="7" t="s">
        <v>1464</v>
      </c>
      <c r="D439" t="s">
        <v>612</v>
      </c>
      <c r="E439" s="2">
        <v>2003</v>
      </c>
      <c r="F439" s="2" t="s">
        <v>99</v>
      </c>
      <c r="G439" s="2" t="s">
        <v>1465</v>
      </c>
      <c r="H439" s="2" t="s">
        <v>101</v>
      </c>
      <c r="I439" s="2" t="s">
        <v>1466</v>
      </c>
      <c r="J439" s="2" t="s">
        <v>1860</v>
      </c>
      <c r="K439" s="91" t="str">
        <f t="shared" si="52"/>
        <v>pdf</v>
      </c>
      <c r="L439" s="2" t="s">
        <v>1861</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1832</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tr">
        <f>TabelladatiSinottico[[#This Row],[Model]]</f>
        <v>K41x</v>
      </c>
      <c r="CN439" s="64" t="str">
        <f>TabelladatiSinottico[[#This Row],[Serial_Number]]</f>
        <v>K41x.013</v>
      </c>
      <c r="CO439" s="50" t="str">
        <f>TabelladatiSinottico[[#This Row],[Customer]]</f>
        <v>HOWMET AEROSPACE</v>
      </c>
      <c r="CP439" s="54">
        <f t="shared" si="57"/>
        <v>438</v>
      </c>
      <c r="CQ439" s="64" t="s">
        <v>106</v>
      </c>
    </row>
    <row r="440" spans="1:95" ht="21.75" customHeight="1" x14ac:dyDescent="0.25">
      <c r="A440" s="1" t="s">
        <v>1820</v>
      </c>
      <c r="B440" s="6" t="s">
        <v>225</v>
      </c>
      <c r="C440" s="7" t="s">
        <v>1821</v>
      </c>
      <c r="D440" t="s">
        <v>674</v>
      </c>
      <c r="E440" s="2">
        <v>2002</v>
      </c>
      <c r="F440" s="2" t="s">
        <v>99</v>
      </c>
      <c r="G440" s="2" t="s">
        <v>1465</v>
      </c>
      <c r="H440" s="2" t="s">
        <v>101</v>
      </c>
      <c r="I440" s="2" t="s">
        <v>1466</v>
      </c>
      <c r="J440" s="2" t="s">
        <v>1862</v>
      </c>
      <c r="K440" s="91" t="str">
        <f t="shared" si="52"/>
        <v>pdf</v>
      </c>
      <c r="L440" s="2" t="s">
        <v>1863</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1864</v>
      </c>
      <c r="AT440" s="50" t="s">
        <v>107</v>
      </c>
      <c r="AU440" s="12" t="s">
        <v>108</v>
      </c>
      <c r="AV440" s="12" t="s">
        <v>108</v>
      </c>
      <c r="AW440" s="12" t="s">
        <v>108</v>
      </c>
      <c r="AX440" s="50" t="s">
        <v>1533</v>
      </c>
      <c r="AY440" s="104" t="s">
        <v>449</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tr">
        <f>TabelladatiSinottico[[#This Row],[Model]]</f>
        <v>K41x</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x14ac:dyDescent="0.25">
      <c r="A441" s="1" t="s">
        <v>1820</v>
      </c>
      <c r="B441" s="6" t="s">
        <v>226</v>
      </c>
      <c r="C441" s="7" t="s">
        <v>1821</v>
      </c>
      <c r="D441" t="s">
        <v>908</v>
      </c>
      <c r="E441" s="2">
        <v>2002</v>
      </c>
      <c r="F441" s="2" t="s">
        <v>99</v>
      </c>
      <c r="G441" s="2" t="s">
        <v>1465</v>
      </c>
      <c r="H441" s="2" t="s">
        <v>101</v>
      </c>
      <c r="I441" s="2" t="s">
        <v>1466</v>
      </c>
      <c r="J441" s="2" t="s">
        <v>1862</v>
      </c>
      <c r="K441" s="91" t="str">
        <f t="shared" si="52"/>
        <v>pdf</v>
      </c>
      <c r="L441" s="2" t="s">
        <v>1863</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1864</v>
      </c>
      <c r="AT441" s="50" t="s">
        <v>107</v>
      </c>
      <c r="AU441" s="12" t="s">
        <v>108</v>
      </c>
      <c r="AV441" s="12" t="s">
        <v>108</v>
      </c>
      <c r="AW441" s="12" t="s">
        <v>108</v>
      </c>
      <c r="AX441" s="50" t="s">
        <v>1533</v>
      </c>
      <c r="AY441" s="104" t="s">
        <v>449</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tr">
        <f>TabelladatiSinottico[[#This Row],[Model]]</f>
        <v>K41x</v>
      </c>
      <c r="CN441" s="64" t="str">
        <f>TabelladatiSinottico[[#This Row],[Serial_Number]]</f>
        <v>K41x.015</v>
      </c>
      <c r="CO441" s="50" t="str">
        <f>TabelladatiSinottico[[#This Row],[Customer]]</f>
        <v>CHENGDU AIRCRAFT INDUSTRIAL</v>
      </c>
      <c r="CP441" s="54">
        <f t="shared" si="57"/>
        <v>440</v>
      </c>
      <c r="CQ441" s="64" t="s">
        <v>106</v>
      </c>
    </row>
    <row r="442" spans="1:95" ht="21.75" customHeight="1" x14ac:dyDescent="0.25">
      <c r="A442" s="1" t="s">
        <v>1820</v>
      </c>
      <c r="B442" s="6" t="s">
        <v>227</v>
      </c>
      <c r="C442" s="7" t="s">
        <v>1464</v>
      </c>
      <c r="D442" t="s">
        <v>1865</v>
      </c>
      <c r="E442" s="2">
        <v>2002</v>
      </c>
      <c r="F442" s="2" t="s">
        <v>99</v>
      </c>
      <c r="G442" s="2" t="s">
        <v>1465</v>
      </c>
      <c r="H442" s="2" t="s">
        <v>101</v>
      </c>
      <c r="I442" s="2" t="s">
        <v>102</v>
      </c>
      <c r="J442" s="2" t="s">
        <v>1866</v>
      </c>
      <c r="K442" s="91" t="str">
        <f t="shared" si="52"/>
        <v>pdf</v>
      </c>
      <c r="L442" s="2" t="s">
        <v>1867</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1832</v>
      </c>
      <c r="AT442" s="50" t="s">
        <v>108</v>
      </c>
      <c r="AU442" s="12" t="s">
        <v>108</v>
      </c>
      <c r="AV442" s="12" t="s">
        <v>108</v>
      </c>
      <c r="AW442" s="12" t="s">
        <v>108</v>
      </c>
      <c r="AX442" s="50" t="s">
        <v>1533</v>
      </c>
      <c r="AY442" s="104" t="s">
        <v>1868</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tr">
        <f>TabelladatiSinottico[[#This Row],[Model]]</f>
        <v>K41x</v>
      </c>
      <c r="CN442" s="64" t="str">
        <f>TabelladatiSinottico[[#This Row],[Serial_Number]]</f>
        <v>K41x.016</v>
      </c>
      <c r="CO442" s="50" t="str">
        <f>TabelladatiSinottico[[#This Row],[Customer]]</f>
        <v>CG AUTOMATION &amp; FIXTURE INC.</v>
      </c>
      <c r="CP442" s="54">
        <f t="shared" si="57"/>
        <v>441</v>
      </c>
      <c r="CQ442" s="64" t="s">
        <v>106</v>
      </c>
    </row>
    <row r="443" spans="1:95" ht="21.75" customHeight="1" x14ac:dyDescent="0.25">
      <c r="A443" s="1" t="s">
        <v>1820</v>
      </c>
      <c r="B443" s="6" t="s">
        <v>228</v>
      </c>
      <c r="C443" s="7" t="s">
        <v>1464</v>
      </c>
      <c r="D443" t="s">
        <v>1869</v>
      </c>
      <c r="E443" s="2">
        <v>2003</v>
      </c>
      <c r="F443" s="2" t="s">
        <v>99</v>
      </c>
      <c r="G443" s="2" t="s">
        <v>1525</v>
      </c>
      <c r="H443" s="2" t="s">
        <v>101</v>
      </c>
      <c r="I443" s="2" t="s">
        <v>102</v>
      </c>
      <c r="J443" s="2" t="s">
        <v>1870</v>
      </c>
      <c r="K443" s="91" t="str">
        <f t="shared" si="52"/>
        <v>pdf</v>
      </c>
      <c r="L443" s="2" t="s">
        <v>1871</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1832</v>
      </c>
      <c r="AT443" s="50" t="s">
        <v>108</v>
      </c>
      <c r="AU443" s="12" t="s">
        <v>108</v>
      </c>
      <c r="AV443" s="12" t="s">
        <v>108</v>
      </c>
      <c r="AW443" s="12" t="s">
        <v>108</v>
      </c>
      <c r="AX443" s="50" t="s">
        <v>1533</v>
      </c>
      <c r="AY443" s="104" t="s">
        <v>1872</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tr">
        <f>TabelladatiSinottico[[#This Row],[Model]]</f>
        <v>K41x</v>
      </c>
      <c r="CN443" s="64" t="str">
        <f>TabelladatiSinottico[[#This Row],[Serial_Number]]</f>
        <v>K41x.017</v>
      </c>
      <c r="CO443" s="50" t="str">
        <f>TabelladatiSinottico[[#This Row],[Customer]]</f>
        <v>INDUSTRIA DE MATRIZES BELGA Ltda</v>
      </c>
      <c r="CP443" s="54">
        <f t="shared" si="57"/>
        <v>442</v>
      </c>
      <c r="CQ443" s="64" t="s">
        <v>106</v>
      </c>
    </row>
    <row r="444" spans="1:95" ht="21.75" customHeight="1" x14ac:dyDescent="0.25">
      <c r="A444" s="1" t="s">
        <v>1820</v>
      </c>
      <c r="B444" s="6" t="s">
        <v>229</v>
      </c>
      <c r="C444" s="7" t="s">
        <v>1464</v>
      </c>
      <c r="D444" t="s">
        <v>1873</v>
      </c>
      <c r="E444" s="2">
        <v>2004</v>
      </c>
      <c r="F444" s="2" t="s">
        <v>99</v>
      </c>
      <c r="G444" s="2" t="s">
        <v>1525</v>
      </c>
      <c r="H444" s="2" t="s">
        <v>101</v>
      </c>
      <c r="I444" s="2" t="s">
        <v>1466</v>
      </c>
      <c r="J444" s="2" t="s">
        <v>1874</v>
      </c>
      <c r="K444" s="91" t="str">
        <f t="shared" si="52"/>
        <v>pdf</v>
      </c>
      <c r="L444" s="2" t="s">
        <v>1875</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618</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1832</v>
      </c>
      <c r="AT444" s="50" t="s">
        <v>108</v>
      </c>
      <c r="AU444" s="12" t="s">
        <v>108</v>
      </c>
      <c r="AV444" s="12" t="s">
        <v>108</v>
      </c>
      <c r="AW444" s="12" t="s">
        <v>108</v>
      </c>
      <c r="AX444" s="50" t="s">
        <v>1528</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tr">
        <f>TabelladatiSinottico[[#This Row],[Model]]</f>
        <v>K41x</v>
      </c>
      <c r="CN444" s="64" t="str">
        <f>TabelladatiSinottico[[#This Row],[Serial_Number]]</f>
        <v>K41x.018</v>
      </c>
      <c r="CO444" s="50" t="str">
        <f>TabelladatiSinottico[[#This Row],[Customer]]</f>
        <v>AVIATION LEMEX (Ferrotechnique  Ltd)</v>
      </c>
      <c r="CP444" s="54">
        <f t="shared" si="57"/>
        <v>443</v>
      </c>
      <c r="CQ444" s="64" t="s">
        <v>106</v>
      </c>
    </row>
    <row r="445" spans="1:95" ht="21.75" customHeight="1" x14ac:dyDescent="0.25">
      <c r="A445" s="1" t="s">
        <v>1820</v>
      </c>
      <c r="B445" s="6" t="s">
        <v>230</v>
      </c>
      <c r="C445" s="7" t="s">
        <v>1464</v>
      </c>
      <c r="D445" t="s">
        <v>1486</v>
      </c>
      <c r="E445" s="2">
        <v>2004</v>
      </c>
      <c r="F445" s="2" t="s">
        <v>99</v>
      </c>
      <c r="G445" s="2" t="s">
        <v>1525</v>
      </c>
      <c r="H445" s="2" t="s">
        <v>101</v>
      </c>
      <c r="I445" s="2" t="s">
        <v>1466</v>
      </c>
      <c r="J445" s="2" t="s">
        <v>1876</v>
      </c>
      <c r="K445" s="91" t="str">
        <f t="shared" si="52"/>
        <v>pdf</v>
      </c>
      <c r="L445" s="2" t="s">
        <v>1871</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1832</v>
      </c>
      <c r="AT445" s="50" t="s">
        <v>108</v>
      </c>
      <c r="AU445" s="12" t="s">
        <v>108</v>
      </c>
      <c r="AV445" s="12" t="s">
        <v>108</v>
      </c>
      <c r="AW445" s="12" t="s">
        <v>108</v>
      </c>
      <c r="AX445" s="50" t="s">
        <v>1533</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tr">
        <f>TabelladatiSinottico[[#This Row],[Model]]</f>
        <v>K41x</v>
      </c>
      <c r="CN445" s="64" t="str">
        <f>TabelladatiSinottico[[#This Row],[Serial_Number]]</f>
        <v>K41x.019</v>
      </c>
      <c r="CO445" s="50" t="str">
        <f>TabelladatiSinottico[[#This Row],[Customer]]</f>
        <v>MELECTROLASER</v>
      </c>
      <c r="CP445" s="54">
        <f t="shared" si="57"/>
        <v>444</v>
      </c>
      <c r="CQ445" s="64" t="s">
        <v>106</v>
      </c>
    </row>
    <row r="446" spans="1:95" ht="21.75" customHeight="1" x14ac:dyDescent="0.25">
      <c r="A446" s="1" t="s">
        <v>1820</v>
      </c>
      <c r="B446" s="6" t="s">
        <v>239</v>
      </c>
      <c r="C446" s="7" t="s">
        <v>1821</v>
      </c>
      <c r="D446" t="s">
        <v>1877</v>
      </c>
      <c r="E446" s="2">
        <v>2003</v>
      </c>
      <c r="F446" s="2" t="s">
        <v>99</v>
      </c>
      <c r="G446" s="2" t="s">
        <v>1525</v>
      </c>
      <c r="H446" s="2" t="s">
        <v>101</v>
      </c>
      <c r="I446" s="2" t="s">
        <v>1466</v>
      </c>
      <c r="J446" s="2" t="s">
        <v>1878</v>
      </c>
      <c r="K446" s="91" t="str">
        <f t="shared" si="52"/>
        <v>pdf</v>
      </c>
      <c r="L446" s="2" t="s">
        <v>1879</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1864</v>
      </c>
      <c r="AT446" s="50" t="s">
        <v>108</v>
      </c>
      <c r="AU446" s="12" t="s">
        <v>108</v>
      </c>
      <c r="AV446" s="12" t="s">
        <v>108</v>
      </c>
      <c r="AW446" s="12" t="s">
        <v>108</v>
      </c>
      <c r="AX446" s="50" t="s">
        <v>1533</v>
      </c>
      <c r="AY446" s="104" t="s">
        <v>1880</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tr">
        <f>TabelladatiSinottico[[#This Row],[Model]]</f>
        <v>K41x</v>
      </c>
      <c r="CN446" s="64" t="str">
        <f>TabelladatiSinottico[[#This Row],[Serial_Number]]</f>
        <v>K41x.020</v>
      </c>
      <c r="CO446" s="50" t="str">
        <f>TabelladatiSinottico[[#This Row],[Customer]]</f>
        <v>BEIJING JICHI MOTOR DIES CO. LTD.</v>
      </c>
      <c r="CP446" s="54">
        <f t="shared" si="57"/>
        <v>445</v>
      </c>
      <c r="CQ446" s="64" t="s">
        <v>106</v>
      </c>
    </row>
    <row r="447" spans="1:95" ht="21.75" customHeight="1" x14ac:dyDescent="0.25">
      <c r="A447" s="1" t="s">
        <v>1820</v>
      </c>
      <c r="B447" s="6" t="s">
        <v>247</v>
      </c>
      <c r="C447" s="7" t="s">
        <v>1821</v>
      </c>
      <c r="D447" t="s">
        <v>1881</v>
      </c>
      <c r="E447" s="2">
        <v>2003</v>
      </c>
      <c r="F447" s="2" t="s">
        <v>99</v>
      </c>
      <c r="G447" s="2" t="s">
        <v>1525</v>
      </c>
      <c r="H447" s="2" t="s">
        <v>101</v>
      </c>
      <c r="I447" s="2" t="s">
        <v>1466</v>
      </c>
      <c r="J447" s="2" t="s">
        <v>1882</v>
      </c>
      <c r="K447" s="91" t="str">
        <f t="shared" si="52"/>
        <v>pdf</v>
      </c>
      <c r="L447" s="2" t="s">
        <v>1883</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1864</v>
      </c>
      <c r="AT447" s="50" t="s">
        <v>107</v>
      </c>
      <c r="AU447" s="12" t="s">
        <v>108</v>
      </c>
      <c r="AV447" s="12" t="s">
        <v>108</v>
      </c>
      <c r="AW447" s="12" t="s">
        <v>108</v>
      </c>
      <c r="AX447" s="50" t="s">
        <v>1533</v>
      </c>
      <c r="AY447" s="104" t="s">
        <v>1884</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tr">
        <f>TabelladatiSinottico[[#This Row],[Model]]</f>
        <v>K41x</v>
      </c>
      <c r="CN447" s="64" t="str">
        <f>TabelladatiSinottico[[#This Row],[Serial_Number]]</f>
        <v>K41x.021</v>
      </c>
      <c r="CO447" s="50" t="str">
        <f>TabelladatiSinottico[[#This Row],[Customer]]</f>
        <v>DONG FENG MOTOR DIE PLANT</v>
      </c>
      <c r="CP447" s="54">
        <f t="shared" si="57"/>
        <v>446</v>
      </c>
      <c r="CQ447" s="64" t="s">
        <v>106</v>
      </c>
    </row>
    <row r="448" spans="1:95" ht="21.75" customHeight="1" x14ac:dyDescent="0.25">
      <c r="A448" s="1" t="s">
        <v>1820</v>
      </c>
      <c r="B448" s="6" t="s">
        <v>253</v>
      </c>
      <c r="C448" s="7" t="s">
        <v>1821</v>
      </c>
      <c r="D448" t="s">
        <v>1881</v>
      </c>
      <c r="E448" s="2">
        <v>2003</v>
      </c>
      <c r="F448" s="2" t="s">
        <v>99</v>
      </c>
      <c r="G448" s="2" t="s">
        <v>1525</v>
      </c>
      <c r="H448" s="2" t="s">
        <v>101</v>
      </c>
      <c r="I448" s="2" t="s">
        <v>1466</v>
      </c>
      <c r="J448" s="2" t="s">
        <v>1882</v>
      </c>
      <c r="K448" s="91" t="str">
        <f t="shared" si="52"/>
        <v>pdf</v>
      </c>
      <c r="L448" s="2" t="s">
        <v>1883</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1864</v>
      </c>
      <c r="AT448" s="50" t="s">
        <v>108</v>
      </c>
      <c r="AU448" s="12" t="s">
        <v>108</v>
      </c>
      <c r="AV448" s="12" t="s">
        <v>108</v>
      </c>
      <c r="AW448" s="12" t="s">
        <v>108</v>
      </c>
      <c r="AX448" s="50" t="s">
        <v>1533</v>
      </c>
      <c r="AY448" s="104" t="s">
        <v>1884</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tr">
        <f>TabelladatiSinottico[[#This Row],[Model]]</f>
        <v>K41x</v>
      </c>
      <c r="CN448" s="64" t="str">
        <f>TabelladatiSinottico[[#This Row],[Serial_Number]]</f>
        <v>K41x.022</v>
      </c>
      <c r="CO448" s="50" t="str">
        <f>TabelladatiSinottico[[#This Row],[Customer]]</f>
        <v>DONG FENG MOTOR DIE PLANT</v>
      </c>
      <c r="CP448" s="54">
        <f t="shared" si="57"/>
        <v>447</v>
      </c>
      <c r="CQ448" s="64" t="s">
        <v>106</v>
      </c>
    </row>
    <row r="449" spans="1:95" ht="21.75" customHeight="1" x14ac:dyDescent="0.25">
      <c r="A449" s="1" t="s">
        <v>1820</v>
      </c>
      <c r="B449" s="6" t="s">
        <v>263</v>
      </c>
      <c r="C449" s="7" t="s">
        <v>1821</v>
      </c>
      <c r="D449" t="s">
        <v>1877</v>
      </c>
      <c r="E449" s="2">
        <v>2003</v>
      </c>
      <c r="F449" s="2" t="s">
        <v>99</v>
      </c>
      <c r="G449" s="2" t="s">
        <v>1525</v>
      </c>
      <c r="H449" s="2" t="s">
        <v>101</v>
      </c>
      <c r="I449" s="2" t="s">
        <v>1466</v>
      </c>
      <c r="J449" s="2" t="s">
        <v>1878</v>
      </c>
      <c r="K449" s="91" t="str">
        <f t="shared" si="52"/>
        <v>pdf</v>
      </c>
      <c r="L449" s="2" t="s">
        <v>1879</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1864</v>
      </c>
      <c r="AT449" s="50" t="s">
        <v>107</v>
      </c>
      <c r="AU449" s="12" t="s">
        <v>108</v>
      </c>
      <c r="AV449" s="12" t="s">
        <v>108</v>
      </c>
      <c r="AW449" s="12" t="s">
        <v>108</v>
      </c>
      <c r="AX449" s="50" t="s">
        <v>1533</v>
      </c>
      <c r="AY449" s="104" t="s">
        <v>1880</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tr">
        <f>TabelladatiSinottico[[#This Row],[Model]]</f>
        <v>K41x</v>
      </c>
      <c r="CN449" s="64" t="str">
        <f>TabelladatiSinottico[[#This Row],[Serial_Number]]</f>
        <v>K41x.023</v>
      </c>
      <c r="CO449" s="50" t="str">
        <f>TabelladatiSinottico[[#This Row],[Customer]]</f>
        <v>BEIJING JICHI MOTOR DIES CO. LTD.</v>
      </c>
      <c r="CP449" s="54">
        <f t="shared" si="57"/>
        <v>448</v>
      </c>
      <c r="CQ449" s="64" t="s">
        <v>106</v>
      </c>
    </row>
    <row r="450" spans="1:95" ht="21.75" customHeight="1" x14ac:dyDescent="0.25">
      <c r="A450" s="1" t="s">
        <v>1820</v>
      </c>
      <c r="B450" s="6" t="s">
        <v>270</v>
      </c>
      <c r="C450" s="7" t="s">
        <v>1464</v>
      </c>
      <c r="D450" t="s">
        <v>661</v>
      </c>
      <c r="E450" s="2">
        <v>2004</v>
      </c>
      <c r="F450" s="2" t="s">
        <v>99</v>
      </c>
      <c r="G450" s="2" t="s">
        <v>1525</v>
      </c>
      <c r="H450" s="2" t="s">
        <v>101</v>
      </c>
      <c r="I450" s="2" t="s">
        <v>1466</v>
      </c>
      <c r="J450" s="2" t="s">
        <v>1885</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1886</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1887</v>
      </c>
      <c r="AT450" s="50" t="s">
        <v>108</v>
      </c>
      <c r="AU450" s="12" t="s">
        <v>108</v>
      </c>
      <c r="AV450" s="12" t="s">
        <v>108</v>
      </c>
      <c r="AW450" s="12" t="s">
        <v>108</v>
      </c>
      <c r="AX450" s="50" t="s">
        <v>108</v>
      </c>
      <c r="AY450" s="104" t="s">
        <v>665</v>
      </c>
      <c r="AZ450" s="104" t="s">
        <v>666</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tr">
        <f>TabelladatiSinottico[[#This Row],[Model]]</f>
        <v>K41x</v>
      </c>
      <c r="CN450" s="64" t="str">
        <f>TabelladatiSinottico[[#This Row],[Serial_Number]]</f>
        <v>K41x.024</v>
      </c>
      <c r="CO450" s="50" t="str">
        <f>TabelladatiSinottico[[#This Row],[Customer]]</f>
        <v>PARAGON DIE &amp; ENGINEERING Co.</v>
      </c>
      <c r="CP450" s="54">
        <f t="shared" si="57"/>
        <v>449</v>
      </c>
      <c r="CQ450" s="64" t="s">
        <v>106</v>
      </c>
    </row>
    <row r="451" spans="1:95" ht="21.75" customHeight="1" x14ac:dyDescent="0.25">
      <c r="A451" s="1" t="s">
        <v>1820</v>
      </c>
      <c r="B451" s="6" t="s">
        <v>271</v>
      </c>
      <c r="C451" s="7" t="s">
        <v>1464</v>
      </c>
      <c r="D451" t="s">
        <v>1888</v>
      </c>
      <c r="E451" s="2">
        <v>2004</v>
      </c>
      <c r="F451" s="2" t="s">
        <v>99</v>
      </c>
      <c r="G451" s="2" t="s">
        <v>1525</v>
      </c>
      <c r="H451" s="2" t="s">
        <v>101</v>
      </c>
      <c r="I451" s="2" t="s">
        <v>102</v>
      </c>
      <c r="J451" s="2" t="s">
        <v>1889</v>
      </c>
      <c r="K451" s="91" t="str">
        <f t="shared" si="62"/>
        <v>pdf</v>
      </c>
      <c r="L451" s="2" t="s">
        <v>1890</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1887</v>
      </c>
      <c r="AT451" s="50" t="s">
        <v>108</v>
      </c>
      <c r="AU451" s="12" t="s">
        <v>108</v>
      </c>
      <c r="AV451" s="12" t="s">
        <v>108</v>
      </c>
      <c r="AW451" s="12" t="s">
        <v>108</v>
      </c>
      <c r="AX451" s="50" t="s">
        <v>108</v>
      </c>
      <c r="AY451" s="104" t="s">
        <v>1891</v>
      </c>
      <c r="AZ451" s="104" t="s">
        <v>1475</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tr">
        <f>TabelladatiSinottico[[#This Row],[Model]]</f>
        <v>K41x</v>
      </c>
      <c r="CN451" s="64" t="str">
        <f>TabelladatiSinottico[[#This Row],[Serial_Number]]</f>
        <v>K41x.025</v>
      </c>
      <c r="CO451" s="50" t="str">
        <f>TabelladatiSinottico[[#This Row],[Customer]]</f>
        <v>ARC MACHINE INC.</v>
      </c>
      <c r="CP451" s="54">
        <f t="shared" ref="CP451:CP514" si="67">CP450+1</f>
        <v>450</v>
      </c>
      <c r="CQ451" s="64" t="s">
        <v>106</v>
      </c>
    </row>
    <row r="452" spans="1:95" ht="21.75" customHeight="1" x14ac:dyDescent="0.25">
      <c r="A452" s="1" t="s">
        <v>1820</v>
      </c>
      <c r="B452" s="6" t="s">
        <v>273</v>
      </c>
      <c r="C452" s="7" t="s">
        <v>1464</v>
      </c>
      <c r="D452" t="s">
        <v>199</v>
      </c>
      <c r="E452" s="2">
        <v>2004</v>
      </c>
      <c r="F452" s="2" t="s">
        <v>99</v>
      </c>
      <c r="G452" s="2" t="s">
        <v>1525</v>
      </c>
      <c r="H452" s="2" t="s">
        <v>101</v>
      </c>
      <c r="I452" s="2" t="s">
        <v>1466</v>
      </c>
      <c r="J452" s="2" t="s">
        <v>1892</v>
      </c>
      <c r="K452" s="91" t="str">
        <f t="shared" si="62"/>
        <v>pdf</v>
      </c>
      <c r="L452" s="2" t="s">
        <v>1893</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1832</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tr">
        <f>TabelladatiSinottico[[#This Row],[Model]]</f>
        <v>K41x</v>
      </c>
      <c r="CN452" s="64" t="str">
        <f>TabelladatiSinottico[[#This Row],[Serial_Number]]</f>
        <v>K41x.026</v>
      </c>
      <c r="CO452" s="50" t="str">
        <f>TabelladatiSinottico[[#This Row],[Customer]]</f>
        <v>HIGH-TECH MOLD &amp; ENGINEERING</v>
      </c>
      <c r="CP452" s="54">
        <f t="shared" si="67"/>
        <v>451</v>
      </c>
      <c r="CQ452" s="64" t="s">
        <v>106</v>
      </c>
    </row>
    <row r="453" spans="1:95" ht="21.75" customHeight="1" x14ac:dyDescent="0.25">
      <c r="A453" s="1" t="s">
        <v>1820</v>
      </c>
      <c r="B453" s="6" t="s">
        <v>274</v>
      </c>
      <c r="C453" s="7" t="s">
        <v>1464</v>
      </c>
      <c r="D453" t="s">
        <v>199</v>
      </c>
      <c r="E453" s="2">
        <v>2005</v>
      </c>
      <c r="F453" s="2" t="s">
        <v>99</v>
      </c>
      <c r="G453" s="2" t="s">
        <v>1525</v>
      </c>
      <c r="H453" s="2" t="s">
        <v>101</v>
      </c>
      <c r="I453" s="2" t="s">
        <v>1466</v>
      </c>
      <c r="J453" s="2" t="s">
        <v>1894</v>
      </c>
      <c r="K453" s="91" t="str">
        <f t="shared" si="62"/>
        <v>pdf</v>
      </c>
      <c r="L453" s="2" t="s">
        <v>1895</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1832</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tr">
        <f>TabelladatiSinottico[[#This Row],[Model]]</f>
        <v>K41x</v>
      </c>
      <c r="CN453" s="64" t="str">
        <f>TabelladatiSinottico[[#This Row],[Serial_Number]]</f>
        <v>K41x.027</v>
      </c>
      <c r="CO453" s="50" t="str">
        <f>TabelladatiSinottico[[#This Row],[Customer]]</f>
        <v>HIGH-TECH MOLD &amp; ENGINEERING</v>
      </c>
      <c r="CP453" s="54">
        <f t="shared" si="67"/>
        <v>452</v>
      </c>
      <c r="CQ453" s="64" t="s">
        <v>106</v>
      </c>
    </row>
    <row r="454" spans="1:95" ht="21.75" customHeight="1" x14ac:dyDescent="0.25">
      <c r="A454" s="1" t="s">
        <v>1820</v>
      </c>
      <c r="B454" s="6" t="s">
        <v>275</v>
      </c>
      <c r="C454" s="7" t="s">
        <v>1464</v>
      </c>
      <c r="D454" t="s">
        <v>661</v>
      </c>
      <c r="E454" s="2">
        <v>2005</v>
      </c>
      <c r="F454" s="2" t="s">
        <v>99</v>
      </c>
      <c r="G454" s="2" t="s">
        <v>569</v>
      </c>
      <c r="H454" s="2" t="s">
        <v>101</v>
      </c>
      <c r="I454" s="2" t="s">
        <v>102</v>
      </c>
      <c r="J454" s="2" t="s">
        <v>1896</v>
      </c>
      <c r="K454" s="91" t="str">
        <f t="shared" si="62"/>
        <v>pdf</v>
      </c>
      <c r="L454" s="2" t="s">
        <v>1897</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1887</v>
      </c>
      <c r="AT454" s="50" t="s">
        <v>108</v>
      </c>
      <c r="AU454" s="12" t="s">
        <v>108</v>
      </c>
      <c r="AV454" s="12" t="s">
        <v>108</v>
      </c>
      <c r="AW454" s="12" t="s">
        <v>108</v>
      </c>
      <c r="AX454" s="50" t="s">
        <v>108</v>
      </c>
      <c r="AY454" s="104" t="s">
        <v>665</v>
      </c>
      <c r="AZ454" s="104" t="s">
        <v>666</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tr">
        <f>TabelladatiSinottico[[#This Row],[Model]]</f>
        <v>K41x</v>
      </c>
      <c r="CN454" s="64" t="str">
        <f>TabelladatiSinottico[[#This Row],[Serial_Number]]</f>
        <v>K41x.028</v>
      </c>
      <c r="CO454" s="50" t="str">
        <f>TabelladatiSinottico[[#This Row],[Customer]]</f>
        <v>PARAGON DIE &amp; ENGINEERING Co.</v>
      </c>
      <c r="CP454" s="54">
        <f t="shared" si="67"/>
        <v>453</v>
      </c>
      <c r="CQ454" s="64" t="s">
        <v>106</v>
      </c>
    </row>
    <row r="455" spans="1:95" ht="21.75" customHeight="1" x14ac:dyDescent="0.25">
      <c r="A455" s="1" t="s">
        <v>1820</v>
      </c>
      <c r="B455" s="6" t="s">
        <v>276</v>
      </c>
      <c r="C455" s="7" t="s">
        <v>1821</v>
      </c>
      <c r="D455" t="s">
        <v>1898</v>
      </c>
      <c r="E455" s="2">
        <v>2009</v>
      </c>
      <c r="F455" s="2" t="s">
        <v>99</v>
      </c>
      <c r="G455" s="2" t="s">
        <v>569</v>
      </c>
      <c r="H455" s="2" t="s">
        <v>101</v>
      </c>
      <c r="I455" s="2" t="s">
        <v>102</v>
      </c>
      <c r="J455" s="2" t="s">
        <v>1899</v>
      </c>
      <c r="K455" s="91" t="str">
        <f t="shared" si="62"/>
        <v>pdf</v>
      </c>
      <c r="L455" s="2" t="s">
        <v>1900</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1901</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1864</v>
      </c>
      <c r="AT455" s="50" t="s">
        <v>107</v>
      </c>
      <c r="AU455" s="12" t="s">
        <v>108</v>
      </c>
      <c r="AV455" s="12" t="s">
        <v>108</v>
      </c>
      <c r="AW455" s="12" t="s">
        <v>108</v>
      </c>
      <c r="AX455" s="50" t="s">
        <v>1649</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tr">
        <f>TabelladatiSinottico[[#This Row],[Model]]</f>
        <v>K41x</v>
      </c>
      <c r="CN455" s="64" t="str">
        <f>TabelladatiSinottico[[#This Row],[Serial_Number]]</f>
        <v>K41x.029</v>
      </c>
      <c r="CO455" s="50" t="str">
        <f>TabelladatiSinottico[[#This Row],[Customer]]</f>
        <v>B.S.I. S.r.l.</v>
      </c>
      <c r="CP455" s="54">
        <f t="shared" si="67"/>
        <v>454</v>
      </c>
      <c r="CQ455" s="64" t="s">
        <v>106</v>
      </c>
    </row>
    <row r="456" spans="1:95" ht="21.75" customHeight="1" x14ac:dyDescent="0.25">
      <c r="A456" s="1" t="s">
        <v>1820</v>
      </c>
      <c r="B456" s="6" t="s">
        <v>277</v>
      </c>
      <c r="C456" s="7" t="s">
        <v>1821</v>
      </c>
      <c r="D456" t="s">
        <v>1898</v>
      </c>
      <c r="E456" s="2">
        <v>2009</v>
      </c>
      <c r="F456" s="2" t="s">
        <v>99</v>
      </c>
      <c r="G456" s="2" t="s">
        <v>569</v>
      </c>
      <c r="H456" s="2" t="s">
        <v>101</v>
      </c>
      <c r="I456" s="2" t="s">
        <v>102</v>
      </c>
      <c r="J456" s="2" t="s">
        <v>1899</v>
      </c>
      <c r="K456" s="91" t="str">
        <f t="shared" si="62"/>
        <v>pdf</v>
      </c>
      <c r="L456" s="2" t="s">
        <v>1900</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1901</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1864</v>
      </c>
      <c r="AT456" s="50" t="s">
        <v>107</v>
      </c>
      <c r="AU456" s="12" t="s">
        <v>108</v>
      </c>
      <c r="AV456" s="12" t="s">
        <v>108</v>
      </c>
      <c r="AW456" s="12" t="s">
        <v>108</v>
      </c>
      <c r="AX456" s="50" t="s">
        <v>1649</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tr">
        <f>TabelladatiSinottico[[#This Row],[Model]]</f>
        <v>K41x</v>
      </c>
      <c r="CN456" s="64" t="str">
        <f>TabelladatiSinottico[[#This Row],[Serial_Number]]</f>
        <v>K41x.030</v>
      </c>
      <c r="CO456" s="50" t="str">
        <f>TabelladatiSinottico[[#This Row],[Customer]]</f>
        <v>B.S.I. S.r.l.</v>
      </c>
      <c r="CP456" s="54">
        <f t="shared" si="67"/>
        <v>455</v>
      </c>
      <c r="CQ456" s="64" t="s">
        <v>106</v>
      </c>
    </row>
    <row r="457" spans="1:95" ht="21.75" customHeight="1" x14ac:dyDescent="0.25">
      <c r="A457" s="1" t="s">
        <v>1820</v>
      </c>
      <c r="B457" s="6" t="s">
        <v>278</v>
      </c>
      <c r="C457" s="7" t="s">
        <v>1821</v>
      </c>
      <c r="D457" t="s">
        <v>1103</v>
      </c>
      <c r="E457" s="2">
        <v>2005</v>
      </c>
      <c r="F457" s="2" t="s">
        <v>99</v>
      </c>
      <c r="G457" s="2" t="s">
        <v>1525</v>
      </c>
      <c r="H457" s="2" t="s">
        <v>101</v>
      </c>
      <c r="I457" s="2" t="s">
        <v>1466</v>
      </c>
      <c r="J457" s="2" t="s">
        <v>1902</v>
      </c>
      <c r="K457" s="91" t="str">
        <f t="shared" si="62"/>
        <v>pdf</v>
      </c>
      <c r="L457" s="2" t="s">
        <v>1903</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1864</v>
      </c>
      <c r="AT457" s="50" t="s">
        <v>108</v>
      </c>
      <c r="AU457" s="12" t="s">
        <v>108</v>
      </c>
      <c r="AV457" s="12" t="s">
        <v>108</v>
      </c>
      <c r="AW457" s="12" t="s">
        <v>108</v>
      </c>
      <c r="AX457" s="50" t="s">
        <v>1533</v>
      </c>
      <c r="AY457" s="104" t="s">
        <v>449</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tr">
        <f>TabelladatiSinottico[[#This Row],[Model]]</f>
        <v>K41x</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x14ac:dyDescent="0.25">
      <c r="A458" s="1" t="s">
        <v>1820</v>
      </c>
      <c r="B458" s="6" t="s">
        <v>279</v>
      </c>
      <c r="C458" s="7" t="s">
        <v>1821</v>
      </c>
      <c r="D458" t="s">
        <v>1103</v>
      </c>
      <c r="E458" s="2">
        <v>2005</v>
      </c>
      <c r="F458" s="2" t="s">
        <v>99</v>
      </c>
      <c r="G458" s="2" t="s">
        <v>1525</v>
      </c>
      <c r="H458" s="2" t="s">
        <v>101</v>
      </c>
      <c r="I458" s="2" t="s">
        <v>1466</v>
      </c>
      <c r="J458" s="2" t="s">
        <v>1902</v>
      </c>
      <c r="K458" s="91" t="str">
        <f t="shared" si="62"/>
        <v>pdf</v>
      </c>
      <c r="L458" s="2" t="s">
        <v>1903</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1864</v>
      </c>
      <c r="AT458" s="50" t="s">
        <v>108</v>
      </c>
      <c r="AU458" s="12" t="s">
        <v>108</v>
      </c>
      <c r="AV458" s="12" t="s">
        <v>108</v>
      </c>
      <c r="AW458" s="12" t="s">
        <v>108</v>
      </c>
      <c r="AX458" s="50" t="s">
        <v>1533</v>
      </c>
      <c r="AY458" s="104" t="s">
        <v>449</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tr">
        <f>TabelladatiSinottico[[#This Row],[Model]]</f>
        <v>K41x</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x14ac:dyDescent="0.25">
      <c r="A459" s="1" t="s">
        <v>1820</v>
      </c>
      <c r="B459" s="6" t="s">
        <v>280</v>
      </c>
      <c r="C459" s="7" t="s">
        <v>1464</v>
      </c>
      <c r="D459" t="s">
        <v>1395</v>
      </c>
      <c r="E459" s="2">
        <v>2007</v>
      </c>
      <c r="F459" s="2" t="s">
        <v>99</v>
      </c>
      <c r="G459" s="2" t="s">
        <v>569</v>
      </c>
      <c r="H459" s="2" t="s">
        <v>101</v>
      </c>
      <c r="I459" s="2" t="s">
        <v>102</v>
      </c>
      <c r="J459" s="2" t="s">
        <v>1904</v>
      </c>
      <c r="K459" s="91" t="str">
        <f t="shared" si="62"/>
        <v>pdf</v>
      </c>
      <c r="L459" s="2" t="s">
        <v>1905</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364</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1832</v>
      </c>
      <c r="AT459" s="50" t="s">
        <v>108</v>
      </c>
      <c r="AU459" s="12" t="s">
        <v>108</v>
      </c>
      <c r="AV459" s="12" t="s">
        <v>108</v>
      </c>
      <c r="AW459" s="12" t="s">
        <v>108</v>
      </c>
      <c r="AX459" s="50" t="s">
        <v>1617</v>
      </c>
      <c r="AY459" s="104" t="s">
        <v>330</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tr">
        <f>TabelladatiSinottico[[#This Row],[Model]]</f>
        <v>K41x</v>
      </c>
      <c r="CN459" s="64" t="str">
        <f>TabelladatiSinottico[[#This Row],[Serial_Number]]</f>
        <v>K41x.033</v>
      </c>
      <c r="CO459" s="50" t="str">
        <f>TabelladatiSinottico[[#This Row],[Customer]]</f>
        <v>LMA Srl</v>
      </c>
      <c r="CP459" s="54">
        <f t="shared" si="67"/>
        <v>458</v>
      </c>
      <c r="CQ459" s="64" t="s">
        <v>106</v>
      </c>
    </row>
    <row r="460" spans="1:95" ht="21.75" customHeight="1" x14ac:dyDescent="0.25">
      <c r="A460" s="1" t="s">
        <v>1820</v>
      </c>
      <c r="B460" s="6" t="s">
        <v>288</v>
      </c>
      <c r="C460" s="7" t="s">
        <v>1464</v>
      </c>
      <c r="D460" t="s">
        <v>704</v>
      </c>
      <c r="E460" s="2">
        <v>2006</v>
      </c>
      <c r="F460" s="2" t="s">
        <v>99</v>
      </c>
      <c r="G460" s="2" t="s">
        <v>569</v>
      </c>
      <c r="H460" s="2" t="s">
        <v>101</v>
      </c>
      <c r="I460" s="2" t="s">
        <v>102</v>
      </c>
      <c r="J460" s="2" t="s">
        <v>1906</v>
      </c>
      <c r="K460" s="91" t="str">
        <f t="shared" si="62"/>
        <v>pdf</v>
      </c>
      <c r="L460" s="2" t="s">
        <v>1907</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1832</v>
      </c>
      <c r="AT460" s="50" t="s">
        <v>108</v>
      </c>
      <c r="AU460" s="12" t="s">
        <v>108</v>
      </c>
      <c r="AV460" s="12" t="s">
        <v>108</v>
      </c>
      <c r="AW460" s="12" t="s">
        <v>108</v>
      </c>
      <c r="AX460" s="50" t="s">
        <v>1649</v>
      </c>
      <c r="AY460" s="104" t="s">
        <v>701</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tr">
        <f>TabelladatiSinottico[[#This Row],[Model]]</f>
        <v>K41x</v>
      </c>
      <c r="CN460" s="64" t="str">
        <f>TabelladatiSinottico[[#This Row],[Serial_Number]]</f>
        <v>K41x.034</v>
      </c>
      <c r="CO460" s="50" t="str">
        <f>TabelladatiSinottico[[#This Row],[Customer]]</f>
        <v>ROSNI S.L.</v>
      </c>
      <c r="CP460" s="54">
        <f t="shared" si="67"/>
        <v>459</v>
      </c>
      <c r="CQ460" s="64" t="s">
        <v>106</v>
      </c>
    </row>
    <row r="461" spans="1:95" ht="21.75" customHeight="1" x14ac:dyDescent="0.25">
      <c r="A461" s="1" t="s">
        <v>1820</v>
      </c>
      <c r="B461" s="6" t="s">
        <v>289</v>
      </c>
      <c r="C461" s="7" t="s">
        <v>1464</v>
      </c>
      <c r="D461" t="s">
        <v>1908</v>
      </c>
      <c r="E461" s="2">
        <v>2006</v>
      </c>
      <c r="F461" s="2" t="s">
        <v>99</v>
      </c>
      <c r="G461" s="2" t="s">
        <v>569</v>
      </c>
      <c r="H461" s="2" t="s">
        <v>101</v>
      </c>
      <c r="I461" s="2" t="s">
        <v>102</v>
      </c>
      <c r="J461" s="2" t="s">
        <v>1909</v>
      </c>
      <c r="K461" s="91" t="str">
        <f t="shared" si="62"/>
        <v>pdf</v>
      </c>
      <c r="L461" s="2" t="s">
        <v>1910</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1887</v>
      </c>
      <c r="AT461" s="50" t="s">
        <v>108</v>
      </c>
      <c r="AU461" s="12" t="s">
        <v>108</v>
      </c>
      <c r="AV461" s="12" t="s">
        <v>108</v>
      </c>
      <c r="AW461" s="12" t="s">
        <v>108</v>
      </c>
      <c r="AX461" s="50" t="s">
        <v>1649</v>
      </c>
      <c r="AY461" s="104" t="s">
        <v>1192</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tr">
        <f>TabelladatiSinottico[[#This Row],[Model]]</f>
        <v>K41x</v>
      </c>
      <c r="CN461" s="64" t="str">
        <f>TabelladatiSinottico[[#This Row],[Serial_Number]]</f>
        <v>K41x.035</v>
      </c>
      <c r="CO461" s="50" t="str">
        <f>TabelladatiSinottico[[#This Row],[Customer]]</f>
        <v>ROUSH MANUFACTURING Inc.</v>
      </c>
      <c r="CP461" s="54">
        <f t="shared" si="67"/>
        <v>460</v>
      </c>
      <c r="CQ461" s="64" t="s">
        <v>106</v>
      </c>
    </row>
    <row r="462" spans="1:95" ht="21.75" customHeight="1" x14ac:dyDescent="0.25">
      <c r="A462" s="1" t="s">
        <v>1820</v>
      </c>
      <c r="B462" s="6" t="s">
        <v>290</v>
      </c>
      <c r="C462" s="7" t="s">
        <v>1464</v>
      </c>
      <c r="D462" t="s">
        <v>1911</v>
      </c>
      <c r="E462" s="2">
        <v>2007</v>
      </c>
      <c r="F462" s="2" t="s">
        <v>99</v>
      </c>
      <c r="G462" s="2" t="s">
        <v>569</v>
      </c>
      <c r="H462" s="2" t="s">
        <v>101</v>
      </c>
      <c r="I462" s="2" t="s">
        <v>102</v>
      </c>
      <c r="J462" s="2" t="s">
        <v>1912</v>
      </c>
      <c r="K462" s="91" t="str">
        <f t="shared" si="62"/>
        <v>pdf</v>
      </c>
      <c r="L462" s="2" t="s">
        <v>1913</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618</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1832</v>
      </c>
      <c r="AT462" s="50" t="s">
        <v>1914</v>
      </c>
      <c r="AU462" s="12" t="s">
        <v>108</v>
      </c>
      <c r="AV462" s="12" t="s">
        <v>108</v>
      </c>
      <c r="AW462" s="12" t="s">
        <v>108</v>
      </c>
      <c r="AX462" s="50" t="s">
        <v>1649</v>
      </c>
      <c r="AY462" s="104" t="s">
        <v>449</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tr">
        <f>TabelladatiSinottico[[#This Row],[Model]]</f>
        <v>K41x</v>
      </c>
      <c r="CN462" s="64" t="str">
        <f>TabelladatiSinottico[[#This Row],[Serial_Number]]</f>
        <v>K41x.036</v>
      </c>
      <c r="CO462" s="50" t="str">
        <f>TabelladatiSinottico[[#This Row],[Customer]]</f>
        <v>MESSIER-DOWTY Inc. CANADA</v>
      </c>
      <c r="CP462" s="54">
        <f t="shared" si="67"/>
        <v>461</v>
      </c>
      <c r="CQ462" s="64" t="s">
        <v>106</v>
      </c>
    </row>
    <row r="463" spans="1:95" ht="21.75" customHeight="1" x14ac:dyDescent="0.25">
      <c r="A463" s="1" t="s">
        <v>1820</v>
      </c>
      <c r="B463" s="6" t="s">
        <v>291</v>
      </c>
      <c r="C463" s="7" t="s">
        <v>1464</v>
      </c>
      <c r="D463" t="s">
        <v>1915</v>
      </c>
      <c r="E463" s="2">
        <v>2007</v>
      </c>
      <c r="F463" s="2" t="s">
        <v>99</v>
      </c>
      <c r="G463" s="2" t="s">
        <v>569</v>
      </c>
      <c r="H463" s="2" t="s">
        <v>101</v>
      </c>
      <c r="I463" s="2" t="s">
        <v>102</v>
      </c>
      <c r="J463" s="2" t="s">
        <v>1916</v>
      </c>
      <c r="K463" s="91" t="str">
        <f t="shared" si="62"/>
        <v>pdf</v>
      </c>
      <c r="L463" s="2" t="s">
        <v>1917</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1887</v>
      </c>
      <c r="AT463" s="50" t="s">
        <v>108</v>
      </c>
      <c r="AU463" s="12" t="s">
        <v>108</v>
      </c>
      <c r="AV463" s="12" t="s">
        <v>108</v>
      </c>
      <c r="AW463" s="12" t="s">
        <v>108</v>
      </c>
      <c r="AX463" s="50" t="s">
        <v>1649</v>
      </c>
      <c r="AY463" s="104" t="s">
        <v>330</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tr">
        <f>TabelladatiSinottico[[#This Row],[Model]]</f>
        <v>K41x</v>
      </c>
      <c r="CN463" s="64" t="str">
        <f>TabelladatiSinottico[[#This Row],[Serial_Number]]</f>
        <v>K41x.037</v>
      </c>
      <c r="CO463" s="50" t="str">
        <f>TabelladatiSinottico[[#This Row],[Customer]]</f>
        <v>GAZC, SEVILLA MECANIZADOS</v>
      </c>
      <c r="CP463" s="54">
        <f t="shared" si="67"/>
        <v>462</v>
      </c>
      <c r="CQ463" s="64" t="s">
        <v>106</v>
      </c>
    </row>
    <row r="464" spans="1:95" ht="21.75" customHeight="1" x14ac:dyDescent="0.25">
      <c r="A464" s="1" t="s">
        <v>1820</v>
      </c>
      <c r="B464" s="6" t="s">
        <v>292</v>
      </c>
      <c r="C464" s="7" t="s">
        <v>1821</v>
      </c>
      <c r="D464" t="s">
        <v>626</v>
      </c>
      <c r="E464" s="2">
        <v>2007</v>
      </c>
      <c r="F464" s="2" t="s">
        <v>99</v>
      </c>
      <c r="G464" s="2" t="s">
        <v>569</v>
      </c>
      <c r="H464" s="2" t="s">
        <v>101</v>
      </c>
      <c r="I464" s="2" t="s">
        <v>102</v>
      </c>
      <c r="J464" s="2" t="s">
        <v>1918</v>
      </c>
      <c r="K464" s="91" t="str">
        <f t="shared" si="62"/>
        <v>pdf</v>
      </c>
      <c r="L464" s="2" t="s">
        <v>1919</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1864</v>
      </c>
      <c r="AT464" s="50" t="s">
        <v>107</v>
      </c>
      <c r="AU464" s="12" t="s">
        <v>108</v>
      </c>
      <c r="AV464" s="12" t="s">
        <v>108</v>
      </c>
      <c r="AW464" s="12" t="s">
        <v>108</v>
      </c>
      <c r="AX464" s="50" t="s">
        <v>1528</v>
      </c>
      <c r="AY464" s="104" t="s">
        <v>656</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tr">
        <f>TabelladatiSinottico[[#This Row],[Model]]</f>
        <v>K41x</v>
      </c>
      <c r="CN464" s="64" t="str">
        <f>TabelladatiSinottico[[#This Row],[Serial_Number]]</f>
        <v>K41x.038</v>
      </c>
      <c r="CO464" s="50" t="str">
        <f>TabelladatiSinottico[[#This Row],[Customer]]</f>
        <v>HARBIN AIRCRAFT INDUSTRY GROUP</v>
      </c>
      <c r="CP464" s="54">
        <f t="shared" si="67"/>
        <v>463</v>
      </c>
      <c r="CQ464" s="64" t="s">
        <v>106</v>
      </c>
    </row>
    <row r="465" spans="1:95" ht="21.75" customHeight="1" x14ac:dyDescent="0.25">
      <c r="A465" s="1" t="s">
        <v>1820</v>
      </c>
      <c r="B465" s="6" t="s">
        <v>293</v>
      </c>
      <c r="C465" s="7" t="s">
        <v>1821</v>
      </c>
      <c r="D465" t="s">
        <v>626</v>
      </c>
      <c r="E465" s="2">
        <v>2007</v>
      </c>
      <c r="F465" s="2" t="s">
        <v>99</v>
      </c>
      <c r="G465" s="2" t="s">
        <v>569</v>
      </c>
      <c r="H465" s="2" t="s">
        <v>101</v>
      </c>
      <c r="I465" s="2" t="s">
        <v>102</v>
      </c>
      <c r="J465" s="2" t="s">
        <v>1918</v>
      </c>
      <c r="K465" s="91" t="str">
        <f t="shared" si="62"/>
        <v>pdf</v>
      </c>
      <c r="L465" s="2" t="s">
        <v>1919</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1864</v>
      </c>
      <c r="AT465" s="50" t="s">
        <v>107</v>
      </c>
      <c r="AU465" s="12" t="s">
        <v>108</v>
      </c>
      <c r="AV465" s="12" t="s">
        <v>108</v>
      </c>
      <c r="AW465" s="12" t="s">
        <v>108</v>
      </c>
      <c r="AX465" s="50" t="s">
        <v>1528</v>
      </c>
      <c r="AY465" s="104" t="s">
        <v>656</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tr">
        <f>TabelladatiSinottico[[#This Row],[Model]]</f>
        <v>K41x</v>
      </c>
      <c r="CN465" s="64" t="str">
        <f>TabelladatiSinottico[[#This Row],[Serial_Number]]</f>
        <v>K41x.039</v>
      </c>
      <c r="CO465" s="50" t="str">
        <f>TabelladatiSinottico[[#This Row],[Customer]]</f>
        <v>HARBIN AIRCRAFT INDUSTRY GROUP</v>
      </c>
      <c r="CP465" s="54">
        <f t="shared" si="67"/>
        <v>464</v>
      </c>
      <c r="CQ465" s="64" t="s">
        <v>106</v>
      </c>
    </row>
    <row r="466" spans="1:95" ht="21.75" customHeight="1" x14ac:dyDescent="0.25">
      <c r="A466" s="1" t="s">
        <v>1820</v>
      </c>
      <c r="B466" s="6" t="s">
        <v>295</v>
      </c>
      <c r="C466" s="7" t="s">
        <v>1821</v>
      </c>
      <c r="D466" t="s">
        <v>626</v>
      </c>
      <c r="E466" s="2">
        <v>2007</v>
      </c>
      <c r="F466" s="2" t="s">
        <v>99</v>
      </c>
      <c r="G466" s="2" t="s">
        <v>569</v>
      </c>
      <c r="H466" s="2" t="s">
        <v>101</v>
      </c>
      <c r="I466" s="2" t="s">
        <v>102</v>
      </c>
      <c r="J466" s="2" t="s">
        <v>1920</v>
      </c>
      <c r="K466" s="91" t="str">
        <f t="shared" si="62"/>
        <v>pdf</v>
      </c>
      <c r="L466" s="2" t="s">
        <v>1919</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1864</v>
      </c>
      <c r="AT466" s="50" t="s">
        <v>108</v>
      </c>
      <c r="AU466" s="12" t="s">
        <v>108</v>
      </c>
      <c r="AV466" s="12" t="s">
        <v>108</v>
      </c>
      <c r="AW466" s="12" t="s">
        <v>108</v>
      </c>
      <c r="AX466" s="50" t="s">
        <v>1528</v>
      </c>
      <c r="AY466" s="104" t="s">
        <v>656</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tr">
        <f>TabelladatiSinottico[[#This Row],[Model]]</f>
        <v>K41x</v>
      </c>
      <c r="CN466" s="64" t="str">
        <f>TabelladatiSinottico[[#This Row],[Serial_Number]]</f>
        <v>K41x.040</v>
      </c>
      <c r="CO466" s="50" t="str">
        <f>TabelladatiSinottico[[#This Row],[Customer]]</f>
        <v>HARBIN AIRCRAFT INDUSTRY GROUP</v>
      </c>
      <c r="CP466" s="54">
        <f t="shared" si="67"/>
        <v>465</v>
      </c>
      <c r="CQ466" s="64" t="s">
        <v>106</v>
      </c>
    </row>
    <row r="467" spans="1:95" ht="21.75" customHeight="1" x14ac:dyDescent="0.25">
      <c r="A467" s="1" t="s">
        <v>1820</v>
      </c>
      <c r="B467" s="6" t="s">
        <v>296</v>
      </c>
      <c r="C467" s="7" t="s">
        <v>1821</v>
      </c>
      <c r="D467" t="s">
        <v>626</v>
      </c>
      <c r="E467" s="2">
        <v>2007</v>
      </c>
      <c r="F467" s="2" t="s">
        <v>99</v>
      </c>
      <c r="G467" s="2" t="s">
        <v>569</v>
      </c>
      <c r="H467" s="2" t="s">
        <v>101</v>
      </c>
      <c r="I467" s="2" t="s">
        <v>102</v>
      </c>
      <c r="J467" s="2" t="s">
        <v>1920</v>
      </c>
      <c r="K467" s="91" t="str">
        <f t="shared" si="62"/>
        <v>pdf</v>
      </c>
      <c r="L467" s="2" t="s">
        <v>1919</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1864</v>
      </c>
      <c r="AT467" s="50" t="s">
        <v>108</v>
      </c>
      <c r="AU467" s="12" t="s">
        <v>108</v>
      </c>
      <c r="AV467" s="12" t="s">
        <v>108</v>
      </c>
      <c r="AW467" s="12" t="s">
        <v>108</v>
      </c>
      <c r="AX467" s="50" t="s">
        <v>1528</v>
      </c>
      <c r="AY467" s="104" t="s">
        <v>656</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tr">
        <f>TabelladatiSinottico[[#This Row],[Model]]</f>
        <v>K41x</v>
      </c>
      <c r="CN467" s="64" t="str">
        <f>TabelladatiSinottico[[#This Row],[Serial_Number]]</f>
        <v>K41x.041</v>
      </c>
      <c r="CO467" s="50" t="str">
        <f>TabelladatiSinottico[[#This Row],[Customer]]</f>
        <v>HARBIN AIRCRAFT INDUSTRY GROUP</v>
      </c>
      <c r="CP467" s="54">
        <f t="shared" si="67"/>
        <v>466</v>
      </c>
      <c r="CQ467" s="64" t="s">
        <v>106</v>
      </c>
    </row>
    <row r="468" spans="1:95" ht="21.75" customHeight="1" x14ac:dyDescent="0.25">
      <c r="A468" s="1" t="s">
        <v>1820</v>
      </c>
      <c r="B468" s="6" t="s">
        <v>297</v>
      </c>
      <c r="C468" s="7" t="s">
        <v>1464</v>
      </c>
      <c r="D468" t="s">
        <v>1921</v>
      </c>
      <c r="E468" s="2">
        <v>2007</v>
      </c>
      <c r="F468" s="2" t="s">
        <v>99</v>
      </c>
      <c r="G468" s="2" t="s">
        <v>569</v>
      </c>
      <c r="H468" s="2" t="s">
        <v>101</v>
      </c>
      <c r="I468" s="2" t="s">
        <v>102</v>
      </c>
      <c r="J468" s="2" t="s">
        <v>1922</v>
      </c>
      <c r="K468" s="91" t="str">
        <f t="shared" si="62"/>
        <v>pdf</v>
      </c>
      <c r="L468" s="2" t="s">
        <v>1910</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1887</v>
      </c>
      <c r="AT468" s="50" t="s">
        <v>108</v>
      </c>
      <c r="AU468" s="12" t="s">
        <v>108</v>
      </c>
      <c r="AV468" s="12" t="s">
        <v>108</v>
      </c>
      <c r="AW468" s="12" t="s">
        <v>108</v>
      </c>
      <c r="AX468" s="50" t="s">
        <v>1649</v>
      </c>
      <c r="AY468" s="104" t="s">
        <v>330</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tr">
        <f>TabelladatiSinottico[[#This Row],[Model]]</f>
        <v>K41x</v>
      </c>
      <c r="CN468" s="64" t="str">
        <f>TabelladatiSinottico[[#This Row],[Serial_Number]]</f>
        <v>K41x.042</v>
      </c>
      <c r="CO468" s="50" t="str">
        <f>TabelladatiSinottico[[#This Row],[Customer]]</f>
        <v>CNC DIVERSIFIED MANUFACTURING, INC.</v>
      </c>
      <c r="CP468" s="54">
        <f t="shared" si="67"/>
        <v>467</v>
      </c>
      <c r="CQ468" s="64" t="s">
        <v>106</v>
      </c>
    </row>
    <row r="469" spans="1:95" ht="21.75" customHeight="1" x14ac:dyDescent="0.25">
      <c r="A469" s="1" t="s">
        <v>1820</v>
      </c>
      <c r="B469" s="6" t="s">
        <v>298</v>
      </c>
      <c r="C469" s="7" t="s">
        <v>1464</v>
      </c>
      <c r="D469" t="s">
        <v>156</v>
      </c>
      <c r="E469" s="2">
        <v>2009</v>
      </c>
      <c r="F469" s="2" t="s">
        <v>99</v>
      </c>
      <c r="G469" s="2" t="s">
        <v>569</v>
      </c>
      <c r="H469" s="2" t="s">
        <v>101</v>
      </c>
      <c r="I469" s="2" t="s">
        <v>102</v>
      </c>
      <c r="J469" s="2" t="s">
        <v>1923</v>
      </c>
      <c r="K469" s="91" t="str">
        <f t="shared" si="62"/>
        <v>pdf</v>
      </c>
      <c r="L469" s="2" t="s">
        <v>1924</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1887</v>
      </c>
      <c r="AT469" s="50" t="s">
        <v>108</v>
      </c>
      <c r="AU469" s="12" t="s">
        <v>108</v>
      </c>
      <c r="AV469" s="12" t="s">
        <v>108</v>
      </c>
      <c r="AW469" s="12" t="s">
        <v>108</v>
      </c>
      <c r="AX469" s="50" t="s">
        <v>1617</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tr">
        <f>TabelladatiSinottico[[#This Row],[Model]]</f>
        <v>K41x</v>
      </c>
      <c r="CN469" s="64" t="str">
        <f>TabelladatiSinottico[[#This Row],[Serial_Number]]</f>
        <v>K41x.043</v>
      </c>
      <c r="CO469" s="50" t="str">
        <f>TabelladatiSinottico[[#This Row],[Customer]]</f>
        <v>COMPOSITE HORIZONS INC.</v>
      </c>
      <c r="CP469" s="54">
        <f t="shared" si="67"/>
        <v>468</v>
      </c>
      <c r="CQ469" s="64" t="s">
        <v>106</v>
      </c>
    </row>
    <row r="470" spans="1:95" ht="21.75" customHeight="1" x14ac:dyDescent="0.25">
      <c r="A470" s="1" t="s">
        <v>1820</v>
      </c>
      <c r="B470" s="6" t="s">
        <v>303</v>
      </c>
      <c r="C470" s="7" t="s">
        <v>1464</v>
      </c>
      <c r="D470" t="s">
        <v>704</v>
      </c>
      <c r="E470" s="2">
        <v>2008</v>
      </c>
      <c r="F470" s="2" t="s">
        <v>99</v>
      </c>
      <c r="G470" s="2" t="s">
        <v>569</v>
      </c>
      <c r="H470" s="2" t="s">
        <v>101</v>
      </c>
      <c r="I470" s="2" t="s">
        <v>102</v>
      </c>
      <c r="J470" s="2" t="s">
        <v>1925</v>
      </c>
      <c r="K470" s="91" t="str">
        <f t="shared" si="62"/>
        <v>pdf</v>
      </c>
      <c r="L470" s="2" t="s">
        <v>1926</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1832</v>
      </c>
      <c r="AT470" s="50" t="s">
        <v>108</v>
      </c>
      <c r="AU470" s="12" t="s">
        <v>108</v>
      </c>
      <c r="AV470" s="12" t="s">
        <v>108</v>
      </c>
      <c r="AW470" s="12" t="s">
        <v>108</v>
      </c>
      <c r="AX470" s="50" t="s">
        <v>1927</v>
      </c>
      <c r="AY470" s="104" t="s">
        <v>701</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tr">
        <f>TabelladatiSinottico[[#This Row],[Model]]</f>
        <v>K41x</v>
      </c>
      <c r="CN470" s="64" t="str">
        <f>TabelladatiSinottico[[#This Row],[Serial_Number]]</f>
        <v>K41x.044</v>
      </c>
      <c r="CO470" s="50" t="str">
        <f>TabelladatiSinottico[[#This Row],[Customer]]</f>
        <v>ROSNI S.L.</v>
      </c>
      <c r="CP470" s="54">
        <f t="shared" si="67"/>
        <v>469</v>
      </c>
      <c r="CQ470" s="64" t="s">
        <v>106</v>
      </c>
    </row>
    <row r="471" spans="1:95" ht="21.75" customHeight="1" x14ac:dyDescent="0.25">
      <c r="A471" s="1" t="s">
        <v>1820</v>
      </c>
      <c r="B471" s="6" t="s">
        <v>311</v>
      </c>
      <c r="C471" s="7" t="s">
        <v>1464</v>
      </c>
      <c r="D471" t="s">
        <v>1928</v>
      </c>
      <c r="E471" s="2">
        <v>2010</v>
      </c>
      <c r="F471" s="2" t="s">
        <v>99</v>
      </c>
      <c r="G471" s="2" t="s">
        <v>569</v>
      </c>
      <c r="H471" s="2" t="s">
        <v>101</v>
      </c>
      <c r="I471" s="2" t="s">
        <v>102</v>
      </c>
      <c r="J471" s="2" t="s">
        <v>1929</v>
      </c>
      <c r="K471" s="91" t="str">
        <f t="shared" si="62"/>
        <v>pdf</v>
      </c>
      <c r="L471" s="2" t="s">
        <v>1924</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364</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1887</v>
      </c>
      <c r="AT471" s="50" t="s">
        <v>108</v>
      </c>
      <c r="AU471" s="12" t="s">
        <v>108</v>
      </c>
      <c r="AV471" s="12" t="s">
        <v>108</v>
      </c>
      <c r="AW471" s="12" t="s">
        <v>108</v>
      </c>
      <c r="AX471" s="50" t="s">
        <v>1617</v>
      </c>
      <c r="AY471" s="104" t="s">
        <v>1087</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tr">
        <f>TabelladatiSinottico[[#This Row],[Model]]</f>
        <v>K41x</v>
      </c>
      <c r="CN471" s="64" t="str">
        <f>TabelladatiSinottico[[#This Row],[Serial_Number]]</f>
        <v>K41x.045</v>
      </c>
      <c r="CO471" s="50" t="str">
        <f>TabelladatiSinottico[[#This Row],[Customer]]</f>
        <v>FA.CO.ST. S.n.c.</v>
      </c>
      <c r="CP471" s="54">
        <f t="shared" si="67"/>
        <v>470</v>
      </c>
      <c r="CQ471" s="64" t="s">
        <v>106</v>
      </c>
    </row>
    <row r="472" spans="1:95" ht="21.75" customHeight="1" x14ac:dyDescent="0.25">
      <c r="A472" s="1" t="s">
        <v>1820</v>
      </c>
      <c r="B472" s="6" t="s">
        <v>319</v>
      </c>
      <c r="C472" s="7" t="s">
        <v>1464</v>
      </c>
      <c r="D472" t="s">
        <v>1930</v>
      </c>
      <c r="E472" s="2">
        <v>2012</v>
      </c>
      <c r="F472" s="2" t="s">
        <v>99</v>
      </c>
      <c r="G472" s="2" t="s">
        <v>569</v>
      </c>
      <c r="H472" s="2" t="s">
        <v>101</v>
      </c>
      <c r="I472" s="2" t="s">
        <v>102</v>
      </c>
      <c r="J472" s="2" t="s">
        <v>1931</v>
      </c>
      <c r="K472" s="91" t="str">
        <f t="shared" si="62"/>
        <v>pdf</v>
      </c>
      <c r="L472" s="2" t="s">
        <v>1917</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478</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1832</v>
      </c>
      <c r="AT472" s="50" t="s">
        <v>108</v>
      </c>
      <c r="AU472" s="12" t="s">
        <v>108</v>
      </c>
      <c r="AV472" s="12" t="s">
        <v>108</v>
      </c>
      <c r="AW472" s="12" t="s">
        <v>108</v>
      </c>
      <c r="AX472" s="50" t="s">
        <v>108</v>
      </c>
      <c r="AY472" s="104" t="s">
        <v>1047</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tr">
        <f>TabelladatiSinottico[[#This Row],[Model]]</f>
        <v>K41x</v>
      </c>
      <c r="CN472" s="64" t="str">
        <f>TabelladatiSinottico[[#This Row],[Serial_Number]]</f>
        <v>K41x.046</v>
      </c>
      <c r="CO472" s="50" t="str">
        <f>TabelladatiSinottico[[#This Row],[Customer]]</f>
        <v>SIFOM Z.A.</v>
      </c>
      <c r="CP472" s="54">
        <f t="shared" si="67"/>
        <v>471</v>
      </c>
      <c r="CQ472" s="64" t="s">
        <v>106</v>
      </c>
    </row>
    <row r="473" spans="1:95" ht="21.75" customHeight="1" x14ac:dyDescent="0.25">
      <c r="A473" s="1" t="s">
        <v>1820</v>
      </c>
      <c r="B473" s="6" t="s">
        <v>320</v>
      </c>
      <c r="C473" s="7" t="s">
        <v>1821</v>
      </c>
      <c r="D473" t="s">
        <v>714</v>
      </c>
      <c r="E473" s="2">
        <v>2008</v>
      </c>
      <c r="F473" s="2" t="s">
        <v>99</v>
      </c>
      <c r="G473" s="2" t="s">
        <v>569</v>
      </c>
      <c r="H473" s="2" t="s">
        <v>101</v>
      </c>
      <c r="I473" s="2" t="s">
        <v>102</v>
      </c>
      <c r="J473" s="2" t="s">
        <v>1932</v>
      </c>
      <c r="K473" s="91" t="str">
        <f t="shared" si="62"/>
        <v>pdf</v>
      </c>
      <c r="L473" s="2" t="s">
        <v>1933</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1864</v>
      </c>
      <c r="AT473" s="50" t="s">
        <v>108</v>
      </c>
      <c r="AU473" s="12" t="s">
        <v>108</v>
      </c>
      <c r="AV473" s="12" t="s">
        <v>108</v>
      </c>
      <c r="AW473" s="12" t="s">
        <v>108</v>
      </c>
      <c r="AX473" s="50" t="s">
        <v>1617</v>
      </c>
      <c r="AY473" s="104" t="s">
        <v>701</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tr">
        <f>TabelladatiSinottico[[#This Row],[Model]]</f>
        <v>K41x</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x14ac:dyDescent="0.25">
      <c r="A474" s="1" t="s">
        <v>1820</v>
      </c>
      <c r="B474" s="6" t="s">
        <v>321</v>
      </c>
      <c r="C474" s="7" t="s">
        <v>1821</v>
      </c>
      <c r="D474" t="s">
        <v>714</v>
      </c>
      <c r="E474" s="2">
        <v>2008</v>
      </c>
      <c r="F474" s="2" t="s">
        <v>99</v>
      </c>
      <c r="G474" s="2" t="s">
        <v>569</v>
      </c>
      <c r="H474" s="2" t="s">
        <v>101</v>
      </c>
      <c r="I474" s="2" t="s">
        <v>102</v>
      </c>
      <c r="J474" s="2" t="s">
        <v>1932</v>
      </c>
      <c r="K474" s="91" t="str">
        <f t="shared" si="62"/>
        <v>pdf</v>
      </c>
      <c r="L474" s="2" t="s">
        <v>1933</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1864</v>
      </c>
      <c r="AT474" s="50" t="s">
        <v>108</v>
      </c>
      <c r="AU474" s="12" t="s">
        <v>108</v>
      </c>
      <c r="AV474" s="12" t="s">
        <v>108</v>
      </c>
      <c r="AW474" s="12" t="s">
        <v>108</v>
      </c>
      <c r="AX474" s="50" t="s">
        <v>1617</v>
      </c>
      <c r="AY474" s="104" t="s">
        <v>701</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tr">
        <f>TabelladatiSinottico[[#This Row],[Model]]</f>
        <v>K41x</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x14ac:dyDescent="0.25">
      <c r="A475" s="1" t="s">
        <v>1820</v>
      </c>
      <c r="B475" s="6" t="s">
        <v>322</v>
      </c>
      <c r="C475" s="7" t="s">
        <v>1464</v>
      </c>
      <c r="D475" t="s">
        <v>1934</v>
      </c>
      <c r="E475" s="2">
        <v>2013</v>
      </c>
      <c r="F475" s="2" t="s">
        <v>99</v>
      </c>
      <c r="G475" s="2" t="s">
        <v>569</v>
      </c>
      <c r="H475" s="2" t="s">
        <v>101</v>
      </c>
      <c r="I475" s="2" t="s">
        <v>102</v>
      </c>
      <c r="J475" s="2" t="s">
        <v>1935</v>
      </c>
      <c r="K475" s="91" t="str">
        <f t="shared" si="62"/>
        <v>pdf</v>
      </c>
      <c r="L475" s="2" t="s">
        <v>1910</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478</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1887</v>
      </c>
      <c r="AT475" s="50" t="s">
        <v>108</v>
      </c>
      <c r="AU475" s="12" t="s">
        <v>108</v>
      </c>
      <c r="AV475" s="12" t="s">
        <v>108</v>
      </c>
      <c r="AW475" s="12" t="s">
        <v>108</v>
      </c>
      <c r="AX475" s="50" t="s">
        <v>153</v>
      </c>
      <c r="AY475" s="104" t="s">
        <v>1936</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tr">
        <f>TabelladatiSinottico[[#This Row],[Model]]</f>
        <v>K41x</v>
      </c>
      <c r="CN475" s="64" t="str">
        <f>TabelladatiSinottico[[#This Row],[Serial_Number]]</f>
        <v>K41x.049</v>
      </c>
      <c r="CO475" s="50" t="str">
        <f>TabelladatiSinottico[[#This Row],[Customer]]</f>
        <v>MARIE FRERES</v>
      </c>
      <c r="CP475" s="54">
        <f t="shared" si="67"/>
        <v>474</v>
      </c>
      <c r="CQ475" s="64" t="s">
        <v>106</v>
      </c>
    </row>
    <row r="476" spans="1:95" ht="21.75" customHeight="1" x14ac:dyDescent="0.25">
      <c r="A476" s="1" t="s">
        <v>1820</v>
      </c>
      <c r="B476" s="6" t="s">
        <v>331</v>
      </c>
      <c r="C476" s="7" t="s">
        <v>1464</v>
      </c>
      <c r="D476" t="s">
        <v>1395</v>
      </c>
      <c r="E476" s="2">
        <v>2013</v>
      </c>
      <c r="F476" s="2" t="s">
        <v>99</v>
      </c>
      <c r="G476" s="2" t="s">
        <v>569</v>
      </c>
      <c r="H476" s="2" t="s">
        <v>101</v>
      </c>
      <c r="I476" s="2" t="s">
        <v>102</v>
      </c>
      <c r="J476" s="2" t="s">
        <v>1937</v>
      </c>
      <c r="K476" s="91" t="str">
        <f t="shared" si="62"/>
        <v>pdf</v>
      </c>
      <c r="L476" s="2" t="s">
        <v>1938</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364</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1832</v>
      </c>
      <c r="AT476" s="50" t="s">
        <v>108</v>
      </c>
      <c r="AU476" s="12" t="s">
        <v>108</v>
      </c>
      <c r="AV476" s="12" t="s">
        <v>108</v>
      </c>
      <c r="AW476" s="12" t="s">
        <v>108</v>
      </c>
      <c r="AX476" s="50" t="s">
        <v>223</v>
      </c>
      <c r="AY476" s="104" t="s">
        <v>330</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tr">
        <f>TabelladatiSinottico[[#This Row],[Model]]</f>
        <v>K41x</v>
      </c>
      <c r="CN476" s="64" t="str">
        <f>TabelladatiSinottico[[#This Row],[Serial_Number]]</f>
        <v>K41x.050</v>
      </c>
      <c r="CO476" s="50" t="str">
        <f>TabelladatiSinottico[[#This Row],[Customer]]</f>
        <v>LMA Srl</v>
      </c>
      <c r="CP476" s="54">
        <f t="shared" si="67"/>
        <v>475</v>
      </c>
      <c r="CQ476" s="64" t="s">
        <v>106</v>
      </c>
    </row>
    <row r="477" spans="1:95" ht="21.75" customHeight="1" x14ac:dyDescent="0.25">
      <c r="A477" s="1" t="s">
        <v>1820</v>
      </c>
      <c r="B477" s="6" t="s">
        <v>342</v>
      </c>
      <c r="C477" s="7" t="s">
        <v>1464</v>
      </c>
      <c r="D477" t="s">
        <v>1869</v>
      </c>
      <c r="E477" s="2">
        <v>2013</v>
      </c>
      <c r="F477" s="2" t="s">
        <v>99</v>
      </c>
      <c r="G477" s="2" t="s">
        <v>569</v>
      </c>
      <c r="H477" s="2" t="s">
        <v>101</v>
      </c>
      <c r="I477" s="2" t="s">
        <v>102</v>
      </c>
      <c r="J477" s="2" t="s">
        <v>1939</v>
      </c>
      <c r="K477" s="91" t="str">
        <f t="shared" si="62"/>
        <v>pdf</v>
      </c>
      <c r="L477" s="2" t="s">
        <v>1926</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1832</v>
      </c>
      <c r="AT477" s="50" t="s">
        <v>108</v>
      </c>
      <c r="AU477" s="12" t="s">
        <v>108</v>
      </c>
      <c r="AV477" s="12" t="s">
        <v>108</v>
      </c>
      <c r="AW477" s="12" t="s">
        <v>108</v>
      </c>
      <c r="AX477" s="50" t="s">
        <v>108</v>
      </c>
      <c r="AY477" s="104" t="s">
        <v>1940</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tr">
        <f>TabelladatiSinottico[[#This Row],[Model]]</f>
        <v>K41x</v>
      </c>
      <c r="CN477" s="64" t="str">
        <f>TabelladatiSinottico[[#This Row],[Serial_Number]]</f>
        <v>K41x.051</v>
      </c>
      <c r="CO477" s="50" t="str">
        <f>TabelladatiSinottico[[#This Row],[Customer]]</f>
        <v>INDUSTRIA DE MATRIZES BELGA Ltda</v>
      </c>
      <c r="CP477" s="54">
        <f t="shared" si="67"/>
        <v>476</v>
      </c>
      <c r="CQ477" s="64" t="s">
        <v>106</v>
      </c>
    </row>
    <row r="478" spans="1:95" ht="21.75" customHeight="1" x14ac:dyDescent="0.25">
      <c r="A478" s="1" t="s">
        <v>1820</v>
      </c>
      <c r="B478" s="6" t="s">
        <v>345</v>
      </c>
      <c r="C478" s="7" t="s">
        <v>1464</v>
      </c>
      <c r="D478" t="s">
        <v>1941</v>
      </c>
      <c r="E478" s="2">
        <v>2014</v>
      </c>
      <c r="F478" s="2" t="s">
        <v>99</v>
      </c>
      <c r="G478" s="2" t="s">
        <v>569</v>
      </c>
      <c r="H478" s="2" t="s">
        <v>101</v>
      </c>
      <c r="I478" s="2" t="s">
        <v>102</v>
      </c>
      <c r="J478" s="2" t="s">
        <v>1942</v>
      </c>
      <c r="K478" s="91" t="str">
        <f t="shared" si="62"/>
        <v>pdf</v>
      </c>
      <c r="L478" s="2" t="s">
        <v>1943</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478</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1832</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tr">
        <f>TabelladatiSinottico[[#This Row],[Model]]</f>
        <v>K41x</v>
      </c>
      <c r="CN478" s="64" t="str">
        <f>TabelladatiSinottico[[#This Row],[Serial_Number]]</f>
        <v>K41x.052</v>
      </c>
      <c r="CO478" s="50" t="str">
        <f>TabelladatiSinottico[[#This Row],[Customer]]</f>
        <v>S.A.S.  SIMOP  MOULES INDUSTRIELLES</v>
      </c>
      <c r="CP478" s="54">
        <f t="shared" si="67"/>
        <v>477</v>
      </c>
      <c r="CQ478" s="64" t="s">
        <v>106</v>
      </c>
    </row>
    <row r="479" spans="1:95" ht="21.75" customHeight="1" x14ac:dyDescent="0.25">
      <c r="A479" s="1" t="s">
        <v>1820</v>
      </c>
      <c r="B479" s="7" t="s">
        <v>356</v>
      </c>
      <c r="C479" s="7" t="s">
        <v>1464</v>
      </c>
      <c r="D479" t="s">
        <v>1944</v>
      </c>
      <c r="E479" s="2">
        <v>2013</v>
      </c>
      <c r="F479" s="2" t="s">
        <v>99</v>
      </c>
      <c r="G479" s="10" t="s">
        <v>1945</v>
      </c>
      <c r="H479" s="2" t="s">
        <v>893</v>
      </c>
      <c r="I479" s="10" t="s">
        <v>221</v>
      </c>
      <c r="J479" s="2" t="s">
        <v>1946</v>
      </c>
      <c r="K479" s="91" t="str">
        <f t="shared" si="62"/>
        <v>pdf</v>
      </c>
      <c r="L479" s="2" t="s">
        <v>1947</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1948</v>
      </c>
      <c r="AE479" s="2" t="s">
        <v>147</v>
      </c>
      <c r="AF479" s="61" t="s">
        <v>1949</v>
      </c>
      <c r="AG479" s="10" t="s">
        <v>1950</v>
      </c>
      <c r="AH479" s="10"/>
      <c r="AI479" s="10" t="s">
        <v>1951</v>
      </c>
      <c r="AJ479" s="10" t="s">
        <v>1952</v>
      </c>
      <c r="AL479" s="2" t="s">
        <v>106</v>
      </c>
      <c r="AM479" s="2" t="str">
        <f t="shared" si="68"/>
        <v/>
      </c>
      <c r="AN479" s="14" t="str">
        <f t="shared" si="66"/>
        <v>Folder</v>
      </c>
      <c r="AO479" s="15">
        <v>0</v>
      </c>
      <c r="AQ479" s="54" t="s">
        <v>106</v>
      </c>
      <c r="AR479" s="50" t="str">
        <f t="shared" si="64"/>
        <v>K41x.053</v>
      </c>
      <c r="AS479" s="50" t="s">
        <v>1887</v>
      </c>
      <c r="AT479" s="50" t="s">
        <v>108</v>
      </c>
      <c r="AU479" s="12" t="s">
        <v>108</v>
      </c>
      <c r="AV479" s="12" t="s">
        <v>108</v>
      </c>
      <c r="AW479" s="12" t="s">
        <v>108</v>
      </c>
      <c r="AX479" s="50" t="s">
        <v>108</v>
      </c>
      <c r="AY479" s="104" t="s">
        <v>1953</v>
      </c>
      <c r="AZ479" s="104" t="s">
        <v>192</v>
      </c>
      <c r="BA479" s="12" t="s">
        <v>99</v>
      </c>
      <c r="BB479" s="54" t="s">
        <v>106</v>
      </c>
      <c r="BC479" s="12" t="s">
        <v>1945</v>
      </c>
      <c r="BD479" s="12" t="s">
        <v>221</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tr">
        <f>TabelladatiSinottico[[#This Row],[Model]]</f>
        <v>K41x</v>
      </c>
      <c r="CN479" s="64" t="str">
        <f>TabelladatiSinottico[[#This Row],[Serial_Number]]</f>
        <v>K41x.053</v>
      </c>
      <c r="CO479" s="50" t="str">
        <f>TabelladatiSinottico[[#This Row],[Customer]]</f>
        <v>MERSEN USA GREENVILLE-MI. CORP.</v>
      </c>
      <c r="CP479" s="54">
        <f t="shared" si="67"/>
        <v>478</v>
      </c>
      <c r="CQ479" s="64" t="s">
        <v>106</v>
      </c>
    </row>
    <row r="480" spans="1:95" ht="21.75" customHeight="1" x14ac:dyDescent="0.25">
      <c r="A480" s="1" t="s">
        <v>1820</v>
      </c>
      <c r="B480" s="7" t="s">
        <v>358</v>
      </c>
      <c r="C480" s="7" t="s">
        <v>1464</v>
      </c>
      <c r="D480" t="s">
        <v>922</v>
      </c>
      <c r="E480" s="2">
        <v>2014</v>
      </c>
      <c r="F480" s="2" t="s">
        <v>99</v>
      </c>
      <c r="G480" s="2" t="s">
        <v>569</v>
      </c>
      <c r="H480" s="2" t="s">
        <v>101</v>
      </c>
      <c r="I480" s="2" t="s">
        <v>102</v>
      </c>
      <c r="J480" s="2" t="s">
        <v>1954</v>
      </c>
      <c r="K480" s="91" t="str">
        <f t="shared" si="62"/>
        <v>pdf</v>
      </c>
      <c r="L480" s="2" t="s">
        <v>1926</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1955</v>
      </c>
      <c r="AG480" s="97" t="s">
        <v>1956</v>
      </c>
      <c r="AH480" s="97" t="s">
        <v>1957</v>
      </c>
      <c r="AI480" s="97" t="s">
        <v>1958</v>
      </c>
      <c r="AJ480" s="97" t="s">
        <v>719</v>
      </c>
      <c r="AK480" s="5"/>
      <c r="AL480" s="2" t="s">
        <v>106</v>
      </c>
      <c r="AM480" s="2" t="str">
        <f t="shared" si="68"/>
        <v/>
      </c>
      <c r="AN480" s="14" t="str">
        <f t="shared" si="66"/>
        <v>Folder</v>
      </c>
      <c r="AO480" s="15">
        <v>0</v>
      </c>
      <c r="AQ480" s="54" t="s">
        <v>106</v>
      </c>
      <c r="AR480" s="50" t="str">
        <f t="shared" si="64"/>
        <v>K41x.054</v>
      </c>
      <c r="AS480" s="50" t="s">
        <v>1887</v>
      </c>
      <c r="AT480" s="50" t="s">
        <v>108</v>
      </c>
      <c r="AU480" s="12" t="s">
        <v>108</v>
      </c>
      <c r="AV480" s="12" t="s">
        <v>108</v>
      </c>
      <c r="AW480" s="12" t="s">
        <v>108</v>
      </c>
      <c r="AX480" s="50" t="s">
        <v>108</v>
      </c>
      <c r="AY480" s="104" t="s">
        <v>701</v>
      </c>
      <c r="AZ480" s="104" t="s">
        <v>148</v>
      </c>
      <c r="BA480" s="12" t="s">
        <v>99</v>
      </c>
      <c r="BB480" s="54" t="s">
        <v>106</v>
      </c>
      <c r="BC480" s="12" t="s">
        <v>569</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tr">
        <f>TabelladatiSinottico[[#This Row],[Model]]</f>
        <v>K41x</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x14ac:dyDescent="0.25">
      <c r="A481" s="1" t="s">
        <v>1820</v>
      </c>
      <c r="B481" s="7" t="s">
        <v>360</v>
      </c>
      <c r="C481" s="7" t="s">
        <v>1464</v>
      </c>
      <c r="D481" t="s">
        <v>922</v>
      </c>
      <c r="E481" s="2">
        <v>2014</v>
      </c>
      <c r="F481" s="2" t="s">
        <v>99</v>
      </c>
      <c r="G481" s="2" t="s">
        <v>569</v>
      </c>
      <c r="H481" s="2" t="s">
        <v>101</v>
      </c>
      <c r="I481" s="2" t="s">
        <v>102</v>
      </c>
      <c r="J481" s="2" t="s">
        <v>1959</v>
      </c>
      <c r="K481" s="91" t="str">
        <f t="shared" si="62"/>
        <v>pdf</v>
      </c>
      <c r="L481" s="2" t="s">
        <v>1926</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1832</v>
      </c>
      <c r="AT481" s="50" t="s">
        <v>108</v>
      </c>
      <c r="AU481" s="12" t="s">
        <v>108</v>
      </c>
      <c r="AV481" s="12" t="s">
        <v>108</v>
      </c>
      <c r="AW481" s="12" t="s">
        <v>108</v>
      </c>
      <c r="AX481" s="50" t="s">
        <v>153</v>
      </c>
      <c r="AY481" s="104" t="s">
        <v>701</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tr">
        <f>TabelladatiSinottico[[#This Row],[Model]]</f>
        <v>K41x</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x14ac:dyDescent="0.25">
      <c r="A482" s="1" t="s">
        <v>1820</v>
      </c>
      <c r="B482" s="7" t="s">
        <v>372</v>
      </c>
      <c r="C482" s="7" t="s">
        <v>1464</v>
      </c>
      <c r="D482" t="s">
        <v>1915</v>
      </c>
      <c r="E482" s="2">
        <v>2015</v>
      </c>
      <c r="F482" s="2" t="s">
        <v>99</v>
      </c>
      <c r="G482" s="2" t="s">
        <v>569</v>
      </c>
      <c r="H482" s="2" t="s">
        <v>101</v>
      </c>
      <c r="I482" s="2" t="s">
        <v>102</v>
      </c>
      <c r="J482" s="2" t="s">
        <v>1960</v>
      </c>
      <c r="K482" s="91" t="str">
        <f t="shared" si="62"/>
        <v>pdf</v>
      </c>
      <c r="L482" s="2" t="s">
        <v>1917</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1832</v>
      </c>
      <c r="AT482" s="50" t="s">
        <v>108</v>
      </c>
      <c r="AU482" s="12" t="s">
        <v>108</v>
      </c>
      <c r="AV482" s="12" t="s">
        <v>108</v>
      </c>
      <c r="AW482" s="12" t="s">
        <v>108</v>
      </c>
      <c r="AX482" s="50" t="s">
        <v>223</v>
      </c>
      <c r="AY482" s="104" t="s">
        <v>449</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tr">
        <f>TabelladatiSinottico[[#This Row],[Model]]</f>
        <v>K41x</v>
      </c>
      <c r="CN482" s="64" t="str">
        <f>TabelladatiSinottico[[#This Row],[Serial_Number]]</f>
        <v>K41x.056</v>
      </c>
      <c r="CO482" s="50" t="str">
        <f>TabelladatiSinottico[[#This Row],[Customer]]</f>
        <v>GAZC, SEVILLA MECANIZADOS</v>
      </c>
      <c r="CP482" s="54">
        <f t="shared" si="67"/>
        <v>481</v>
      </c>
      <c r="CQ482" s="64" t="s">
        <v>106</v>
      </c>
    </row>
    <row r="483" spans="1:95" ht="21.75" customHeight="1" x14ac:dyDescent="0.25">
      <c r="A483" s="1" t="s">
        <v>1820</v>
      </c>
      <c r="B483" s="7" t="s">
        <v>379</v>
      </c>
      <c r="C483" s="7" t="s">
        <v>1464</v>
      </c>
      <c r="D483" t="s">
        <v>1961</v>
      </c>
      <c r="E483" s="2">
        <v>2015</v>
      </c>
      <c r="F483" s="2" t="s">
        <v>99</v>
      </c>
      <c r="G483" s="2" t="s">
        <v>569</v>
      </c>
      <c r="H483" s="2" t="s">
        <v>101</v>
      </c>
      <c r="I483" s="2" t="s">
        <v>102</v>
      </c>
      <c r="J483" s="2" t="s">
        <v>1962</v>
      </c>
      <c r="K483" s="91" t="str">
        <f t="shared" si="62"/>
        <v>pdf</v>
      </c>
      <c r="L483" s="2" t="s">
        <v>1963</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478</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1887</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tr">
        <f>TabelladatiSinottico[[#This Row],[Model]]</f>
        <v>K41x</v>
      </c>
      <c r="CN483" s="64" t="str">
        <f>TabelladatiSinottico[[#This Row],[Serial_Number]]</f>
        <v>K41x.057</v>
      </c>
      <c r="CO483" s="50" t="str">
        <f>TabelladatiSinottico[[#This Row],[Customer]]</f>
        <v>HERATEC</v>
      </c>
      <c r="CP483" s="54">
        <f t="shared" si="67"/>
        <v>482</v>
      </c>
      <c r="CQ483" s="64" t="s">
        <v>106</v>
      </c>
    </row>
    <row r="484" spans="1:95" ht="21.75" customHeight="1" x14ac:dyDescent="0.25">
      <c r="A484" s="1" t="s">
        <v>1820</v>
      </c>
      <c r="B484" s="7" t="s">
        <v>388</v>
      </c>
      <c r="C484" s="7" t="s">
        <v>1464</v>
      </c>
      <c r="D484" t="s">
        <v>1964</v>
      </c>
      <c r="E484" s="2">
        <v>2015</v>
      </c>
      <c r="F484" s="2" t="s">
        <v>99</v>
      </c>
      <c r="G484" s="2" t="s">
        <v>1779</v>
      </c>
      <c r="H484" s="2" t="s">
        <v>101</v>
      </c>
      <c r="I484" s="2" t="s">
        <v>102</v>
      </c>
      <c r="J484" s="2" t="s">
        <v>1965</v>
      </c>
      <c r="K484" s="91" t="str">
        <f t="shared" si="62"/>
        <v>pdf</v>
      </c>
      <c r="L484" s="2" t="s">
        <v>1966</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478</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1887</v>
      </c>
      <c r="AT484" s="50" t="s">
        <v>108</v>
      </c>
      <c r="AU484" s="12" t="s">
        <v>108</v>
      </c>
      <c r="AV484" s="12" t="s">
        <v>108</v>
      </c>
      <c r="AW484" s="12" t="s">
        <v>108</v>
      </c>
      <c r="AX484" s="50" t="s">
        <v>108</v>
      </c>
      <c r="AY484" s="104" t="s">
        <v>824</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tr">
        <f>TabelladatiSinottico[[#This Row],[Model]]</f>
        <v>K41x</v>
      </c>
      <c r="CN484" s="64" t="str">
        <f>TabelladatiSinottico[[#This Row],[Serial_Number]]</f>
        <v>K41x.058</v>
      </c>
      <c r="CO484" s="50" t="str">
        <f>TabelladatiSinottico[[#This Row],[Customer]]</f>
        <v>CUEPM</v>
      </c>
      <c r="CP484" s="54">
        <f t="shared" si="67"/>
        <v>483</v>
      </c>
      <c r="CQ484" s="64" t="s">
        <v>106</v>
      </c>
    </row>
    <row r="485" spans="1:95" ht="21.75" customHeight="1" x14ac:dyDescent="0.25">
      <c r="A485" s="1" t="s">
        <v>1820</v>
      </c>
      <c r="B485" s="7" t="s">
        <v>400</v>
      </c>
      <c r="C485" s="7" t="s">
        <v>1464</v>
      </c>
      <c r="D485" t="s">
        <v>1967</v>
      </c>
      <c r="E485" s="2">
        <v>2016</v>
      </c>
      <c r="F485" s="2" t="s">
        <v>99</v>
      </c>
      <c r="G485" s="2" t="s">
        <v>569</v>
      </c>
      <c r="H485" s="2" t="s">
        <v>101</v>
      </c>
      <c r="I485" s="2" t="s">
        <v>102</v>
      </c>
      <c r="J485" s="2" t="s">
        <v>1968</v>
      </c>
      <c r="K485" s="91" t="str">
        <f t="shared" si="62"/>
        <v>pdf</v>
      </c>
      <c r="L485" s="2" t="s">
        <v>1969</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1837</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1832</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tr">
        <f>TabelladatiSinottico[[#This Row],[Model]]</f>
        <v>K41x</v>
      </c>
      <c r="CN485" s="64" t="str">
        <f>TabelladatiSinottico[[#This Row],[Serial_Number]]</f>
        <v>K41x.059</v>
      </c>
      <c r="CO485" s="50" t="str">
        <f>TabelladatiSinottico[[#This Row],[Customer]]</f>
        <v>J.ZIMMER MASCHINENBAU GmbH</v>
      </c>
      <c r="CP485" s="54">
        <f t="shared" si="67"/>
        <v>484</v>
      </c>
      <c r="CQ485" s="64" t="s">
        <v>106</v>
      </c>
    </row>
    <row r="486" spans="1:95" ht="21.75" customHeight="1" x14ac:dyDescent="0.25">
      <c r="A486" s="1" t="s">
        <v>1820</v>
      </c>
      <c r="B486" s="7" t="s">
        <v>409</v>
      </c>
      <c r="C486" s="7" t="s">
        <v>1562</v>
      </c>
      <c r="D486" t="s">
        <v>1970</v>
      </c>
      <c r="E486" s="2">
        <v>2020</v>
      </c>
      <c r="F486" s="2" t="s">
        <v>99</v>
      </c>
      <c r="G486" s="2" t="s">
        <v>569</v>
      </c>
      <c r="H486" s="2" t="s">
        <v>101</v>
      </c>
      <c r="I486" s="2" t="s">
        <v>102</v>
      </c>
      <c r="J486" s="2" t="s">
        <v>1971</v>
      </c>
      <c r="K486" s="91" t="str">
        <f t="shared" si="62"/>
        <v>pdf</v>
      </c>
      <c r="L486" s="2" t="s">
        <v>1972</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1973</v>
      </c>
      <c r="AT486" s="50" t="s">
        <v>1974</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tr">
        <f>TabelladatiSinottico[[#This Row],[Model]]</f>
        <v>K41x</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x14ac:dyDescent="0.25">
      <c r="A487" s="1" t="s">
        <v>1975</v>
      </c>
      <c r="B487" s="7" t="s">
        <v>96</v>
      </c>
      <c r="C487" s="7" t="s">
        <v>1464</v>
      </c>
      <c r="D487" t="s">
        <v>1976</v>
      </c>
      <c r="E487" s="2">
        <v>2002</v>
      </c>
      <c r="F487" s="2" t="s">
        <v>99</v>
      </c>
      <c r="G487" s="2" t="s">
        <v>1465</v>
      </c>
      <c r="H487" s="2" t="s">
        <v>101</v>
      </c>
      <c r="I487" s="2" t="s">
        <v>102</v>
      </c>
      <c r="J487" s="2" t="s">
        <v>1977</v>
      </c>
      <c r="K487" s="91" t="str">
        <f t="shared" si="62"/>
        <v>pdf</v>
      </c>
      <c r="L487" s="2" t="s">
        <v>1978</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1979</v>
      </c>
      <c r="U487" s="2" t="s">
        <v>107</v>
      </c>
      <c r="V487" s="7" t="s">
        <v>106</v>
      </c>
      <c r="W487" s="2" t="s">
        <v>106</v>
      </c>
      <c r="X487" s="2" t="s">
        <v>106</v>
      </c>
      <c r="Y487" s="2" t="s">
        <v>106</v>
      </c>
      <c r="Z487" s="2" t="s">
        <v>106</v>
      </c>
      <c r="AA487" s="2" t="s">
        <v>106</v>
      </c>
      <c r="AB487" s="18" t="s">
        <v>106</v>
      </c>
      <c r="AC487" s="7" t="s">
        <v>478</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1980</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tr">
        <f>TabelladatiSinottico[[#This Row],[Model]]</f>
        <v>K19x</v>
      </c>
      <c r="CN487" s="64" t="str">
        <f>TabelladatiSinottico[[#This Row],[Serial_Number]]</f>
        <v>K19x.001</v>
      </c>
      <c r="CO487" s="50" t="str">
        <f>TabelladatiSinottico[[#This Row],[Customer]]</f>
        <v>J. DUBOURGET</v>
      </c>
      <c r="CP487" s="54">
        <f t="shared" si="67"/>
        <v>486</v>
      </c>
      <c r="CQ487" s="64" t="s">
        <v>106</v>
      </c>
    </row>
    <row r="488" spans="1:95" ht="24.75" customHeight="1" x14ac:dyDescent="0.25">
      <c r="A488" s="1" t="s">
        <v>1975</v>
      </c>
      <c r="B488" s="7" t="s">
        <v>119</v>
      </c>
      <c r="C488" s="7" t="s">
        <v>1464</v>
      </c>
      <c r="D488" t="s">
        <v>1981</v>
      </c>
      <c r="E488" s="2">
        <v>2002</v>
      </c>
      <c r="F488" s="2" t="s">
        <v>99</v>
      </c>
      <c r="G488" s="2" t="s">
        <v>1465</v>
      </c>
      <c r="H488" s="2" t="s">
        <v>101</v>
      </c>
      <c r="I488" s="2" t="s">
        <v>102</v>
      </c>
      <c r="J488" s="2" t="s">
        <v>1982</v>
      </c>
      <c r="K488" s="91" t="str">
        <f t="shared" si="62"/>
        <v>pdf</v>
      </c>
      <c r="L488" s="2" t="s">
        <v>1983</v>
      </c>
      <c r="M488" s="91" t="str">
        <f t="shared" si="63"/>
        <v>pdf</v>
      </c>
      <c r="N488" s="2" t="s">
        <v>105</v>
      </c>
      <c r="O488" s="39" t="s">
        <v>106</v>
      </c>
      <c r="P488" s="13" t="str">
        <f t="shared" si="75"/>
        <v>Folder</v>
      </c>
      <c r="Q488" s="90">
        <v>1650</v>
      </c>
      <c r="R488" s="90">
        <v>750</v>
      </c>
      <c r="S488" s="90">
        <v>700</v>
      </c>
      <c r="T488" s="21" t="s">
        <v>1979</v>
      </c>
      <c r="U488" s="2" t="s">
        <v>108</v>
      </c>
      <c r="V488" s="7" t="s">
        <v>106</v>
      </c>
      <c r="W488" s="2" t="s">
        <v>106</v>
      </c>
      <c r="X488" s="2" t="s">
        <v>106</v>
      </c>
      <c r="Y488" s="2" t="s">
        <v>106</v>
      </c>
      <c r="Z488" s="2" t="s">
        <v>106</v>
      </c>
      <c r="AA488" s="2" t="s">
        <v>106</v>
      </c>
      <c r="AB488" s="18" t="s">
        <v>106</v>
      </c>
      <c r="AC488" s="7" t="s">
        <v>364</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1980</v>
      </c>
      <c r="AT488" s="50" t="s">
        <v>108</v>
      </c>
      <c r="AU488" s="12" t="s">
        <v>108</v>
      </c>
      <c r="AV488" s="12" t="s">
        <v>108</v>
      </c>
      <c r="AW488" s="12" t="s">
        <v>108</v>
      </c>
      <c r="AX488" s="50" t="s">
        <v>1528</v>
      </c>
      <c r="AY488" s="50" t="s">
        <v>1984</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tr">
        <f>TabelladatiSinottico[[#This Row],[Model]]</f>
        <v>K19x</v>
      </c>
      <c r="CN488" s="64" t="str">
        <f>TabelladatiSinottico[[#This Row],[Serial_Number]]</f>
        <v>K19x.002</v>
      </c>
      <c r="CO488" s="50" t="str">
        <f>TabelladatiSinottico[[#This Row],[Customer]]</f>
        <v>AR.TI.CA Srl</v>
      </c>
      <c r="CP488" s="54">
        <f t="shared" si="67"/>
        <v>487</v>
      </c>
      <c r="CQ488" s="64" t="s">
        <v>106</v>
      </c>
    </row>
    <row r="489" spans="1:95" ht="24.75" customHeight="1" x14ac:dyDescent="0.25">
      <c r="A489" s="1" t="s">
        <v>1975</v>
      </c>
      <c r="B489" s="7" t="s">
        <v>135</v>
      </c>
      <c r="C489" s="7" t="s">
        <v>1464</v>
      </c>
      <c r="D489" t="s">
        <v>1985</v>
      </c>
      <c r="E489" s="2">
        <v>2003</v>
      </c>
      <c r="F489" s="2" t="s">
        <v>99</v>
      </c>
      <c r="G489" s="2" t="s">
        <v>1465</v>
      </c>
      <c r="H489" s="2" t="s">
        <v>101</v>
      </c>
      <c r="I489" s="2" t="s">
        <v>1466</v>
      </c>
      <c r="J489" s="2" t="s">
        <v>1986</v>
      </c>
      <c r="K489" s="91" t="str">
        <f t="shared" si="62"/>
        <v>pdf</v>
      </c>
      <c r="L489" s="2" t="s">
        <v>1978</v>
      </c>
      <c r="M489" s="91" t="str">
        <f t="shared" si="63"/>
        <v>pdf</v>
      </c>
      <c r="N489" s="2" t="s">
        <v>105</v>
      </c>
      <c r="O489" s="39" t="s">
        <v>106</v>
      </c>
      <c r="P489" s="13" t="str">
        <f t="shared" si="75"/>
        <v>Folder</v>
      </c>
      <c r="Q489" s="90">
        <v>1650</v>
      </c>
      <c r="R489" s="90">
        <v>750</v>
      </c>
      <c r="S489" s="90">
        <v>700</v>
      </c>
      <c r="T489" s="21" t="s">
        <v>1979</v>
      </c>
      <c r="U489" s="2" t="s">
        <v>107</v>
      </c>
      <c r="V489" s="7" t="s">
        <v>106</v>
      </c>
      <c r="W489" s="2" t="s">
        <v>106</v>
      </c>
      <c r="X489" s="2" t="s">
        <v>106</v>
      </c>
      <c r="Y489" s="2" t="s">
        <v>106</v>
      </c>
      <c r="Z489" s="2" t="s">
        <v>106</v>
      </c>
      <c r="AA489" s="2" t="s">
        <v>106</v>
      </c>
      <c r="AB489" s="18" t="s">
        <v>106</v>
      </c>
      <c r="AC489" s="7" t="s">
        <v>1987</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1980</v>
      </c>
      <c r="AT489" s="50" t="s">
        <v>108</v>
      </c>
      <c r="AU489" s="12" t="s">
        <v>108</v>
      </c>
      <c r="AV489" s="12" t="s">
        <v>108</v>
      </c>
      <c r="AW489" s="12" t="s">
        <v>108</v>
      </c>
      <c r="AX489" s="50" t="s">
        <v>1528</v>
      </c>
      <c r="AY489" s="50" t="s">
        <v>370</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tr">
        <f>TabelladatiSinottico[[#This Row],[Model]]</f>
        <v>K19x</v>
      </c>
      <c r="CN489" s="64" t="str">
        <f>TabelladatiSinottico[[#This Row],[Serial_Number]]</f>
        <v>K19x.003</v>
      </c>
      <c r="CO489" s="50" t="str">
        <f>TabelladatiSinottico[[#This Row],[Customer]]</f>
        <v>KLEIZEN MODELMAKERIJ BV</v>
      </c>
      <c r="CP489" s="54">
        <f t="shared" si="67"/>
        <v>488</v>
      </c>
      <c r="CQ489" s="64" t="s">
        <v>106</v>
      </c>
    </row>
    <row r="490" spans="1:95" ht="24.75" customHeight="1" x14ac:dyDescent="0.25">
      <c r="A490" s="1" t="s">
        <v>1975</v>
      </c>
      <c r="B490" s="7" t="s">
        <v>142</v>
      </c>
      <c r="C490" s="7" t="s">
        <v>1464</v>
      </c>
      <c r="D490" t="s">
        <v>1988</v>
      </c>
      <c r="E490" s="2">
        <v>2002</v>
      </c>
      <c r="F490" s="2" t="s">
        <v>99</v>
      </c>
      <c r="G490" s="2" t="s">
        <v>1465</v>
      </c>
      <c r="H490" s="2" t="s">
        <v>101</v>
      </c>
      <c r="I490" s="2" t="s">
        <v>102</v>
      </c>
      <c r="J490" s="2" t="s">
        <v>1989</v>
      </c>
      <c r="K490" s="91" t="str">
        <f t="shared" si="62"/>
        <v>pdf</v>
      </c>
      <c r="L490" s="2" t="s">
        <v>1978</v>
      </c>
      <c r="M490" s="91" t="str">
        <f t="shared" si="63"/>
        <v>pdf</v>
      </c>
      <c r="N490" s="2" t="s">
        <v>105</v>
      </c>
      <c r="O490" s="39" t="s">
        <v>106</v>
      </c>
      <c r="P490" s="13" t="str">
        <f t="shared" si="75"/>
        <v>Folder</v>
      </c>
      <c r="Q490" s="90">
        <v>1650</v>
      </c>
      <c r="R490" s="90">
        <v>750</v>
      </c>
      <c r="S490" s="90">
        <v>700</v>
      </c>
      <c r="T490" s="21" t="s">
        <v>807</v>
      </c>
      <c r="U490" s="2" t="s">
        <v>107</v>
      </c>
      <c r="V490" s="7" t="s">
        <v>106</v>
      </c>
      <c r="W490" s="2" t="s">
        <v>106</v>
      </c>
      <c r="X490" s="2" t="s">
        <v>106</v>
      </c>
      <c r="Y490" s="2" t="s">
        <v>106</v>
      </c>
      <c r="Z490" s="2" t="s">
        <v>106</v>
      </c>
      <c r="AA490" s="2" t="s">
        <v>106</v>
      </c>
      <c r="AB490" s="18" t="s">
        <v>106</v>
      </c>
      <c r="AC490" s="7" t="s">
        <v>1837</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1980</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tr">
        <f>TabelladatiSinottico[[#This Row],[Model]]</f>
        <v>K19x</v>
      </c>
      <c r="CN490" s="64" t="str">
        <f>TabelladatiSinottico[[#This Row],[Serial_Number]]</f>
        <v>K19x.004</v>
      </c>
      <c r="CO490" s="50" t="str">
        <f>TabelladatiSinottico[[#This Row],[Customer]]</f>
        <v>JOHANN RATHGEBER GmbH</v>
      </c>
      <c r="CP490" s="54">
        <f t="shared" si="67"/>
        <v>489</v>
      </c>
      <c r="CQ490" s="64" t="s">
        <v>106</v>
      </c>
    </row>
    <row r="491" spans="1:95" ht="24.75" customHeight="1" x14ac:dyDescent="0.25">
      <c r="A491" s="1" t="s">
        <v>1975</v>
      </c>
      <c r="B491" s="7" t="s">
        <v>155</v>
      </c>
      <c r="C491" s="7" t="s">
        <v>1464</v>
      </c>
      <c r="D491" t="s">
        <v>1103</v>
      </c>
      <c r="E491" s="2">
        <v>2002</v>
      </c>
      <c r="F491" s="2" t="s">
        <v>99</v>
      </c>
      <c r="G491" s="2" t="s">
        <v>1465</v>
      </c>
      <c r="H491" s="2" t="s">
        <v>101</v>
      </c>
      <c r="I491" s="2" t="s">
        <v>1466</v>
      </c>
      <c r="J491" s="2" t="s">
        <v>1990</v>
      </c>
      <c r="K491" s="91" t="str">
        <f t="shared" si="62"/>
        <v>pdf</v>
      </c>
      <c r="L491" s="2" t="s">
        <v>1991</v>
      </c>
      <c r="M491" s="91" t="str">
        <f t="shared" si="63"/>
        <v>pdf</v>
      </c>
      <c r="N491" s="2" t="s">
        <v>105</v>
      </c>
      <c r="O491" s="39" t="s">
        <v>106</v>
      </c>
      <c r="P491" s="13" t="str">
        <f t="shared" si="75"/>
        <v>Folder</v>
      </c>
      <c r="Q491" s="90">
        <v>1650</v>
      </c>
      <c r="R491" s="90">
        <v>750</v>
      </c>
      <c r="S491" s="90">
        <v>700</v>
      </c>
      <c r="T491" s="21" t="s">
        <v>1979</v>
      </c>
      <c r="U491" s="2" t="s">
        <v>1992</v>
      </c>
      <c r="V491" s="7" t="s">
        <v>106</v>
      </c>
      <c r="W491" s="2" t="s">
        <v>106</v>
      </c>
      <c r="X491" s="2" t="s">
        <v>106</v>
      </c>
      <c r="Y491" s="2" t="s">
        <v>106</v>
      </c>
      <c r="Z491" s="2" t="s">
        <v>106</v>
      </c>
      <c r="AA491" s="2" t="s">
        <v>106</v>
      </c>
      <c r="AB491" s="18" t="s">
        <v>106</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1980</v>
      </c>
      <c r="AT491" s="50" t="s">
        <v>108</v>
      </c>
      <c r="AU491" s="12" t="s">
        <v>108</v>
      </c>
      <c r="AV491" s="12" t="s">
        <v>108</v>
      </c>
      <c r="AW491" s="12" t="s">
        <v>108</v>
      </c>
      <c r="AX491" s="50" t="s">
        <v>1528</v>
      </c>
      <c r="AY491" s="50" t="s">
        <v>449</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tr">
        <f>TabelladatiSinottico[[#This Row],[Model]]</f>
        <v>K19x</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x14ac:dyDescent="0.25">
      <c r="A492" s="1" t="s">
        <v>1975</v>
      </c>
      <c r="B492" s="7" t="s">
        <v>164</v>
      </c>
      <c r="C492" s="7" t="s">
        <v>1464</v>
      </c>
      <c r="D492" t="s">
        <v>1103</v>
      </c>
      <c r="E492" s="2">
        <v>2002</v>
      </c>
      <c r="F492" s="2" t="s">
        <v>99</v>
      </c>
      <c r="G492" s="2" t="s">
        <v>1465</v>
      </c>
      <c r="H492" s="2" t="s">
        <v>101</v>
      </c>
      <c r="I492" s="2" t="s">
        <v>1466</v>
      </c>
      <c r="J492" s="2" t="s">
        <v>1990</v>
      </c>
      <c r="K492" s="91" t="str">
        <f t="shared" si="62"/>
        <v>pdf</v>
      </c>
      <c r="L492" s="2" t="s">
        <v>1991</v>
      </c>
      <c r="M492" s="91" t="str">
        <f t="shared" si="63"/>
        <v>pdf</v>
      </c>
      <c r="N492" s="2" t="s">
        <v>105</v>
      </c>
      <c r="O492" s="39" t="s">
        <v>106</v>
      </c>
      <c r="P492" s="13" t="str">
        <f t="shared" si="75"/>
        <v>Folder</v>
      </c>
      <c r="Q492" s="90">
        <v>1650</v>
      </c>
      <c r="R492" s="90">
        <v>750</v>
      </c>
      <c r="S492" s="90">
        <v>700</v>
      </c>
      <c r="T492" s="21" t="s">
        <v>1979</v>
      </c>
      <c r="U492" s="2" t="s">
        <v>1992</v>
      </c>
      <c r="V492" s="7" t="s">
        <v>106</v>
      </c>
      <c r="W492" s="2" t="s">
        <v>106</v>
      </c>
      <c r="X492" s="2" t="s">
        <v>106</v>
      </c>
      <c r="Y492" s="2" t="s">
        <v>106</v>
      </c>
      <c r="Z492" s="2" t="s">
        <v>106</v>
      </c>
      <c r="AA492" s="2" t="s">
        <v>106</v>
      </c>
      <c r="AB492" s="18" t="s">
        <v>106</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1980</v>
      </c>
      <c r="AT492" s="50" t="s">
        <v>108</v>
      </c>
      <c r="AU492" s="12" t="s">
        <v>108</v>
      </c>
      <c r="AV492" s="12" t="s">
        <v>108</v>
      </c>
      <c r="AW492" s="12" t="s">
        <v>108</v>
      </c>
      <c r="AX492" s="50" t="s">
        <v>1528</v>
      </c>
      <c r="AY492" s="50" t="s">
        <v>449</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tr">
        <f>TabelladatiSinottico[[#This Row],[Model]]</f>
        <v>K19x</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x14ac:dyDescent="0.25">
      <c r="A493" s="1" t="s">
        <v>1975</v>
      </c>
      <c r="B493" s="7" t="s">
        <v>175</v>
      </c>
      <c r="C493" s="7" t="s">
        <v>1464</v>
      </c>
      <c r="D493" t="s">
        <v>1993</v>
      </c>
      <c r="E493" s="2">
        <v>2002</v>
      </c>
      <c r="F493" s="2" t="s">
        <v>99</v>
      </c>
      <c r="G493" s="2" t="s">
        <v>1465</v>
      </c>
      <c r="H493" s="2" t="s">
        <v>101</v>
      </c>
      <c r="I493" s="2" t="s">
        <v>1466</v>
      </c>
      <c r="J493" s="2" t="s">
        <v>1994</v>
      </c>
      <c r="K493" s="91" t="str">
        <f t="shared" si="62"/>
        <v>pdf</v>
      </c>
      <c r="L493" s="2" t="s">
        <v>1983</v>
      </c>
      <c r="M493" s="91" t="str">
        <f t="shared" si="63"/>
        <v>pdf</v>
      </c>
      <c r="N493" s="2" t="s">
        <v>105</v>
      </c>
      <c r="O493" s="39" t="s">
        <v>106</v>
      </c>
      <c r="P493" s="13" t="str">
        <f t="shared" si="75"/>
        <v>Folder</v>
      </c>
      <c r="Q493" s="90">
        <v>1650</v>
      </c>
      <c r="R493" s="90">
        <v>750</v>
      </c>
      <c r="S493" s="90">
        <v>700</v>
      </c>
      <c r="T493" s="21" t="s">
        <v>807</v>
      </c>
      <c r="U493" s="2" t="s">
        <v>107</v>
      </c>
      <c r="V493" s="7" t="s">
        <v>106</v>
      </c>
      <c r="W493" s="2" t="s">
        <v>106</v>
      </c>
      <c r="X493" s="2" t="s">
        <v>106</v>
      </c>
      <c r="Y493" s="2" t="s">
        <v>106</v>
      </c>
      <c r="Z493" s="2" t="s">
        <v>106</v>
      </c>
      <c r="AA493" s="2" t="s">
        <v>106</v>
      </c>
      <c r="AB493" s="18" t="s">
        <v>106</v>
      </c>
      <c r="AC493" s="7" t="s">
        <v>364</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1980</v>
      </c>
      <c r="AT493" s="50" t="s">
        <v>108</v>
      </c>
      <c r="AU493" s="12" t="s">
        <v>108</v>
      </c>
      <c r="AV493" s="12" t="s">
        <v>108</v>
      </c>
      <c r="AW493" s="12" t="s">
        <v>108</v>
      </c>
      <c r="AX493" s="50" t="s">
        <v>223</v>
      </c>
      <c r="AY493" s="50" t="s">
        <v>181</v>
      </c>
      <c r="AZ493" s="50" t="s">
        <v>1995</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tr">
        <f>TabelladatiSinottico[[#This Row],[Model]]</f>
        <v>K19x</v>
      </c>
      <c r="CN493" s="64" t="str">
        <f>TabelladatiSinottico[[#This Row],[Serial_Number]]</f>
        <v>K19x.007</v>
      </c>
      <c r="CO493" s="50" t="str">
        <f>TabelladatiSinottico[[#This Row],[Customer]]</f>
        <v>NESPOLO Costruzioni Meccaniche S.n.c.</v>
      </c>
      <c r="CP493" s="54">
        <f t="shared" si="67"/>
        <v>492</v>
      </c>
      <c r="CQ493" s="64" t="s">
        <v>106</v>
      </c>
    </row>
    <row r="494" spans="1:95" ht="24.75" customHeight="1" x14ac:dyDescent="0.25">
      <c r="A494" s="1" t="s">
        <v>1975</v>
      </c>
      <c r="B494" s="7" t="s">
        <v>182</v>
      </c>
      <c r="C494" s="7" t="s">
        <v>1464</v>
      </c>
      <c r="D494" t="s">
        <v>1032</v>
      </c>
      <c r="E494" s="2">
        <v>2003</v>
      </c>
      <c r="F494" s="2" t="s">
        <v>99</v>
      </c>
      <c r="G494" s="2" t="s">
        <v>1465</v>
      </c>
      <c r="H494" s="2" t="s">
        <v>101</v>
      </c>
      <c r="I494" s="2" t="s">
        <v>102</v>
      </c>
      <c r="J494" s="2" t="s">
        <v>1996</v>
      </c>
      <c r="K494" s="91" t="str">
        <f t="shared" si="62"/>
        <v>pdf</v>
      </c>
      <c r="L494" s="2" t="s">
        <v>1997</v>
      </c>
      <c r="M494" s="91" t="str">
        <f t="shared" si="63"/>
        <v>pdf</v>
      </c>
      <c r="N494" s="2" t="s">
        <v>105</v>
      </c>
      <c r="O494" s="39" t="s">
        <v>106</v>
      </c>
      <c r="P494" s="13" t="str">
        <f t="shared" si="75"/>
        <v>Folder</v>
      </c>
      <c r="Q494" s="90">
        <v>1650</v>
      </c>
      <c r="R494" s="90">
        <v>750</v>
      </c>
      <c r="S494" s="90">
        <v>700</v>
      </c>
      <c r="T494" s="21" t="s">
        <v>807</v>
      </c>
      <c r="U494" s="2" t="s">
        <v>107</v>
      </c>
      <c r="V494" s="7" t="s">
        <v>106</v>
      </c>
      <c r="W494" s="2" t="s">
        <v>106</v>
      </c>
      <c r="X494" s="2" t="s">
        <v>106</v>
      </c>
      <c r="Y494" s="2" t="s">
        <v>106</v>
      </c>
      <c r="Z494" s="2" t="s">
        <v>106</v>
      </c>
      <c r="AA494" s="2" t="s">
        <v>106</v>
      </c>
      <c r="AB494" s="18" t="s">
        <v>106</v>
      </c>
      <c r="AC494" s="7" t="s">
        <v>364</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1980</v>
      </c>
      <c r="AT494" s="50" t="s">
        <v>108</v>
      </c>
      <c r="AU494" s="12" t="s">
        <v>108</v>
      </c>
      <c r="AV494" s="12" t="s">
        <v>108</v>
      </c>
      <c r="AW494" s="12" t="s">
        <v>108</v>
      </c>
      <c r="AX494" s="50" t="s">
        <v>106</v>
      </c>
      <c r="AY494" s="50" t="s">
        <v>252</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tr">
        <f>TabelladatiSinottico[[#This Row],[Model]]</f>
        <v>K19x</v>
      </c>
      <c r="CN494" s="64" t="str">
        <f>TabelladatiSinottico[[#This Row],[Serial_Number]]</f>
        <v>K19x.008</v>
      </c>
      <c r="CO494" s="50" t="str">
        <f>TabelladatiSinottico[[#This Row],[Customer]]</f>
        <v>3C S.r.l.</v>
      </c>
      <c r="CP494" s="54">
        <f t="shared" si="67"/>
        <v>493</v>
      </c>
      <c r="CQ494" s="64" t="s">
        <v>106</v>
      </c>
    </row>
    <row r="495" spans="1:95" ht="24.75" customHeight="1" x14ac:dyDescent="0.25">
      <c r="A495" s="1" t="s">
        <v>1975</v>
      </c>
      <c r="B495" s="7" t="s">
        <v>193</v>
      </c>
      <c r="C495" s="7" t="s">
        <v>1464</v>
      </c>
      <c r="D495" t="s">
        <v>1998</v>
      </c>
      <c r="E495" s="2">
        <v>2003</v>
      </c>
      <c r="F495" s="2" t="s">
        <v>99</v>
      </c>
      <c r="G495" s="2" t="s">
        <v>1465</v>
      </c>
      <c r="H495" s="2" t="s">
        <v>101</v>
      </c>
      <c r="I495" s="2" t="s">
        <v>1466</v>
      </c>
      <c r="J495" s="2" t="s">
        <v>1999</v>
      </c>
      <c r="K495" s="91" t="str">
        <f t="shared" si="62"/>
        <v>pdf</v>
      </c>
      <c r="L495" s="2" t="s">
        <v>2000</v>
      </c>
      <c r="M495" s="91" t="str">
        <f t="shared" si="63"/>
        <v>pdf</v>
      </c>
      <c r="N495" s="2" t="s">
        <v>105</v>
      </c>
      <c r="O495" s="39" t="s">
        <v>106</v>
      </c>
      <c r="P495" s="13" t="str">
        <f t="shared" si="75"/>
        <v>Folder</v>
      </c>
      <c r="Q495" s="90">
        <v>1650</v>
      </c>
      <c r="R495" s="90">
        <v>750</v>
      </c>
      <c r="S495" s="90">
        <v>700</v>
      </c>
      <c r="T495" s="21" t="s">
        <v>1979</v>
      </c>
      <c r="U495" s="2" t="s">
        <v>107</v>
      </c>
      <c r="V495" s="7" t="s">
        <v>106</v>
      </c>
      <c r="W495" s="2" t="s">
        <v>106</v>
      </c>
      <c r="X495" s="2" t="s">
        <v>106</v>
      </c>
      <c r="Y495" s="2" t="s">
        <v>106</v>
      </c>
      <c r="Z495" s="2" t="s">
        <v>106</v>
      </c>
      <c r="AA495" s="2" t="s">
        <v>106</v>
      </c>
      <c r="AB495" s="18" t="s">
        <v>106</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1980</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tr">
        <f>TabelladatiSinottico[[#This Row],[Model]]</f>
        <v>K19x</v>
      </c>
      <c r="CN495" s="64" t="str">
        <f>TabelladatiSinottico[[#This Row],[Serial_Number]]</f>
        <v>K19x.009</v>
      </c>
      <c r="CO495" s="50" t="str">
        <f>TabelladatiSinottico[[#This Row],[Customer]]</f>
        <v>CHICAGO MOLD ENGINEERING Co. Inc.</v>
      </c>
      <c r="CP495" s="54">
        <f t="shared" si="67"/>
        <v>494</v>
      </c>
      <c r="CQ495" s="64" t="s">
        <v>106</v>
      </c>
    </row>
    <row r="496" spans="1:95" ht="24.75" customHeight="1" x14ac:dyDescent="0.25">
      <c r="A496" s="1" t="s">
        <v>1975</v>
      </c>
      <c r="B496" s="7" t="s">
        <v>198</v>
      </c>
      <c r="C496" s="7" t="s">
        <v>1464</v>
      </c>
      <c r="D496" t="s">
        <v>1509</v>
      </c>
      <c r="E496" s="2">
        <v>2003</v>
      </c>
      <c r="F496" s="2" t="s">
        <v>99</v>
      </c>
      <c r="G496" s="2" t="s">
        <v>1465</v>
      </c>
      <c r="H496" s="2" t="s">
        <v>101</v>
      </c>
      <c r="I496" s="2" t="s">
        <v>1466</v>
      </c>
      <c r="J496" s="2" t="s">
        <v>2001</v>
      </c>
      <c r="K496" s="91" t="str">
        <f t="shared" si="62"/>
        <v>pdf</v>
      </c>
      <c r="L496" s="2" t="s">
        <v>2002</v>
      </c>
      <c r="M496" s="91" t="str">
        <f t="shared" si="63"/>
        <v>pdf</v>
      </c>
      <c r="N496" s="2" t="s">
        <v>105</v>
      </c>
      <c r="O496" s="39" t="s">
        <v>106</v>
      </c>
      <c r="P496" s="13" t="str">
        <f t="shared" si="75"/>
        <v>Folder</v>
      </c>
      <c r="Q496" s="90">
        <v>1650</v>
      </c>
      <c r="R496" s="90">
        <v>750</v>
      </c>
      <c r="S496" s="90">
        <v>700</v>
      </c>
      <c r="T496" s="21" t="s">
        <v>1979</v>
      </c>
      <c r="U496" s="2" t="s">
        <v>108</v>
      </c>
      <c r="V496" s="7" t="s">
        <v>106</v>
      </c>
      <c r="W496" s="2" t="s">
        <v>106</v>
      </c>
      <c r="X496" s="2" t="s">
        <v>106</v>
      </c>
      <c r="Y496" s="2" t="s">
        <v>106</v>
      </c>
      <c r="Z496" s="2" t="s">
        <v>106</v>
      </c>
      <c r="AA496" s="2" t="s">
        <v>106</v>
      </c>
      <c r="AB496" s="18" t="s">
        <v>106</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1980</v>
      </c>
      <c r="AT496" s="50" t="s">
        <v>108</v>
      </c>
      <c r="AU496" s="12" t="s">
        <v>108</v>
      </c>
      <c r="AV496" s="12" t="s">
        <v>108</v>
      </c>
      <c r="AW496" s="12" t="s">
        <v>108</v>
      </c>
      <c r="AX496" s="50" t="s">
        <v>1528</v>
      </c>
      <c r="AY496" s="50" t="s">
        <v>449</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tr">
        <f>TabelladatiSinottico[[#This Row],[Model]]</f>
        <v>K19x</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x14ac:dyDescent="0.25">
      <c r="A497" s="1" t="s">
        <v>1975</v>
      </c>
      <c r="B497" s="7" t="s">
        <v>208</v>
      </c>
      <c r="C497" s="7" t="s">
        <v>1464</v>
      </c>
      <c r="D497" t="s">
        <v>2003</v>
      </c>
      <c r="E497" s="2">
        <v>2003</v>
      </c>
      <c r="F497" s="2" t="s">
        <v>99</v>
      </c>
      <c r="G497" s="2" t="s">
        <v>1465</v>
      </c>
      <c r="H497" s="2" t="s">
        <v>101</v>
      </c>
      <c r="I497" s="2" t="s">
        <v>1466</v>
      </c>
      <c r="J497" s="2" t="s">
        <v>2004</v>
      </c>
      <c r="K497" s="91" t="str">
        <f t="shared" si="62"/>
        <v>pdf</v>
      </c>
      <c r="L497" s="2" t="s">
        <v>2005</v>
      </c>
      <c r="M497" s="91" t="str">
        <f t="shared" si="63"/>
        <v>pdf</v>
      </c>
      <c r="N497" s="2" t="s">
        <v>105</v>
      </c>
      <c r="O497" s="39" t="s">
        <v>106</v>
      </c>
      <c r="P497" s="13" t="str">
        <f t="shared" si="75"/>
        <v>Folder</v>
      </c>
      <c r="Q497" s="90">
        <v>1650</v>
      </c>
      <c r="R497" s="90">
        <v>750</v>
      </c>
      <c r="S497" s="90">
        <v>700</v>
      </c>
      <c r="T497" s="21" t="s">
        <v>1979</v>
      </c>
      <c r="U497" s="2" t="s">
        <v>107</v>
      </c>
      <c r="V497" s="7" t="s">
        <v>106</v>
      </c>
      <c r="W497" s="2" t="s">
        <v>106</v>
      </c>
      <c r="X497" s="2" t="s">
        <v>106</v>
      </c>
      <c r="Y497" s="2" t="s">
        <v>106</v>
      </c>
      <c r="Z497" s="2" t="s">
        <v>106</v>
      </c>
      <c r="AA497" s="2" t="s">
        <v>106</v>
      </c>
      <c r="AB497" s="18" t="s">
        <v>106</v>
      </c>
      <c r="AC497" s="7" t="s">
        <v>618</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1980</v>
      </c>
      <c r="AT497" s="50" t="s">
        <v>108</v>
      </c>
      <c r="AU497" s="12" t="s">
        <v>108</v>
      </c>
      <c r="AV497" s="12" t="s">
        <v>108</v>
      </c>
      <c r="AW497" s="12" t="s">
        <v>108</v>
      </c>
      <c r="AX497" s="50" t="s">
        <v>1528</v>
      </c>
      <c r="AY497" s="50" t="s">
        <v>1634</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tr">
        <f>TabelladatiSinottico[[#This Row],[Model]]</f>
        <v>K19x</v>
      </c>
      <c r="CN497" s="64" t="str">
        <f>TabelladatiSinottico[[#This Row],[Serial_Number]]</f>
        <v>K19x.011</v>
      </c>
      <c r="CO497" s="50" t="str">
        <f>TabelladatiSinottico[[#This Row],[Customer]]</f>
        <v>VALIANT Tool &amp;  Mould, Inc.</v>
      </c>
      <c r="CP497" s="54">
        <f t="shared" si="67"/>
        <v>496</v>
      </c>
      <c r="CQ497" s="64" t="s">
        <v>106</v>
      </c>
    </row>
    <row r="498" spans="1:95" ht="24.75" customHeight="1" x14ac:dyDescent="0.25">
      <c r="A498" s="1" t="s">
        <v>1975</v>
      </c>
      <c r="B498" s="7" t="s">
        <v>219</v>
      </c>
      <c r="C498" s="7" t="s">
        <v>1464</v>
      </c>
      <c r="D498" t="s">
        <v>2006</v>
      </c>
      <c r="E498" s="2">
        <v>2003</v>
      </c>
      <c r="F498" s="2" t="s">
        <v>99</v>
      </c>
      <c r="G498" s="2" t="s">
        <v>1465</v>
      </c>
      <c r="H498" s="2" t="s">
        <v>101</v>
      </c>
      <c r="I498" s="2" t="s">
        <v>1466</v>
      </c>
      <c r="J498" s="2" t="s">
        <v>2007</v>
      </c>
      <c r="K498" s="91" t="str">
        <f t="shared" si="62"/>
        <v>pdf</v>
      </c>
      <c r="L498" s="2" t="s">
        <v>2000</v>
      </c>
      <c r="M498" s="91" t="str">
        <f t="shared" si="63"/>
        <v>pdf</v>
      </c>
      <c r="N498" s="2" t="s">
        <v>105</v>
      </c>
      <c r="O498" s="39" t="s">
        <v>106</v>
      </c>
      <c r="P498" s="13" t="str">
        <f t="shared" si="75"/>
        <v>Folder</v>
      </c>
      <c r="Q498" s="90">
        <v>1650</v>
      </c>
      <c r="R498" s="90">
        <v>750</v>
      </c>
      <c r="S498" s="90">
        <v>700</v>
      </c>
      <c r="T498" s="21" t="s">
        <v>1979</v>
      </c>
      <c r="U498" s="2" t="s">
        <v>108</v>
      </c>
      <c r="V498" s="7" t="s">
        <v>106</v>
      </c>
      <c r="W498" s="2" t="s">
        <v>106</v>
      </c>
      <c r="X498" s="2" t="s">
        <v>106</v>
      </c>
      <c r="Y498" s="2" t="s">
        <v>106</v>
      </c>
      <c r="Z498" s="2" t="s">
        <v>106</v>
      </c>
      <c r="AA498" s="2" t="s">
        <v>106</v>
      </c>
      <c r="AB498" s="18" t="s">
        <v>106</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1980</v>
      </c>
      <c r="AT498" s="50" t="s">
        <v>108</v>
      </c>
      <c r="AU498" s="12" t="s">
        <v>108</v>
      </c>
      <c r="AV498" s="12" t="s">
        <v>108</v>
      </c>
      <c r="AW498" s="12" t="s">
        <v>108</v>
      </c>
      <c r="AX498" s="50" t="s">
        <v>106</v>
      </c>
      <c r="AY498" s="50" t="s">
        <v>2008</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tr">
        <f>TabelladatiSinottico[[#This Row],[Model]]</f>
        <v>K19x</v>
      </c>
      <c r="CN498" s="64" t="str">
        <f>TabelladatiSinottico[[#This Row],[Serial_Number]]</f>
        <v>K19x.012</v>
      </c>
      <c r="CO498" s="50" t="str">
        <f>TabelladatiSinottico[[#This Row],[Customer]]</f>
        <v>LINGYUN INDUSTRIAL CORPORATION Ltd.</v>
      </c>
      <c r="CP498" s="54">
        <f t="shared" si="67"/>
        <v>497</v>
      </c>
      <c r="CQ498" s="64" t="s">
        <v>106</v>
      </c>
    </row>
    <row r="499" spans="1:95" ht="24.75" customHeight="1" x14ac:dyDescent="0.25">
      <c r="A499" s="1" t="s">
        <v>1975</v>
      </c>
      <c r="B499" s="7" t="s">
        <v>224</v>
      </c>
      <c r="C499" s="7" t="s">
        <v>1464</v>
      </c>
      <c r="D499" t="s">
        <v>199</v>
      </c>
      <c r="E499" s="2">
        <v>2003</v>
      </c>
      <c r="F499" s="2" t="s">
        <v>99</v>
      </c>
      <c r="G499" s="2" t="s">
        <v>1465</v>
      </c>
      <c r="H499" s="2" t="s">
        <v>101</v>
      </c>
      <c r="I499" s="2" t="s">
        <v>1466</v>
      </c>
      <c r="J499" s="2" t="s">
        <v>2009</v>
      </c>
      <c r="K499" s="91" t="str">
        <f t="shared" si="62"/>
        <v>pdf</v>
      </c>
      <c r="L499" s="2" t="s">
        <v>2005</v>
      </c>
      <c r="M499" s="91" t="str">
        <f t="shared" si="63"/>
        <v>pdf</v>
      </c>
      <c r="N499" s="2" t="s">
        <v>105</v>
      </c>
      <c r="O499" s="39" t="s">
        <v>106</v>
      </c>
      <c r="P499" s="13" t="str">
        <f t="shared" si="75"/>
        <v>Folder</v>
      </c>
      <c r="Q499" s="90">
        <v>1650</v>
      </c>
      <c r="R499" s="90">
        <v>750</v>
      </c>
      <c r="S499" s="90">
        <v>700</v>
      </c>
      <c r="T499" s="21" t="s">
        <v>807</v>
      </c>
      <c r="U499" s="2" t="s">
        <v>107</v>
      </c>
      <c r="V499" s="7" t="s">
        <v>106</v>
      </c>
      <c r="W499" s="2" t="s">
        <v>106</v>
      </c>
      <c r="X499" s="2" t="s">
        <v>106</v>
      </c>
      <c r="Y499" s="2" t="s">
        <v>106</v>
      </c>
      <c r="Z499" s="2" t="s">
        <v>106</v>
      </c>
      <c r="AA499" s="2" t="s">
        <v>106</v>
      </c>
      <c r="AB499" s="18" t="s">
        <v>106</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1980</v>
      </c>
      <c r="AT499" s="50" t="s">
        <v>108</v>
      </c>
      <c r="AU499" s="12" t="s">
        <v>108</v>
      </c>
      <c r="AV499" s="12" t="s">
        <v>108</v>
      </c>
      <c r="AW499" s="12" t="s">
        <v>108</v>
      </c>
      <c r="AX499" s="50" t="s">
        <v>223</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tr">
        <f>TabelladatiSinottico[[#This Row],[Model]]</f>
        <v>K19x</v>
      </c>
      <c r="CN499" s="64" t="str">
        <f>TabelladatiSinottico[[#This Row],[Serial_Number]]</f>
        <v>K19x.013</v>
      </c>
      <c r="CO499" s="50" t="str">
        <f>TabelladatiSinottico[[#This Row],[Customer]]</f>
        <v>HIGH-TECH MOLD &amp; ENGINEERING</v>
      </c>
      <c r="CP499" s="54">
        <f t="shared" si="67"/>
        <v>498</v>
      </c>
      <c r="CQ499" s="64" t="s">
        <v>106</v>
      </c>
    </row>
    <row r="500" spans="1:95" ht="24.75" customHeight="1" x14ac:dyDescent="0.25">
      <c r="A500" s="1" t="s">
        <v>1975</v>
      </c>
      <c r="B500" s="7" t="s">
        <v>225</v>
      </c>
      <c r="C500" s="7" t="s">
        <v>1464</v>
      </c>
      <c r="D500" t="s">
        <v>2010</v>
      </c>
      <c r="E500" s="2">
        <v>2003</v>
      </c>
      <c r="F500" s="2" t="s">
        <v>99</v>
      </c>
      <c r="G500" s="2" t="s">
        <v>1525</v>
      </c>
      <c r="H500" s="2" t="s">
        <v>101</v>
      </c>
      <c r="I500" s="2" t="s">
        <v>102</v>
      </c>
      <c r="J500" s="2" t="s">
        <v>2011</v>
      </c>
      <c r="K500" s="91" t="str">
        <f t="shared" si="62"/>
        <v>pdf</v>
      </c>
      <c r="L500" s="2" t="s">
        <v>2012</v>
      </c>
      <c r="M500" s="91" t="str">
        <f t="shared" si="63"/>
        <v>pdf</v>
      </c>
      <c r="N500" s="2" t="s">
        <v>105</v>
      </c>
      <c r="O500" s="39" t="s">
        <v>106</v>
      </c>
      <c r="P500" s="13" t="str">
        <f t="shared" si="75"/>
        <v>Folder</v>
      </c>
      <c r="Q500" s="90">
        <v>1650</v>
      </c>
      <c r="R500" s="90">
        <v>750</v>
      </c>
      <c r="S500" s="90">
        <v>700</v>
      </c>
      <c r="T500" s="21" t="s">
        <v>1979</v>
      </c>
      <c r="U500" s="2" t="s">
        <v>107</v>
      </c>
      <c r="V500" s="7" t="s">
        <v>106</v>
      </c>
      <c r="W500" s="2" t="s">
        <v>106</v>
      </c>
      <c r="X500" s="2" t="s">
        <v>106</v>
      </c>
      <c r="Y500" s="2" t="s">
        <v>106</v>
      </c>
      <c r="Z500" s="2" t="s">
        <v>106</v>
      </c>
      <c r="AA500" s="2" t="s">
        <v>106</v>
      </c>
      <c r="AB500" s="18" t="s">
        <v>106</v>
      </c>
      <c r="AC500" s="7" t="s">
        <v>364</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1980</v>
      </c>
      <c r="AT500" s="50" t="s">
        <v>108</v>
      </c>
      <c r="AU500" s="12" t="s">
        <v>108</v>
      </c>
      <c r="AV500" s="12" t="s">
        <v>108</v>
      </c>
      <c r="AW500" s="12" t="s">
        <v>108</v>
      </c>
      <c r="AX500" s="50" t="s">
        <v>223</v>
      </c>
      <c r="AY500" s="50" t="s">
        <v>181</v>
      </c>
      <c r="AZ500" s="50" t="s">
        <v>2013</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tr">
        <f>TabelladatiSinottico[[#This Row],[Model]]</f>
        <v>K19x</v>
      </c>
      <c r="CN500" s="64" t="str">
        <f>TabelladatiSinottico[[#This Row],[Serial_Number]]</f>
        <v>K19x.014</v>
      </c>
      <c r="CO500" s="50" t="str">
        <f>TabelladatiSinottico[[#This Row],[Customer]]</f>
        <v>OMAS S.r.l.</v>
      </c>
      <c r="CP500" s="54">
        <f t="shared" si="67"/>
        <v>499</v>
      </c>
      <c r="CQ500" s="64" t="s">
        <v>106</v>
      </c>
    </row>
    <row r="501" spans="1:95" ht="24.75" customHeight="1" x14ac:dyDescent="0.25">
      <c r="A501" s="1" t="s">
        <v>1975</v>
      </c>
      <c r="B501" s="7" t="s">
        <v>226</v>
      </c>
      <c r="C501" s="7" t="s">
        <v>1464</v>
      </c>
      <c r="D501" t="s">
        <v>2014</v>
      </c>
      <c r="E501" s="2">
        <v>2003</v>
      </c>
      <c r="F501" s="2" t="s">
        <v>99</v>
      </c>
      <c r="G501" s="2" t="s">
        <v>1525</v>
      </c>
      <c r="H501" s="2" t="s">
        <v>101</v>
      </c>
      <c r="I501" s="2" t="s">
        <v>1466</v>
      </c>
      <c r="J501" s="2" t="s">
        <v>2015</v>
      </c>
      <c r="K501" s="91" t="str">
        <f t="shared" si="62"/>
        <v>pdf</v>
      </c>
      <c r="L501" s="2" t="s">
        <v>2016</v>
      </c>
      <c r="M501" s="91" t="str">
        <f t="shared" si="63"/>
        <v>pdf</v>
      </c>
      <c r="N501" s="2" t="s">
        <v>105</v>
      </c>
      <c r="O501" s="39" t="s">
        <v>106</v>
      </c>
      <c r="P501" s="13" t="str">
        <f t="shared" si="75"/>
        <v>Folder</v>
      </c>
      <c r="Q501" s="90">
        <v>1650</v>
      </c>
      <c r="R501" s="90">
        <v>750</v>
      </c>
      <c r="S501" s="90">
        <v>700</v>
      </c>
      <c r="T501" s="21" t="s">
        <v>1979</v>
      </c>
      <c r="U501" s="2" t="s">
        <v>107</v>
      </c>
      <c r="V501" s="7" t="s">
        <v>106</v>
      </c>
      <c r="W501" s="2" t="s">
        <v>106</v>
      </c>
      <c r="X501" s="2" t="s">
        <v>106</v>
      </c>
      <c r="Y501" s="2" t="s">
        <v>106</v>
      </c>
      <c r="Z501" s="2" t="s">
        <v>106</v>
      </c>
      <c r="AA501" s="2" t="s">
        <v>106</v>
      </c>
      <c r="AB501" s="18" t="s">
        <v>106</v>
      </c>
      <c r="AC501" s="7" t="s">
        <v>364</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1980</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tr">
        <f>TabelladatiSinottico[[#This Row],[Model]]</f>
        <v>K19x</v>
      </c>
      <c r="CN501" s="64" t="str">
        <f>TabelladatiSinottico[[#This Row],[Serial_Number]]</f>
        <v>K19x.015</v>
      </c>
      <c r="CO501" s="50" t="str">
        <f>TabelladatiSinottico[[#This Row],[Customer]]</f>
        <v>GARI S.n.c.</v>
      </c>
      <c r="CP501" s="54">
        <f t="shared" si="67"/>
        <v>500</v>
      </c>
      <c r="CQ501" s="64" t="s">
        <v>106</v>
      </c>
    </row>
    <row r="502" spans="1:95" ht="24.75" customHeight="1" x14ac:dyDescent="0.25">
      <c r="A502" s="1" t="s">
        <v>1975</v>
      </c>
      <c r="B502" s="7" t="s">
        <v>227</v>
      </c>
      <c r="C502" s="7" t="s">
        <v>1464</v>
      </c>
      <c r="D502" t="s">
        <v>1563</v>
      </c>
      <c r="E502" s="2">
        <v>2003</v>
      </c>
      <c r="F502" s="2" t="s">
        <v>99</v>
      </c>
      <c r="G502" s="2" t="s">
        <v>1525</v>
      </c>
      <c r="H502" s="2" t="s">
        <v>101</v>
      </c>
      <c r="I502" s="2" t="s">
        <v>102</v>
      </c>
      <c r="J502" s="2" t="s">
        <v>2017</v>
      </c>
      <c r="K502" s="91" t="str">
        <f t="shared" si="62"/>
        <v>pdf</v>
      </c>
      <c r="L502" s="2" t="s">
        <v>2005</v>
      </c>
      <c r="M502" s="91" t="str">
        <f t="shared" si="63"/>
        <v>pdf</v>
      </c>
      <c r="N502" s="2" t="s">
        <v>105</v>
      </c>
      <c r="O502" s="39" t="s">
        <v>106</v>
      </c>
      <c r="P502" s="13" t="str">
        <f t="shared" si="75"/>
        <v>Folder</v>
      </c>
      <c r="Q502" s="90">
        <v>1650</v>
      </c>
      <c r="R502" s="90">
        <v>750</v>
      </c>
      <c r="S502" s="90">
        <v>700</v>
      </c>
      <c r="T502" s="21" t="s">
        <v>1979</v>
      </c>
      <c r="U502" s="2" t="s">
        <v>107</v>
      </c>
      <c r="V502" s="7" t="s">
        <v>106</v>
      </c>
      <c r="W502" s="2" t="s">
        <v>106</v>
      </c>
      <c r="X502" s="2" t="s">
        <v>106</v>
      </c>
      <c r="Y502" s="2" t="s">
        <v>106</v>
      </c>
      <c r="Z502" s="2" t="s">
        <v>106</v>
      </c>
      <c r="AA502" s="2" t="s">
        <v>106</v>
      </c>
      <c r="AB502" s="18" t="s">
        <v>106</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1980</v>
      </c>
      <c r="AT502" s="50" t="s">
        <v>108</v>
      </c>
      <c r="AU502" s="12" t="s">
        <v>108</v>
      </c>
      <c r="AV502" s="12" t="s">
        <v>108</v>
      </c>
      <c r="AW502" s="12" t="s">
        <v>108</v>
      </c>
      <c r="AX502" s="50" t="s">
        <v>223</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tr">
        <f>TabelladatiSinottico[[#This Row],[Model]]</f>
        <v>K19x</v>
      </c>
      <c r="CN502" s="64" t="str">
        <f>TabelladatiSinottico[[#This Row],[Serial_Number]]</f>
        <v>K19x.016</v>
      </c>
      <c r="CO502" s="50" t="str">
        <f>TabelladatiSinottico[[#This Row],[Customer]]</f>
        <v>HS DIE &amp; ENGINEERING CO.</v>
      </c>
      <c r="CP502" s="54">
        <f t="shared" si="67"/>
        <v>501</v>
      </c>
      <c r="CQ502" s="64" t="s">
        <v>106</v>
      </c>
    </row>
    <row r="503" spans="1:95" ht="24.75" customHeight="1" x14ac:dyDescent="0.25">
      <c r="A503" s="1" t="s">
        <v>1975</v>
      </c>
      <c r="B503" s="7" t="s">
        <v>228</v>
      </c>
      <c r="C503" s="7" t="s">
        <v>1464</v>
      </c>
      <c r="D503" t="s">
        <v>2018</v>
      </c>
      <c r="E503" s="2">
        <v>2003</v>
      </c>
      <c r="F503" s="2" t="s">
        <v>99</v>
      </c>
      <c r="G503" s="2" t="s">
        <v>1525</v>
      </c>
      <c r="H503" s="2" t="s">
        <v>101</v>
      </c>
      <c r="I503" s="2" t="s">
        <v>102</v>
      </c>
      <c r="J503" s="2" t="s">
        <v>2019</v>
      </c>
      <c r="K503" s="91" t="str">
        <f t="shared" si="62"/>
        <v>pdf</v>
      </c>
      <c r="L503" s="2" t="s">
        <v>2005</v>
      </c>
      <c r="M503" s="91" t="str">
        <f t="shared" si="63"/>
        <v>pdf</v>
      </c>
      <c r="N503" s="2" t="s">
        <v>105</v>
      </c>
      <c r="O503" s="39" t="s">
        <v>106</v>
      </c>
      <c r="P503" s="13" t="str">
        <f t="shared" si="75"/>
        <v>Folder</v>
      </c>
      <c r="Q503" s="90">
        <v>1650</v>
      </c>
      <c r="R503" s="90">
        <v>750</v>
      </c>
      <c r="S503" s="90">
        <v>850</v>
      </c>
      <c r="T503" s="21" t="s">
        <v>1979</v>
      </c>
      <c r="U503" s="2" t="s">
        <v>107</v>
      </c>
      <c r="V503" s="7" t="s">
        <v>106</v>
      </c>
      <c r="W503" s="2" t="s">
        <v>106</v>
      </c>
      <c r="X503" s="2" t="s">
        <v>106</v>
      </c>
      <c r="Y503" s="2" t="s">
        <v>106</v>
      </c>
      <c r="Z503" s="2" t="s">
        <v>106</v>
      </c>
      <c r="AA503" s="2" t="s">
        <v>106</v>
      </c>
      <c r="AB503" s="18" t="s">
        <v>106</v>
      </c>
      <c r="AC503" s="7" t="s">
        <v>618</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2020</v>
      </c>
      <c r="AT503" s="50" t="s">
        <v>108</v>
      </c>
      <c r="AU503" s="12" t="s">
        <v>108</v>
      </c>
      <c r="AV503" s="12" t="s">
        <v>108</v>
      </c>
      <c r="AW503" s="12" t="s">
        <v>108</v>
      </c>
      <c r="AX503" s="50" t="s">
        <v>223</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tr">
        <f>TabelladatiSinottico[[#This Row],[Model]]</f>
        <v>K19x</v>
      </c>
      <c r="CN503" s="64" t="str">
        <f>TabelladatiSinottico[[#This Row],[Serial_Number]]</f>
        <v>K19x.017</v>
      </c>
      <c r="CO503" s="50" t="str">
        <f>TabelladatiSinottico[[#This Row],[Customer]]</f>
        <v>F.T.M. Le moules de precision</v>
      </c>
      <c r="CP503" s="54">
        <f t="shared" si="67"/>
        <v>502</v>
      </c>
      <c r="CQ503" s="64" t="s">
        <v>106</v>
      </c>
    </row>
    <row r="504" spans="1:95" ht="24.75" customHeight="1" x14ac:dyDescent="0.25">
      <c r="A504" s="1" t="s">
        <v>1975</v>
      </c>
      <c r="B504" s="7" t="s">
        <v>229</v>
      </c>
      <c r="C504" s="7" t="s">
        <v>1464</v>
      </c>
      <c r="D504" t="s">
        <v>2021</v>
      </c>
      <c r="E504" s="2">
        <v>2003</v>
      </c>
      <c r="F504" s="2" t="s">
        <v>99</v>
      </c>
      <c r="G504" s="2" t="s">
        <v>1525</v>
      </c>
      <c r="H504" s="2" t="s">
        <v>101</v>
      </c>
      <c r="I504" s="2" t="s">
        <v>102</v>
      </c>
      <c r="J504" s="2" t="s">
        <v>2022</v>
      </c>
      <c r="K504" s="91" t="str">
        <f t="shared" si="62"/>
        <v>pdf</v>
      </c>
      <c r="L504" s="2" t="s">
        <v>2005</v>
      </c>
      <c r="M504" s="91" t="str">
        <f t="shared" si="63"/>
        <v>pdf</v>
      </c>
      <c r="N504" s="2" t="s">
        <v>105</v>
      </c>
      <c r="O504" s="39" t="s">
        <v>106</v>
      </c>
      <c r="P504" s="13" t="str">
        <f t="shared" si="75"/>
        <v>Folder</v>
      </c>
      <c r="Q504" s="90">
        <v>1650</v>
      </c>
      <c r="R504" s="90">
        <v>750</v>
      </c>
      <c r="S504" s="90">
        <v>850</v>
      </c>
      <c r="T504" s="21" t="s">
        <v>1979</v>
      </c>
      <c r="U504" s="2" t="s">
        <v>107</v>
      </c>
      <c r="V504" s="7" t="s">
        <v>106</v>
      </c>
      <c r="W504" s="2" t="s">
        <v>106</v>
      </c>
      <c r="X504" s="2" t="s">
        <v>106</v>
      </c>
      <c r="Y504" s="2" t="s">
        <v>106</v>
      </c>
      <c r="Z504" s="2" t="s">
        <v>106</v>
      </c>
      <c r="AA504" s="2" t="s">
        <v>106</v>
      </c>
      <c r="AB504" s="18" t="s">
        <v>106</v>
      </c>
      <c r="AC504" s="7" t="s">
        <v>364</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2020</v>
      </c>
      <c r="AT504" s="50" t="s">
        <v>108</v>
      </c>
      <c r="AU504" s="12" t="s">
        <v>108</v>
      </c>
      <c r="AV504" s="12" t="s">
        <v>108</v>
      </c>
      <c r="AW504" s="12" t="s">
        <v>108</v>
      </c>
      <c r="AX504" s="50" t="s">
        <v>223</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tr">
        <f>TabelladatiSinottico[[#This Row],[Model]]</f>
        <v>K19x</v>
      </c>
      <c r="CN504" s="64" t="str">
        <f>TabelladatiSinottico[[#This Row],[Serial_Number]]</f>
        <v>K19x.018</v>
      </c>
      <c r="CO504" s="50" t="str">
        <f>TabelladatiSinottico[[#This Row],[Customer]]</f>
        <v>T.M.A. 2 Srl</v>
      </c>
      <c r="CP504" s="54">
        <f t="shared" si="67"/>
        <v>503</v>
      </c>
      <c r="CQ504" s="64" t="s">
        <v>106</v>
      </c>
    </row>
    <row r="505" spans="1:95" ht="24.75" customHeight="1" x14ac:dyDescent="0.25">
      <c r="A505" s="1" t="s">
        <v>1975</v>
      </c>
      <c r="B505" s="7" t="s">
        <v>230</v>
      </c>
      <c r="C505" s="7" t="s">
        <v>1464</v>
      </c>
      <c r="D505" t="s">
        <v>1563</v>
      </c>
      <c r="E505" s="2">
        <v>2004</v>
      </c>
      <c r="F505" s="2" t="s">
        <v>99</v>
      </c>
      <c r="G505" s="2" t="s">
        <v>1525</v>
      </c>
      <c r="H505" s="2" t="s">
        <v>101</v>
      </c>
      <c r="I505" s="2" t="s">
        <v>102</v>
      </c>
      <c r="J505" s="2" t="s">
        <v>2023</v>
      </c>
      <c r="K505" s="91" t="str">
        <f t="shared" si="62"/>
        <v>pdf</v>
      </c>
      <c r="L505" s="2" t="s">
        <v>2005</v>
      </c>
      <c r="M505" s="91" t="str">
        <f t="shared" si="63"/>
        <v>pdf</v>
      </c>
      <c r="N505" s="2" t="s">
        <v>105</v>
      </c>
      <c r="O505" s="39" t="s">
        <v>106</v>
      </c>
      <c r="P505" s="13" t="str">
        <f t="shared" si="75"/>
        <v>Folder</v>
      </c>
      <c r="Q505" s="90">
        <v>1650</v>
      </c>
      <c r="R505" s="90">
        <v>750</v>
      </c>
      <c r="S505" s="90">
        <v>850</v>
      </c>
      <c r="T505" s="21" t="s">
        <v>1979</v>
      </c>
      <c r="U505" s="2" t="s">
        <v>107</v>
      </c>
      <c r="V505" s="7" t="s">
        <v>106</v>
      </c>
      <c r="W505" s="2" t="s">
        <v>106</v>
      </c>
      <c r="X505" s="2" t="s">
        <v>106</v>
      </c>
      <c r="Y505" s="2" t="s">
        <v>106</v>
      </c>
      <c r="Z505" s="2" t="s">
        <v>106</v>
      </c>
      <c r="AA505" s="2" t="s">
        <v>106</v>
      </c>
      <c r="AB505" s="18" t="s">
        <v>106</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2020</v>
      </c>
      <c r="AT505" s="50" t="s">
        <v>108</v>
      </c>
      <c r="AU505" s="12" t="s">
        <v>108</v>
      </c>
      <c r="AV505" s="12" t="s">
        <v>108</v>
      </c>
      <c r="AW505" s="12" t="s">
        <v>108</v>
      </c>
      <c r="AX505" s="50" t="s">
        <v>223</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tr">
        <f>TabelladatiSinottico[[#This Row],[Model]]</f>
        <v>K19x</v>
      </c>
      <c r="CN505" s="64" t="str">
        <f>TabelladatiSinottico[[#This Row],[Serial_Number]]</f>
        <v>K19x.019</v>
      </c>
      <c r="CO505" s="50" t="str">
        <f>TabelladatiSinottico[[#This Row],[Customer]]</f>
        <v>HS DIE &amp; ENGINEERING CO.</v>
      </c>
      <c r="CP505" s="54">
        <f t="shared" si="67"/>
        <v>504</v>
      </c>
      <c r="CQ505" s="64" t="s">
        <v>106</v>
      </c>
    </row>
    <row r="506" spans="1:95" ht="24.75" customHeight="1" x14ac:dyDescent="0.25">
      <c r="A506" s="1" t="s">
        <v>1975</v>
      </c>
      <c r="B506" s="7" t="s">
        <v>239</v>
      </c>
      <c r="C506" s="7" t="s">
        <v>1464</v>
      </c>
      <c r="D506" t="s">
        <v>2024</v>
      </c>
      <c r="E506" s="2">
        <v>2003</v>
      </c>
      <c r="F506" s="2" t="s">
        <v>99</v>
      </c>
      <c r="G506" s="2" t="s">
        <v>1525</v>
      </c>
      <c r="H506" s="2" t="s">
        <v>101</v>
      </c>
      <c r="I506" s="2" t="s">
        <v>102</v>
      </c>
      <c r="J506" s="2" t="s">
        <v>2025</v>
      </c>
      <c r="K506" s="91" t="str">
        <f t="shared" si="62"/>
        <v>pdf</v>
      </c>
      <c r="L506" s="2" t="s">
        <v>2005</v>
      </c>
      <c r="M506" s="91" t="str">
        <f t="shared" si="63"/>
        <v>pdf</v>
      </c>
      <c r="N506" s="2" t="s">
        <v>105</v>
      </c>
      <c r="O506" s="39" t="s">
        <v>106</v>
      </c>
      <c r="P506" s="13" t="str">
        <f t="shared" si="75"/>
        <v>Folder</v>
      </c>
      <c r="Q506" s="90">
        <v>1650</v>
      </c>
      <c r="R506" s="90">
        <v>750</v>
      </c>
      <c r="S506" s="90">
        <v>850</v>
      </c>
      <c r="T506" s="21" t="s">
        <v>1979</v>
      </c>
      <c r="U506" s="2" t="s">
        <v>107</v>
      </c>
      <c r="V506" s="7" t="s">
        <v>106</v>
      </c>
      <c r="W506" s="2" t="s">
        <v>106</v>
      </c>
      <c r="X506" s="2" t="s">
        <v>106</v>
      </c>
      <c r="Y506" s="2" t="s">
        <v>106</v>
      </c>
      <c r="Z506" s="2" t="s">
        <v>106</v>
      </c>
      <c r="AA506" s="2" t="s">
        <v>106</v>
      </c>
      <c r="AB506" s="18" t="s">
        <v>106</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2020</v>
      </c>
      <c r="AT506" s="50" t="s">
        <v>108</v>
      </c>
      <c r="AU506" s="12" t="s">
        <v>108</v>
      </c>
      <c r="AV506" s="12" t="s">
        <v>108</v>
      </c>
      <c r="AW506" s="12" t="s">
        <v>108</v>
      </c>
      <c r="AX506" s="50" t="s">
        <v>223</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tr">
        <f>TabelladatiSinottico[[#This Row],[Model]]</f>
        <v>K19x</v>
      </c>
      <c r="CN506" s="64" t="str">
        <f>TabelladatiSinottico[[#This Row],[Serial_Number]]</f>
        <v>K19x.020</v>
      </c>
      <c r="CO506" s="50" t="str">
        <f>TabelladatiSinottico[[#This Row],[Customer]]</f>
        <v>OMEGA TOOL Inc.</v>
      </c>
      <c r="CP506" s="54">
        <f t="shared" si="67"/>
        <v>505</v>
      </c>
      <c r="CQ506" s="64" t="s">
        <v>106</v>
      </c>
    </row>
    <row r="507" spans="1:95" ht="24.75" customHeight="1" x14ac:dyDescent="0.25">
      <c r="A507" s="1" t="s">
        <v>1975</v>
      </c>
      <c r="B507" s="7" t="s">
        <v>247</v>
      </c>
      <c r="C507" s="7" t="s">
        <v>1464</v>
      </c>
      <c r="D507" t="s">
        <v>1563</v>
      </c>
      <c r="E507" s="2">
        <v>2004</v>
      </c>
      <c r="F507" s="2" t="s">
        <v>99</v>
      </c>
      <c r="G507" s="2" t="s">
        <v>1525</v>
      </c>
      <c r="H507" s="2" t="s">
        <v>101</v>
      </c>
      <c r="I507" s="2" t="s">
        <v>102</v>
      </c>
      <c r="J507" s="2" t="s">
        <v>2023</v>
      </c>
      <c r="K507" s="91" t="str">
        <f t="shared" si="62"/>
        <v>pdf</v>
      </c>
      <c r="L507" s="2" t="s">
        <v>2005</v>
      </c>
      <c r="M507" s="91" t="str">
        <f t="shared" si="63"/>
        <v>pdf</v>
      </c>
      <c r="N507" s="2" t="s">
        <v>105</v>
      </c>
      <c r="O507" s="39" t="s">
        <v>106</v>
      </c>
      <c r="P507" s="13" t="str">
        <f t="shared" si="75"/>
        <v>Folder</v>
      </c>
      <c r="Q507" s="90">
        <v>1650</v>
      </c>
      <c r="R507" s="90">
        <v>750</v>
      </c>
      <c r="S507" s="90">
        <v>850</v>
      </c>
      <c r="T507" s="21" t="s">
        <v>1979</v>
      </c>
      <c r="U507" s="2" t="s">
        <v>107</v>
      </c>
      <c r="V507" s="7" t="s">
        <v>106</v>
      </c>
      <c r="W507" s="2" t="s">
        <v>106</v>
      </c>
      <c r="X507" s="2" t="s">
        <v>106</v>
      </c>
      <c r="Y507" s="2" t="s">
        <v>106</v>
      </c>
      <c r="Z507" s="2" t="s">
        <v>106</v>
      </c>
      <c r="AA507" s="2" t="s">
        <v>106</v>
      </c>
      <c r="AB507" s="18" t="s">
        <v>106</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1980</v>
      </c>
      <c r="AT507" s="50" t="s">
        <v>108</v>
      </c>
      <c r="AU507" s="12" t="s">
        <v>108</v>
      </c>
      <c r="AV507" s="12" t="s">
        <v>108</v>
      </c>
      <c r="AW507" s="12" t="s">
        <v>108</v>
      </c>
      <c r="AX507" s="50" t="s">
        <v>223</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tr">
        <f>TabelladatiSinottico[[#This Row],[Model]]</f>
        <v>K19x</v>
      </c>
      <c r="CN507" s="64" t="str">
        <f>TabelladatiSinottico[[#This Row],[Serial_Number]]</f>
        <v>K19x.021</v>
      </c>
      <c r="CO507" s="50" t="str">
        <f>TabelladatiSinottico[[#This Row],[Customer]]</f>
        <v>HS DIE &amp; ENGINEERING CO.</v>
      </c>
      <c r="CP507" s="54">
        <f t="shared" si="67"/>
        <v>506</v>
      </c>
      <c r="CQ507" s="64" t="s">
        <v>106</v>
      </c>
    </row>
    <row r="508" spans="1:95" ht="24.75" customHeight="1" x14ac:dyDescent="0.25">
      <c r="A508" s="1" t="s">
        <v>1975</v>
      </c>
      <c r="B508" s="7" t="s">
        <v>253</v>
      </c>
      <c r="C508" s="7" t="s">
        <v>1464</v>
      </c>
      <c r="D508" t="s">
        <v>994</v>
      </c>
      <c r="E508" s="2">
        <v>2004</v>
      </c>
      <c r="F508" s="2" t="s">
        <v>99</v>
      </c>
      <c r="G508" s="2" t="s">
        <v>1525</v>
      </c>
      <c r="H508" s="2" t="s">
        <v>101</v>
      </c>
      <c r="I508" s="2" t="s">
        <v>102</v>
      </c>
      <c r="J508" s="2" t="s">
        <v>2026</v>
      </c>
      <c r="K508" s="91" t="str">
        <f t="shared" si="62"/>
        <v>pdf</v>
      </c>
      <c r="L508" s="2" t="s">
        <v>2005</v>
      </c>
      <c r="M508" s="91" t="str">
        <f t="shared" si="63"/>
        <v>pdf</v>
      </c>
      <c r="N508" s="2" t="s">
        <v>105</v>
      </c>
      <c r="O508" s="39" t="s">
        <v>106</v>
      </c>
      <c r="P508" s="13" t="str">
        <f t="shared" si="75"/>
        <v>Folder</v>
      </c>
      <c r="Q508" s="90">
        <v>1650</v>
      </c>
      <c r="R508" s="90">
        <v>750</v>
      </c>
      <c r="S508" s="90">
        <v>850</v>
      </c>
      <c r="T508" s="21" t="s">
        <v>1979</v>
      </c>
      <c r="U508" s="2" t="s">
        <v>107</v>
      </c>
      <c r="V508" s="7" t="s">
        <v>106</v>
      </c>
      <c r="W508" s="2" t="s">
        <v>106</v>
      </c>
      <c r="X508" s="2" t="s">
        <v>106</v>
      </c>
      <c r="Y508" s="2" t="s">
        <v>106</v>
      </c>
      <c r="Z508" s="2" t="s">
        <v>106</v>
      </c>
      <c r="AA508" s="2" t="s">
        <v>106</v>
      </c>
      <c r="AB508" s="18" t="s">
        <v>106</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2020</v>
      </c>
      <c r="AT508" s="50" t="s">
        <v>108</v>
      </c>
      <c r="AU508" s="12" t="s">
        <v>108</v>
      </c>
      <c r="AV508" s="12" t="s">
        <v>108</v>
      </c>
      <c r="AW508" s="12" t="s">
        <v>108</v>
      </c>
      <c r="AX508" s="50" t="s">
        <v>223</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tr">
        <f>TabelladatiSinottico[[#This Row],[Model]]</f>
        <v>K19x</v>
      </c>
      <c r="CN508" s="64" t="str">
        <f>TabelladatiSinottico[[#This Row],[Serial_Number]]</f>
        <v>K19x.022</v>
      </c>
      <c r="CO508" s="50" t="str">
        <f>TabelladatiSinottico[[#This Row],[Customer]]</f>
        <v>C2 MACHINING</v>
      </c>
      <c r="CP508" s="54">
        <f t="shared" si="67"/>
        <v>507</v>
      </c>
      <c r="CQ508" s="64" t="s">
        <v>106</v>
      </c>
    </row>
    <row r="509" spans="1:95" ht="24.75" customHeight="1" x14ac:dyDescent="0.25">
      <c r="A509" s="1" t="s">
        <v>1975</v>
      </c>
      <c r="B509" s="7" t="s">
        <v>263</v>
      </c>
      <c r="C509" s="7" t="s">
        <v>1464</v>
      </c>
      <c r="D509" t="s">
        <v>2027</v>
      </c>
      <c r="E509" s="2">
        <v>2004</v>
      </c>
      <c r="F509" s="2" t="s">
        <v>99</v>
      </c>
      <c r="G509" s="2" t="s">
        <v>1525</v>
      </c>
      <c r="H509" s="2" t="s">
        <v>101</v>
      </c>
      <c r="I509" s="2" t="s">
        <v>102</v>
      </c>
      <c r="J509" s="2" t="s">
        <v>2028</v>
      </c>
      <c r="K509" s="91" t="str">
        <f t="shared" si="62"/>
        <v>pdf</v>
      </c>
      <c r="L509" s="2" t="s">
        <v>2029</v>
      </c>
      <c r="M509" s="91" t="str">
        <f t="shared" si="63"/>
        <v>pdf</v>
      </c>
      <c r="N509" s="2" t="s">
        <v>105</v>
      </c>
      <c r="O509" s="39" t="s">
        <v>106</v>
      </c>
      <c r="P509" s="13" t="str">
        <f t="shared" si="75"/>
        <v>Folder</v>
      </c>
      <c r="Q509" s="90">
        <v>1650</v>
      </c>
      <c r="R509" s="90">
        <v>750</v>
      </c>
      <c r="S509" s="90">
        <v>850</v>
      </c>
      <c r="T509" s="21" t="s">
        <v>1979</v>
      </c>
      <c r="U509" s="2" t="s">
        <v>107</v>
      </c>
      <c r="V509" s="7" t="s">
        <v>106</v>
      </c>
      <c r="W509" s="2" t="s">
        <v>106</v>
      </c>
      <c r="X509" s="2" t="s">
        <v>106</v>
      </c>
      <c r="Y509" s="2" t="s">
        <v>106</v>
      </c>
      <c r="Z509" s="2" t="s">
        <v>106</v>
      </c>
      <c r="AA509" s="2" t="s">
        <v>106</v>
      </c>
      <c r="AB509" s="18" t="s">
        <v>106</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2020</v>
      </c>
      <c r="AT509" s="50" t="s">
        <v>108</v>
      </c>
      <c r="AU509" s="12" t="s">
        <v>108</v>
      </c>
      <c r="AV509" s="12" t="s">
        <v>108</v>
      </c>
      <c r="AW509" s="12" t="s">
        <v>108</v>
      </c>
      <c r="AX509" s="50" t="s">
        <v>106</v>
      </c>
      <c r="AY509" s="50" t="s">
        <v>2030</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tr">
        <f>TabelladatiSinottico[[#This Row],[Model]]</f>
        <v>K19x</v>
      </c>
      <c r="CN509" s="64" t="str">
        <f>TabelladatiSinottico[[#This Row],[Serial_Number]]</f>
        <v>K19x.023</v>
      </c>
      <c r="CO509" s="50" t="str">
        <f>TabelladatiSinottico[[#This Row],[Customer]]</f>
        <v>MODELLBAU HUBER GMBH</v>
      </c>
      <c r="CP509" s="54">
        <f t="shared" si="67"/>
        <v>508</v>
      </c>
      <c r="CQ509" s="64" t="s">
        <v>106</v>
      </c>
    </row>
    <row r="510" spans="1:95" ht="24.75" customHeight="1" x14ac:dyDescent="0.25">
      <c r="A510" s="1" t="s">
        <v>1975</v>
      </c>
      <c r="B510" s="7" t="s">
        <v>270</v>
      </c>
      <c r="C510" s="7" t="s">
        <v>1464</v>
      </c>
      <c r="D510" t="s">
        <v>2031</v>
      </c>
      <c r="E510" s="2">
        <v>2004</v>
      </c>
      <c r="F510" s="2" t="s">
        <v>99</v>
      </c>
      <c r="G510" s="2" t="s">
        <v>1525</v>
      </c>
      <c r="H510" s="2" t="s">
        <v>101</v>
      </c>
      <c r="I510" s="2" t="s">
        <v>102</v>
      </c>
      <c r="J510" s="2" t="s">
        <v>2032</v>
      </c>
      <c r="K510" s="91" t="str">
        <f t="shared" si="62"/>
        <v>pdf</v>
      </c>
      <c r="L510" s="2" t="s">
        <v>2005</v>
      </c>
      <c r="M510" s="91" t="str">
        <f t="shared" si="63"/>
        <v>pdf</v>
      </c>
      <c r="N510" s="2" t="s">
        <v>105</v>
      </c>
      <c r="O510" s="39" t="s">
        <v>106</v>
      </c>
      <c r="P510" s="13" t="str">
        <f t="shared" si="75"/>
        <v>Folder</v>
      </c>
      <c r="Q510" s="90">
        <v>1650</v>
      </c>
      <c r="R510" s="90">
        <v>750</v>
      </c>
      <c r="S510" s="90">
        <v>850</v>
      </c>
      <c r="T510" s="21" t="s">
        <v>1979</v>
      </c>
      <c r="U510" s="2" t="s">
        <v>107</v>
      </c>
      <c r="V510" s="7" t="s">
        <v>106</v>
      </c>
      <c r="W510" s="2" t="s">
        <v>106</v>
      </c>
      <c r="X510" s="2" t="s">
        <v>106</v>
      </c>
      <c r="Y510" s="2" t="s">
        <v>106</v>
      </c>
      <c r="Z510" s="2" t="s">
        <v>106</v>
      </c>
      <c r="AA510" s="2" t="s">
        <v>106</v>
      </c>
      <c r="AB510" s="18" t="s">
        <v>106</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2020</v>
      </c>
      <c r="AT510" s="50" t="s">
        <v>108</v>
      </c>
      <c r="AU510" s="12" t="s">
        <v>108</v>
      </c>
      <c r="AV510" s="12" t="s">
        <v>108</v>
      </c>
      <c r="AW510" s="12" t="s">
        <v>108</v>
      </c>
      <c r="AX510" s="50" t="s">
        <v>223</v>
      </c>
      <c r="AY510" s="50" t="s">
        <v>1755</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tr">
        <f>TabelladatiSinottico[[#This Row],[Model]]</f>
        <v>K19x</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x14ac:dyDescent="0.25">
      <c r="A511" s="1" t="s">
        <v>1975</v>
      </c>
      <c r="B511" s="7" t="s">
        <v>271</v>
      </c>
      <c r="C511" s="7" t="s">
        <v>1464</v>
      </c>
      <c r="D511" t="s">
        <v>2033</v>
      </c>
      <c r="E511" s="2">
        <v>2004</v>
      </c>
      <c r="F511" s="2" t="s">
        <v>99</v>
      </c>
      <c r="G511" s="2" t="s">
        <v>1525</v>
      </c>
      <c r="H511" s="2" t="s">
        <v>101</v>
      </c>
      <c r="I511" s="2" t="s">
        <v>102</v>
      </c>
      <c r="J511" s="2" t="s">
        <v>2034</v>
      </c>
      <c r="K511" s="91" t="str">
        <f t="shared" si="62"/>
        <v>pdf</v>
      </c>
      <c r="L511" s="2" t="s">
        <v>2005</v>
      </c>
      <c r="M511" s="91" t="str">
        <f t="shared" si="63"/>
        <v>pdf</v>
      </c>
      <c r="N511" s="2" t="s">
        <v>105</v>
      </c>
      <c r="O511" s="39" t="s">
        <v>106</v>
      </c>
      <c r="P511" s="13" t="str">
        <f t="shared" si="75"/>
        <v>Folder</v>
      </c>
      <c r="Q511" s="90">
        <v>1650</v>
      </c>
      <c r="R511" s="90">
        <v>750</v>
      </c>
      <c r="S511" s="90">
        <v>850</v>
      </c>
      <c r="T511" s="21" t="s">
        <v>1979</v>
      </c>
      <c r="U511" s="2" t="s">
        <v>107</v>
      </c>
      <c r="V511" s="7" t="s">
        <v>106</v>
      </c>
      <c r="W511" s="2" t="s">
        <v>106</v>
      </c>
      <c r="X511" s="2" t="s">
        <v>106</v>
      </c>
      <c r="Y511" s="2" t="s">
        <v>106</v>
      </c>
      <c r="Z511" s="2" t="s">
        <v>106</v>
      </c>
      <c r="AA511" s="2" t="s">
        <v>106</v>
      </c>
      <c r="AB511" s="18" t="s">
        <v>106</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2020</v>
      </c>
      <c r="AT511" s="50" t="s">
        <v>108</v>
      </c>
      <c r="AU511" s="12" t="s">
        <v>108</v>
      </c>
      <c r="AV511" s="12" t="s">
        <v>108</v>
      </c>
      <c r="AW511" s="12" t="s">
        <v>108</v>
      </c>
      <c r="AX511" s="50" t="s">
        <v>223</v>
      </c>
      <c r="AY511" s="50" t="s">
        <v>2035</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tr">
        <f>TabelladatiSinottico[[#This Row],[Model]]</f>
        <v>K19x</v>
      </c>
      <c r="CN511" s="64" t="str">
        <f>TabelladatiSinottico[[#This Row],[Serial_Number]]</f>
        <v>K19x.025</v>
      </c>
      <c r="CO511" s="50" t="str">
        <f>TabelladatiSinottico[[#This Row],[Customer]]</f>
        <v>COMPLETE MACHINING SERVICES, Inc.</v>
      </c>
      <c r="CP511" s="54">
        <f t="shared" si="67"/>
        <v>510</v>
      </c>
      <c r="CQ511" s="64" t="s">
        <v>106</v>
      </c>
    </row>
    <row r="512" spans="1:95" ht="24.75" customHeight="1" x14ac:dyDescent="0.25">
      <c r="A512" s="1" t="s">
        <v>1975</v>
      </c>
      <c r="B512" s="7" t="s">
        <v>273</v>
      </c>
      <c r="C512" s="7" t="s">
        <v>1464</v>
      </c>
      <c r="D512" t="s">
        <v>1750</v>
      </c>
      <c r="E512" s="2">
        <v>2004</v>
      </c>
      <c r="F512" s="2" t="s">
        <v>99</v>
      </c>
      <c r="G512" s="2" t="s">
        <v>1525</v>
      </c>
      <c r="H512" s="2" t="s">
        <v>101</v>
      </c>
      <c r="I512" s="2" t="s">
        <v>102</v>
      </c>
      <c r="J512" s="2" t="s">
        <v>2036</v>
      </c>
      <c r="K512" s="91" t="str">
        <f t="shared" si="62"/>
        <v>pdf</v>
      </c>
      <c r="L512" s="2" t="s">
        <v>2005</v>
      </c>
      <c r="M512" s="91" t="str">
        <f t="shared" si="63"/>
        <v>pdf</v>
      </c>
      <c r="N512" s="2" t="s">
        <v>105</v>
      </c>
      <c r="O512" s="39" t="s">
        <v>106</v>
      </c>
      <c r="P512" s="13" t="str">
        <f t="shared" si="75"/>
        <v>Folder</v>
      </c>
      <c r="Q512" s="90">
        <v>1650</v>
      </c>
      <c r="R512" s="90">
        <v>750</v>
      </c>
      <c r="S512" s="90">
        <v>850</v>
      </c>
      <c r="T512" s="21" t="s">
        <v>1979</v>
      </c>
      <c r="U512" s="2" t="s">
        <v>107</v>
      </c>
      <c r="V512" s="7" t="s">
        <v>106</v>
      </c>
      <c r="W512" s="2" t="s">
        <v>106</v>
      </c>
      <c r="X512" s="2" t="s">
        <v>106</v>
      </c>
      <c r="Y512" s="2" t="s">
        <v>106</v>
      </c>
      <c r="Z512" s="2" t="s">
        <v>106</v>
      </c>
      <c r="AA512" s="2" t="s">
        <v>106</v>
      </c>
      <c r="AB512" s="18" t="s">
        <v>106</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2020</v>
      </c>
      <c r="AT512" s="50" t="s">
        <v>108</v>
      </c>
      <c r="AU512" s="12" t="s">
        <v>108</v>
      </c>
      <c r="AV512" s="12" t="s">
        <v>108</v>
      </c>
      <c r="AW512" s="12" t="s">
        <v>108</v>
      </c>
      <c r="AX512" s="50" t="s">
        <v>223</v>
      </c>
      <c r="AY512" s="50" t="s">
        <v>1752</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tr">
        <f>TabelladatiSinottico[[#This Row],[Model]]</f>
        <v>K19x</v>
      </c>
      <c r="CN512" s="64" t="str">
        <f>TabelladatiSinottico[[#This Row],[Serial_Number]]</f>
        <v>K19x.026</v>
      </c>
      <c r="CO512" s="50" t="str">
        <f>TabelladatiSinottico[[#This Row],[Customer]]</f>
        <v>GENERAL DIE &amp; ENGINEERING INC.</v>
      </c>
      <c r="CP512" s="54">
        <f t="shared" si="67"/>
        <v>511</v>
      </c>
      <c r="CQ512" s="64" t="s">
        <v>106</v>
      </c>
    </row>
    <row r="513" spans="1:95" ht="24.75" customHeight="1" x14ac:dyDescent="0.25">
      <c r="A513" s="1" t="s">
        <v>1975</v>
      </c>
      <c r="B513" s="7" t="s">
        <v>274</v>
      </c>
      <c r="C513" s="7" t="s">
        <v>1464</v>
      </c>
      <c r="D513" t="s">
        <v>2037</v>
      </c>
      <c r="E513" s="2">
        <v>2004</v>
      </c>
      <c r="F513" s="2" t="s">
        <v>99</v>
      </c>
      <c r="G513" s="2" t="s">
        <v>1525</v>
      </c>
      <c r="H513" s="2" t="s">
        <v>101</v>
      </c>
      <c r="I513" s="2" t="s">
        <v>102</v>
      </c>
      <c r="J513" s="2" t="s">
        <v>2038</v>
      </c>
      <c r="K513" s="91" t="str">
        <f t="shared" si="62"/>
        <v>pdf</v>
      </c>
      <c r="L513" s="2" t="s">
        <v>2005</v>
      </c>
      <c r="M513" s="91" t="str">
        <f t="shared" si="63"/>
        <v>pdf</v>
      </c>
      <c r="N513" s="2" t="s">
        <v>105</v>
      </c>
      <c r="O513" s="39" t="s">
        <v>106</v>
      </c>
      <c r="P513" s="13" t="str">
        <f t="shared" si="75"/>
        <v>Folder</v>
      </c>
      <c r="Q513" s="90">
        <v>1650</v>
      </c>
      <c r="R513" s="90">
        <v>750</v>
      </c>
      <c r="S513" s="90">
        <v>850</v>
      </c>
      <c r="T513" s="21" t="s">
        <v>807</v>
      </c>
      <c r="U513" s="2" t="s">
        <v>107</v>
      </c>
      <c r="V513" s="7" t="s">
        <v>106</v>
      </c>
      <c r="W513" s="2" t="s">
        <v>106</v>
      </c>
      <c r="X513" s="2" t="s">
        <v>106</v>
      </c>
      <c r="Y513" s="2" t="s">
        <v>106</v>
      </c>
      <c r="Z513" s="2" t="s">
        <v>106</v>
      </c>
      <c r="AA513" s="2" t="s">
        <v>106</v>
      </c>
      <c r="AB513" s="18" t="s">
        <v>106</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2020</v>
      </c>
      <c r="AT513" s="50" t="s">
        <v>108</v>
      </c>
      <c r="AU513" s="12" t="s">
        <v>108</v>
      </c>
      <c r="AV513" s="12" t="s">
        <v>108</v>
      </c>
      <c r="AW513" s="12" t="s">
        <v>108</v>
      </c>
      <c r="AX513" s="50" t="s">
        <v>223</v>
      </c>
      <c r="AY513" s="50" t="s">
        <v>2039</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tr">
        <f>TabelladatiSinottico[[#This Row],[Model]]</f>
        <v>K19x</v>
      </c>
      <c r="CN513" s="64" t="str">
        <f>TabelladatiSinottico[[#This Row],[Serial_Number]]</f>
        <v>K19x.027</v>
      </c>
      <c r="CO513" s="50" t="str">
        <f>TabelladatiSinottico[[#This Row],[Customer]]</f>
        <v>G.H.TOOL &amp; MOLD</v>
      </c>
      <c r="CP513" s="54">
        <f t="shared" si="67"/>
        <v>512</v>
      </c>
      <c r="CQ513" s="64" t="s">
        <v>106</v>
      </c>
    </row>
    <row r="514" spans="1:95" ht="24.75" customHeight="1" x14ac:dyDescent="0.25">
      <c r="A514" s="1" t="s">
        <v>1975</v>
      </c>
      <c r="B514" s="7" t="s">
        <v>275</v>
      </c>
      <c r="C514" s="7" t="s">
        <v>1464</v>
      </c>
      <c r="D514" t="s">
        <v>2040</v>
      </c>
      <c r="E514" s="2">
        <v>2004</v>
      </c>
      <c r="F514" s="2" t="s">
        <v>99</v>
      </c>
      <c r="G514" s="2" t="s">
        <v>1525</v>
      </c>
      <c r="H514" s="2" t="s">
        <v>101</v>
      </c>
      <c r="I514" s="2" t="s">
        <v>1466</v>
      </c>
      <c r="J514" s="2" t="s">
        <v>2041</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2005</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807</v>
      </c>
      <c r="U514" s="2" t="s">
        <v>107</v>
      </c>
      <c r="V514" s="7" t="s">
        <v>106</v>
      </c>
      <c r="W514" s="2" t="s">
        <v>106</v>
      </c>
      <c r="X514" s="2" t="s">
        <v>106</v>
      </c>
      <c r="Y514" s="2" t="s">
        <v>106</v>
      </c>
      <c r="Z514" s="2" t="s">
        <v>106</v>
      </c>
      <c r="AA514" s="2" t="s">
        <v>106</v>
      </c>
      <c r="AB514" s="18" t="s">
        <v>106</v>
      </c>
      <c r="AC514" s="7" t="s">
        <v>364</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2020</v>
      </c>
      <c r="AT514" s="50" t="s">
        <v>108</v>
      </c>
      <c r="AU514" s="12" t="s">
        <v>108</v>
      </c>
      <c r="AV514" s="12" t="s">
        <v>108</v>
      </c>
      <c r="AW514" s="12" t="s">
        <v>108</v>
      </c>
      <c r="AX514" s="50" t="s">
        <v>223</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tr">
        <f>TabelladatiSinottico[[#This Row],[Model]]</f>
        <v>K19x</v>
      </c>
      <c r="CN514" s="64" t="str">
        <f>TabelladatiSinottico[[#This Row],[Serial_Number]]</f>
        <v>K19x.028</v>
      </c>
      <c r="CO514" s="50" t="str">
        <f>TabelladatiSinottico[[#This Row],[Customer]]</f>
        <v>TECNOSTAMP S.n.c.</v>
      </c>
      <c r="CP514" s="54">
        <f t="shared" si="67"/>
        <v>513</v>
      </c>
      <c r="CQ514" s="64" t="s">
        <v>106</v>
      </c>
    </row>
    <row r="515" spans="1:95" ht="24.75" customHeight="1" x14ac:dyDescent="0.25">
      <c r="A515" s="1" t="s">
        <v>1975</v>
      </c>
      <c r="B515" s="7" t="s">
        <v>276</v>
      </c>
      <c r="C515" s="7" t="s">
        <v>1464</v>
      </c>
      <c r="D515" t="s">
        <v>1563</v>
      </c>
      <c r="E515" s="2">
        <v>2004</v>
      </c>
      <c r="F515" s="2" t="s">
        <v>99</v>
      </c>
      <c r="G515" s="2" t="s">
        <v>1525</v>
      </c>
      <c r="H515" s="2" t="s">
        <v>101</v>
      </c>
      <c r="I515" s="2" t="s">
        <v>102</v>
      </c>
      <c r="J515" s="2" t="s">
        <v>2042</v>
      </c>
      <c r="K515" s="91" t="str">
        <f t="shared" si="82"/>
        <v>pdf</v>
      </c>
      <c r="L515" s="2" t="s">
        <v>2005</v>
      </c>
      <c r="M515" s="91" t="str">
        <f t="shared" si="83"/>
        <v>pdf</v>
      </c>
      <c r="N515" s="2" t="s">
        <v>105</v>
      </c>
      <c r="O515" s="39" t="s">
        <v>106</v>
      </c>
      <c r="P515" s="13" t="str">
        <f t="shared" si="75"/>
        <v>Folder</v>
      </c>
      <c r="Q515" s="90">
        <v>1650</v>
      </c>
      <c r="R515" s="90">
        <v>750</v>
      </c>
      <c r="S515" s="90">
        <v>850</v>
      </c>
      <c r="T515" s="21" t="s">
        <v>1979</v>
      </c>
      <c r="U515" s="2" t="s">
        <v>107</v>
      </c>
      <c r="V515" s="7" t="s">
        <v>106</v>
      </c>
      <c r="W515" s="2" t="s">
        <v>106</v>
      </c>
      <c r="X515" s="2" t="s">
        <v>106</v>
      </c>
      <c r="Y515" s="2" t="s">
        <v>106</v>
      </c>
      <c r="Z515" s="2" t="s">
        <v>106</v>
      </c>
      <c r="AA515" s="2" t="s">
        <v>106</v>
      </c>
      <c r="AB515" s="18" t="s">
        <v>106</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2020</v>
      </c>
      <c r="AT515" s="50" t="s">
        <v>108</v>
      </c>
      <c r="AU515" s="12" t="s">
        <v>108</v>
      </c>
      <c r="AV515" s="12" t="s">
        <v>108</v>
      </c>
      <c r="AW515" s="12" t="s">
        <v>108</v>
      </c>
      <c r="AX515" s="50" t="s">
        <v>223</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tr">
        <f>TabelladatiSinottico[[#This Row],[Model]]</f>
        <v>K19x</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x14ac:dyDescent="0.25">
      <c r="A516" s="1" t="s">
        <v>1975</v>
      </c>
      <c r="B516" s="7" t="s">
        <v>277</v>
      </c>
      <c r="C516" s="7" t="s">
        <v>1464</v>
      </c>
      <c r="D516" t="s">
        <v>2043</v>
      </c>
      <c r="E516" s="2">
        <v>2005</v>
      </c>
      <c r="F516" s="2" t="s">
        <v>99</v>
      </c>
      <c r="G516" s="2" t="s">
        <v>1525</v>
      </c>
      <c r="H516" s="2" t="s">
        <v>101</v>
      </c>
      <c r="I516" s="2" t="s">
        <v>102</v>
      </c>
      <c r="J516" s="2" t="s">
        <v>2044</v>
      </c>
      <c r="K516" s="91" t="str">
        <f t="shared" si="82"/>
        <v>pdf</v>
      </c>
      <c r="L516" s="2" t="s">
        <v>2005</v>
      </c>
      <c r="M516" s="91" t="str">
        <f t="shared" si="83"/>
        <v>pdf</v>
      </c>
      <c r="N516" s="2" t="s">
        <v>105</v>
      </c>
      <c r="O516" s="39" t="s">
        <v>106</v>
      </c>
      <c r="P516" s="13" t="str">
        <f t="shared" si="65"/>
        <v>Folder</v>
      </c>
      <c r="Q516" s="90">
        <v>1650</v>
      </c>
      <c r="R516" s="90">
        <v>750</v>
      </c>
      <c r="S516" s="90">
        <v>850</v>
      </c>
      <c r="T516" s="21" t="s">
        <v>807</v>
      </c>
      <c r="U516" s="2" t="s">
        <v>107</v>
      </c>
      <c r="V516" s="7" t="s">
        <v>106</v>
      </c>
      <c r="W516" s="2" t="s">
        <v>106</v>
      </c>
      <c r="X516" s="2" t="s">
        <v>106</v>
      </c>
      <c r="Y516" s="2" t="s">
        <v>106</v>
      </c>
      <c r="Z516" s="2" t="s">
        <v>106</v>
      </c>
      <c r="AA516" s="2" t="s">
        <v>106</v>
      </c>
      <c r="AB516" s="18" t="s">
        <v>106</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2020</v>
      </c>
      <c r="AT516" s="50" t="s">
        <v>108</v>
      </c>
      <c r="AU516" s="12" t="s">
        <v>108</v>
      </c>
      <c r="AV516" s="12" t="s">
        <v>108</v>
      </c>
      <c r="AW516" s="12" t="s">
        <v>108</v>
      </c>
      <c r="AX516" s="50" t="s">
        <v>2045</v>
      </c>
      <c r="AY516" s="50" t="s">
        <v>1853</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tr">
        <f>TabelladatiSinottico[[#This Row],[Model]]</f>
        <v>K19x</v>
      </c>
      <c r="CN516" s="64" t="str">
        <f>TabelladatiSinottico[[#This Row],[Serial_Number]]</f>
        <v>K19x.030</v>
      </c>
      <c r="CO516" s="50" t="str">
        <f>TabelladatiSinottico[[#This Row],[Customer]]</f>
        <v>HELLEBUSH TOOL &amp; DIE</v>
      </c>
      <c r="CP516" s="54">
        <f t="shared" si="84"/>
        <v>515</v>
      </c>
      <c r="CQ516" s="64" t="s">
        <v>106</v>
      </c>
    </row>
    <row r="517" spans="1:95" ht="24.75" customHeight="1" x14ac:dyDescent="0.25">
      <c r="A517" s="1" t="s">
        <v>1975</v>
      </c>
      <c r="B517" s="7" t="s">
        <v>278</v>
      </c>
      <c r="C517" s="7" t="s">
        <v>1464</v>
      </c>
      <c r="D517" t="s">
        <v>1761</v>
      </c>
      <c r="E517" s="2">
        <v>2004</v>
      </c>
      <c r="F517" s="2" t="s">
        <v>99</v>
      </c>
      <c r="G517" s="2" t="s">
        <v>1525</v>
      </c>
      <c r="H517" s="2" t="s">
        <v>101</v>
      </c>
      <c r="I517" s="2" t="s">
        <v>102</v>
      </c>
      <c r="J517" s="2" t="s">
        <v>2046</v>
      </c>
      <c r="K517" s="91" t="str">
        <f t="shared" si="82"/>
        <v>pdf</v>
      </c>
      <c r="L517" s="2" t="s">
        <v>2047</v>
      </c>
      <c r="M517" s="91" t="str">
        <f t="shared" si="83"/>
        <v>pdf</v>
      </c>
      <c r="N517" s="2" t="s">
        <v>105</v>
      </c>
      <c r="O517" s="39" t="s">
        <v>106</v>
      </c>
      <c r="P517" s="13" t="str">
        <f t="shared" si="65"/>
        <v>Folder</v>
      </c>
      <c r="Q517" s="90">
        <v>1650</v>
      </c>
      <c r="R517" s="90">
        <v>750</v>
      </c>
      <c r="S517" s="90">
        <v>850</v>
      </c>
      <c r="T517" s="21" t="s">
        <v>1979</v>
      </c>
      <c r="U517" s="2" t="s">
        <v>107</v>
      </c>
      <c r="V517" s="7" t="s">
        <v>106</v>
      </c>
      <c r="W517" s="2" t="s">
        <v>106</v>
      </c>
      <c r="X517" s="2" t="s">
        <v>106</v>
      </c>
      <c r="Y517" s="2" t="s">
        <v>106</v>
      </c>
      <c r="Z517" s="2" t="s">
        <v>106</v>
      </c>
      <c r="AA517" s="2" t="s">
        <v>106</v>
      </c>
      <c r="AB517" s="18" t="s">
        <v>106</v>
      </c>
      <c r="AC517" s="7" t="s">
        <v>771</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2020</v>
      </c>
      <c r="AT517" s="50" t="s">
        <v>108</v>
      </c>
      <c r="AU517" s="12" t="s">
        <v>108</v>
      </c>
      <c r="AV517" s="12" t="s">
        <v>108</v>
      </c>
      <c r="AW517" s="12" t="s">
        <v>108</v>
      </c>
      <c r="AX517" s="50" t="s">
        <v>153</v>
      </c>
      <c r="AY517" s="50" t="s">
        <v>2048</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tr">
        <f>TabelladatiSinottico[[#This Row],[Model]]</f>
        <v>K19x</v>
      </c>
      <c r="CN517" s="64" t="str">
        <f>TabelladatiSinottico[[#This Row],[Serial_Number]]</f>
        <v>K19x.031</v>
      </c>
      <c r="CO517" s="50" t="str">
        <f>TabelladatiSinottico[[#This Row],[Customer]]</f>
        <v>PLASTIC OMNIUM LIGHTING CZECH s.r.o.</v>
      </c>
      <c r="CP517" s="54">
        <f t="shared" si="84"/>
        <v>516</v>
      </c>
      <c r="CQ517" s="64" t="s">
        <v>106</v>
      </c>
    </row>
    <row r="518" spans="1:95" ht="24.75" customHeight="1" x14ac:dyDescent="0.25">
      <c r="A518" s="1" t="s">
        <v>1975</v>
      </c>
      <c r="B518" s="7" t="s">
        <v>279</v>
      </c>
      <c r="C518" s="7" t="s">
        <v>1464</v>
      </c>
      <c r="D518" t="s">
        <v>2049</v>
      </c>
      <c r="E518" s="2">
        <v>2005</v>
      </c>
      <c r="F518" s="2" t="s">
        <v>99</v>
      </c>
      <c r="G518" s="2" t="s">
        <v>1525</v>
      </c>
      <c r="H518" s="2" t="s">
        <v>101</v>
      </c>
      <c r="I518" s="2" t="s">
        <v>1466</v>
      </c>
      <c r="J518" s="2" t="s">
        <v>2050</v>
      </c>
      <c r="K518" s="91" t="str">
        <f t="shared" si="82"/>
        <v>pdf</v>
      </c>
      <c r="L518" s="2" t="s">
        <v>2047</v>
      </c>
      <c r="M518" s="91" t="str">
        <f t="shared" si="83"/>
        <v>pdf</v>
      </c>
      <c r="N518" s="2" t="s">
        <v>105</v>
      </c>
      <c r="O518" s="39" t="s">
        <v>106</v>
      </c>
      <c r="P518" s="13" t="str">
        <f t="shared" si="65"/>
        <v>Folder</v>
      </c>
      <c r="Q518" s="90">
        <v>1650</v>
      </c>
      <c r="R518" s="90">
        <v>750</v>
      </c>
      <c r="S518" s="90">
        <v>850</v>
      </c>
      <c r="T518" s="21" t="s">
        <v>1979</v>
      </c>
      <c r="U518" s="2" t="s">
        <v>107</v>
      </c>
      <c r="V518" s="7" t="s">
        <v>106</v>
      </c>
      <c r="W518" s="2" t="s">
        <v>106</v>
      </c>
      <c r="X518" s="2" t="s">
        <v>106</v>
      </c>
      <c r="Y518" s="2" t="s">
        <v>106</v>
      </c>
      <c r="Z518" s="2" t="s">
        <v>106</v>
      </c>
      <c r="AA518" s="2" t="s">
        <v>106</v>
      </c>
      <c r="AB518" s="18" t="s">
        <v>106</v>
      </c>
      <c r="AC518" s="7" t="s">
        <v>364</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2020</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tr">
        <f>TabelladatiSinottico[[#This Row],[Model]]</f>
        <v>K19x</v>
      </c>
      <c r="CN518" s="64" t="str">
        <f>TabelladatiSinottico[[#This Row],[Serial_Number]]</f>
        <v>K19x.032</v>
      </c>
      <c r="CO518" s="50" t="str">
        <f>TabelladatiSinottico[[#This Row],[Customer]]</f>
        <v>GANDOLFI S.r.l.</v>
      </c>
      <c r="CP518" s="54">
        <f t="shared" si="84"/>
        <v>517</v>
      </c>
      <c r="CQ518" s="64" t="s">
        <v>106</v>
      </c>
    </row>
    <row r="519" spans="1:95" ht="24.75" customHeight="1" x14ac:dyDescent="0.25">
      <c r="A519" s="1" t="s">
        <v>1975</v>
      </c>
      <c r="B519" s="7" t="s">
        <v>280</v>
      </c>
      <c r="C519" s="7" t="s">
        <v>1464</v>
      </c>
      <c r="D519" t="s">
        <v>2051</v>
      </c>
      <c r="E519" s="2">
        <v>2006</v>
      </c>
      <c r="F519" s="2" t="s">
        <v>99</v>
      </c>
      <c r="G519" s="2" t="s">
        <v>1525</v>
      </c>
      <c r="H519" s="2" t="s">
        <v>101</v>
      </c>
      <c r="I519" s="2" t="s">
        <v>102</v>
      </c>
      <c r="J519" s="2" t="s">
        <v>2052</v>
      </c>
      <c r="K519" s="91" t="str">
        <f t="shared" si="82"/>
        <v>pdf</v>
      </c>
      <c r="L519" s="2" t="s">
        <v>2005</v>
      </c>
      <c r="M519" s="91" t="str">
        <f t="shared" si="83"/>
        <v>pdf</v>
      </c>
      <c r="N519" s="2" t="s">
        <v>105</v>
      </c>
      <c r="O519" s="39" t="s">
        <v>106</v>
      </c>
      <c r="P519" s="13" t="str">
        <f t="shared" si="65"/>
        <v>Folder</v>
      </c>
      <c r="Q519" s="90">
        <v>1650</v>
      </c>
      <c r="R519" s="90">
        <v>750</v>
      </c>
      <c r="S519" s="90">
        <v>850</v>
      </c>
      <c r="T519" s="21" t="s">
        <v>1979</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2020</v>
      </c>
      <c r="AT519" s="50" t="s">
        <v>108</v>
      </c>
      <c r="AU519" s="12" t="s">
        <v>108</v>
      </c>
      <c r="AV519" s="12" t="s">
        <v>108</v>
      </c>
      <c r="AW519" s="12" t="s">
        <v>108</v>
      </c>
      <c r="AX519" s="50" t="s">
        <v>2045</v>
      </c>
      <c r="AY519" s="50" t="s">
        <v>2053</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tr">
        <f>TabelladatiSinottico[[#This Row],[Model]]</f>
        <v>K19x</v>
      </c>
      <c r="CN519" s="64" t="str">
        <f>TabelladatiSinottico[[#This Row],[Serial_Number]]</f>
        <v>K19x.033</v>
      </c>
      <c r="CO519" s="50" t="str">
        <f>TabelladatiSinottico[[#This Row],[Customer]]</f>
        <v>METALCRAFTERS, INC.</v>
      </c>
      <c r="CP519" s="54">
        <f t="shared" si="84"/>
        <v>518</v>
      </c>
      <c r="CQ519" s="64" t="s">
        <v>106</v>
      </c>
    </row>
    <row r="520" spans="1:95" ht="24.75" customHeight="1" x14ac:dyDescent="0.25">
      <c r="A520" s="1" t="s">
        <v>1975</v>
      </c>
      <c r="B520" s="7" t="s">
        <v>288</v>
      </c>
      <c r="C520" s="7" t="s">
        <v>1464</v>
      </c>
      <c r="D520" t="s">
        <v>1563</v>
      </c>
      <c r="E520" s="2">
        <v>2005</v>
      </c>
      <c r="F520" s="2" t="s">
        <v>99</v>
      </c>
      <c r="G520" s="2" t="s">
        <v>1525</v>
      </c>
      <c r="H520" s="2" t="s">
        <v>101</v>
      </c>
      <c r="I520" s="2" t="s">
        <v>102</v>
      </c>
      <c r="J520" s="2" t="s">
        <v>2054</v>
      </c>
      <c r="K520" s="91" t="str">
        <f t="shared" si="82"/>
        <v>pdf</v>
      </c>
      <c r="L520" s="2" t="s">
        <v>2005</v>
      </c>
      <c r="M520" s="91" t="str">
        <f t="shared" si="83"/>
        <v>pdf</v>
      </c>
      <c r="N520" s="2" t="s">
        <v>105</v>
      </c>
      <c r="O520" s="39" t="s">
        <v>106</v>
      </c>
      <c r="P520" s="13" t="str">
        <f t="shared" si="65"/>
        <v>Folder</v>
      </c>
      <c r="Q520" s="90">
        <v>1650</v>
      </c>
      <c r="R520" s="90">
        <v>750</v>
      </c>
      <c r="S520" s="90">
        <v>850</v>
      </c>
      <c r="T520" s="21" t="s">
        <v>1979</v>
      </c>
      <c r="U520" s="2" t="s">
        <v>107</v>
      </c>
      <c r="V520" s="7" t="s">
        <v>106</v>
      </c>
      <c r="W520" s="2" t="s">
        <v>106</v>
      </c>
      <c r="X520" s="2" t="s">
        <v>106</v>
      </c>
      <c r="Y520" s="2" t="s">
        <v>106</v>
      </c>
      <c r="Z520" s="2" t="s">
        <v>106</v>
      </c>
      <c r="AA520" s="2" t="s">
        <v>106</v>
      </c>
      <c r="AB520" s="18" t="s">
        <v>106</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2020</v>
      </c>
      <c r="AT520" s="50" t="s">
        <v>108</v>
      </c>
      <c r="AU520" s="12" t="s">
        <v>108</v>
      </c>
      <c r="AV520" s="12" t="s">
        <v>108</v>
      </c>
      <c r="AW520" s="12" t="s">
        <v>108</v>
      </c>
      <c r="AX520" s="50" t="s">
        <v>2045</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tr">
        <f>TabelladatiSinottico[[#This Row],[Model]]</f>
        <v>K19x</v>
      </c>
      <c r="CN520" s="64" t="str">
        <f>TabelladatiSinottico[[#This Row],[Serial_Number]]</f>
        <v>K19x.034</v>
      </c>
      <c r="CO520" s="50" t="str">
        <f>TabelladatiSinottico[[#This Row],[Customer]]</f>
        <v>HS DIE &amp; ENGINEERING CO.</v>
      </c>
      <c r="CP520" s="54">
        <f t="shared" si="84"/>
        <v>519</v>
      </c>
      <c r="CQ520" s="64" t="s">
        <v>106</v>
      </c>
    </row>
    <row r="521" spans="1:95" ht="24.75" customHeight="1" x14ac:dyDescent="0.25">
      <c r="A521" s="1" t="s">
        <v>1975</v>
      </c>
      <c r="B521" s="7" t="s">
        <v>289</v>
      </c>
      <c r="C521" s="7" t="s">
        <v>1464</v>
      </c>
      <c r="D521" t="s">
        <v>254</v>
      </c>
      <c r="E521" s="2">
        <v>2005</v>
      </c>
      <c r="F521" s="2" t="s">
        <v>99</v>
      </c>
      <c r="G521" s="2" t="s">
        <v>1525</v>
      </c>
      <c r="H521" s="2" t="s">
        <v>101</v>
      </c>
      <c r="I521" s="2" t="s">
        <v>102</v>
      </c>
      <c r="J521" s="2" t="s">
        <v>2055</v>
      </c>
      <c r="K521" s="91" t="str">
        <f t="shared" si="82"/>
        <v>pdf</v>
      </c>
      <c r="L521" s="2" t="s">
        <v>2047</v>
      </c>
      <c r="M521" s="91" t="str">
        <f t="shared" si="83"/>
        <v>pdf</v>
      </c>
      <c r="N521" s="2" t="s">
        <v>105</v>
      </c>
      <c r="O521" s="39" t="s">
        <v>106</v>
      </c>
      <c r="P521" s="13" t="str">
        <f t="shared" si="65"/>
        <v>Folder</v>
      </c>
      <c r="Q521" s="90">
        <v>1650</v>
      </c>
      <c r="R521" s="90">
        <v>750</v>
      </c>
      <c r="S521" s="90">
        <v>850</v>
      </c>
      <c r="T521" s="21" t="s">
        <v>1979</v>
      </c>
      <c r="U521" s="2" t="s">
        <v>107</v>
      </c>
      <c r="V521" s="7" t="s">
        <v>106</v>
      </c>
      <c r="W521" s="2" t="s">
        <v>106</v>
      </c>
      <c r="X521" s="2" t="s">
        <v>106</v>
      </c>
      <c r="Y521" s="2" t="s">
        <v>106</v>
      </c>
      <c r="Z521" s="2" t="s">
        <v>106</v>
      </c>
      <c r="AA521" s="2" t="s">
        <v>106</v>
      </c>
      <c r="AB521" s="18" t="s">
        <v>106</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2020</v>
      </c>
      <c r="AT521" s="50" t="s">
        <v>108</v>
      </c>
      <c r="AU521" s="12" t="s">
        <v>108</v>
      </c>
      <c r="AV521" s="12" t="s">
        <v>108</v>
      </c>
      <c r="AW521" s="12" t="s">
        <v>108</v>
      </c>
      <c r="AX521" s="50" t="s">
        <v>2056</v>
      </c>
      <c r="AY521" s="50" t="s">
        <v>2057</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tr">
        <f>TabelladatiSinottico[[#This Row],[Model]]</f>
        <v>K19x</v>
      </c>
      <c r="CN521" s="64" t="str">
        <f>TabelladatiSinottico[[#This Row],[Serial_Number]]</f>
        <v>K19x.035</v>
      </c>
      <c r="CO521" s="50" t="str">
        <f>TabelladatiSinottico[[#This Row],[Customer]]</f>
        <v>LEGACY INDUSTRIES</v>
      </c>
      <c r="CP521" s="54">
        <f t="shared" si="84"/>
        <v>520</v>
      </c>
      <c r="CQ521" s="64" t="s">
        <v>106</v>
      </c>
    </row>
    <row r="522" spans="1:95" ht="24.75" customHeight="1" x14ac:dyDescent="0.25">
      <c r="A522" s="1" t="s">
        <v>1975</v>
      </c>
      <c r="B522" s="7" t="s">
        <v>290</v>
      </c>
      <c r="C522" s="7" t="s">
        <v>1464</v>
      </c>
      <c r="D522" t="s">
        <v>2058</v>
      </c>
      <c r="E522" s="2">
        <v>2005</v>
      </c>
      <c r="F522" s="2" t="s">
        <v>99</v>
      </c>
      <c r="G522" s="2" t="s">
        <v>1027</v>
      </c>
      <c r="H522" s="2" t="s">
        <v>101</v>
      </c>
      <c r="I522" s="2" t="s">
        <v>1466</v>
      </c>
      <c r="J522" s="2" t="s">
        <v>2059</v>
      </c>
      <c r="K522" s="91" t="str">
        <f t="shared" si="82"/>
        <v>pdf</v>
      </c>
      <c r="L522" s="2" t="s">
        <v>2047</v>
      </c>
      <c r="M522" s="91" t="str">
        <f t="shared" si="83"/>
        <v>pdf</v>
      </c>
      <c r="N522" s="2" t="s">
        <v>105</v>
      </c>
      <c r="O522" s="39" t="s">
        <v>106</v>
      </c>
      <c r="P522" s="13" t="str">
        <f t="shared" si="65"/>
        <v>Folder</v>
      </c>
      <c r="Q522" s="90">
        <v>1650</v>
      </c>
      <c r="R522" s="90">
        <v>750</v>
      </c>
      <c r="S522" s="90">
        <v>850</v>
      </c>
      <c r="T522" s="21" t="s">
        <v>1979</v>
      </c>
      <c r="U522" s="2" t="s">
        <v>107</v>
      </c>
      <c r="V522" s="7" t="s">
        <v>106</v>
      </c>
      <c r="W522" s="2" t="s">
        <v>106</v>
      </c>
      <c r="X522" s="2" t="s">
        <v>106</v>
      </c>
      <c r="Y522" s="2" t="s">
        <v>106</v>
      </c>
      <c r="Z522" s="2" t="s">
        <v>106</v>
      </c>
      <c r="AA522" s="2" t="s">
        <v>106</v>
      </c>
      <c r="AB522" s="18" t="s">
        <v>106</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2020</v>
      </c>
      <c r="AT522" s="50" t="s">
        <v>108</v>
      </c>
      <c r="AU522" s="12" t="s">
        <v>108</v>
      </c>
      <c r="AV522" s="12" t="s">
        <v>108</v>
      </c>
      <c r="AW522" s="12" t="s">
        <v>108</v>
      </c>
      <c r="AX522" s="50" t="s">
        <v>2056</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tr">
        <f>TabelladatiSinottico[[#This Row],[Model]]</f>
        <v>K19x</v>
      </c>
      <c r="CN522" s="64" t="str">
        <f>TabelladatiSinottico[[#This Row],[Serial_Number]]</f>
        <v>K19x.036</v>
      </c>
      <c r="CO522" s="50" t="str">
        <f>TabelladatiSinottico[[#This Row],[Customer]]</f>
        <v>ZHEJIANG WANLONG MOULD Co. Ltd.</v>
      </c>
      <c r="CP522" s="54">
        <f t="shared" si="84"/>
        <v>521</v>
      </c>
      <c r="CQ522" s="64" t="s">
        <v>106</v>
      </c>
    </row>
    <row r="523" spans="1:95" ht="24.75" customHeight="1" x14ac:dyDescent="0.25">
      <c r="A523" s="1" t="s">
        <v>1975</v>
      </c>
      <c r="B523" s="7" t="s">
        <v>291</v>
      </c>
      <c r="C523" s="7" t="s">
        <v>1464</v>
      </c>
      <c r="D523" t="s">
        <v>2060</v>
      </c>
      <c r="E523" s="2">
        <v>2006</v>
      </c>
      <c r="F523" s="2" t="s">
        <v>99</v>
      </c>
      <c r="G523" s="2" t="s">
        <v>1027</v>
      </c>
      <c r="H523" s="2" t="s">
        <v>101</v>
      </c>
      <c r="I523" s="2" t="s">
        <v>1466</v>
      </c>
      <c r="J523" s="2" t="s">
        <v>2061</v>
      </c>
      <c r="K523" s="91" t="str">
        <f t="shared" si="82"/>
        <v>pdf</v>
      </c>
      <c r="L523" s="2" t="s">
        <v>2047</v>
      </c>
      <c r="M523" s="91" t="str">
        <f t="shared" si="83"/>
        <v>pdf</v>
      </c>
      <c r="N523" s="2" t="s">
        <v>105</v>
      </c>
      <c r="O523" s="39" t="s">
        <v>106</v>
      </c>
      <c r="P523" s="13" t="str">
        <f t="shared" si="65"/>
        <v>Folder</v>
      </c>
      <c r="Q523" s="90">
        <v>1650</v>
      </c>
      <c r="R523" s="90">
        <v>750</v>
      </c>
      <c r="S523" s="90">
        <v>850</v>
      </c>
      <c r="T523" s="21" t="s">
        <v>1979</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2020</v>
      </c>
      <c r="AT523" s="50" t="s">
        <v>108</v>
      </c>
      <c r="AU523" s="12" t="s">
        <v>108</v>
      </c>
      <c r="AV523" s="12" t="s">
        <v>108</v>
      </c>
      <c r="AW523" s="12" t="s">
        <v>108</v>
      </c>
      <c r="AX523" s="50" t="s">
        <v>2056</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tr">
        <f>TabelladatiSinottico[[#This Row],[Model]]</f>
        <v>K19x</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x14ac:dyDescent="0.25">
      <c r="A524" s="1" t="s">
        <v>1975</v>
      </c>
      <c r="B524" s="7" t="s">
        <v>292</v>
      </c>
      <c r="C524" s="7" t="s">
        <v>1464</v>
      </c>
      <c r="D524" t="s">
        <v>2062</v>
      </c>
      <c r="E524" s="2">
        <v>2012</v>
      </c>
      <c r="F524" s="2" t="s">
        <v>99</v>
      </c>
      <c r="G524" s="2" t="s">
        <v>1027</v>
      </c>
      <c r="H524" s="2" t="s">
        <v>101</v>
      </c>
      <c r="I524" s="2" t="s">
        <v>102</v>
      </c>
      <c r="J524" s="2" t="s">
        <v>2063</v>
      </c>
      <c r="K524" s="91" t="str">
        <f t="shared" si="82"/>
        <v>pdf</v>
      </c>
      <c r="L524" s="2" t="s">
        <v>2064</v>
      </c>
      <c r="M524" s="91" t="str">
        <f t="shared" si="83"/>
        <v>pdf</v>
      </c>
      <c r="N524" s="2" t="s">
        <v>105</v>
      </c>
      <c r="O524" s="39" t="s">
        <v>106</v>
      </c>
      <c r="P524" s="13" t="str">
        <f t="shared" si="65"/>
        <v>Folder</v>
      </c>
      <c r="Q524" s="90">
        <v>1650</v>
      </c>
      <c r="R524" s="90">
        <v>750</v>
      </c>
      <c r="S524" s="90">
        <v>850</v>
      </c>
      <c r="T524" s="21" t="s">
        <v>1111</v>
      </c>
      <c r="U524" s="2" t="s">
        <v>1992</v>
      </c>
      <c r="V524" s="7" t="s">
        <v>108</v>
      </c>
      <c r="W524" s="2" t="s">
        <v>106</v>
      </c>
      <c r="X524" s="2" t="s">
        <v>106</v>
      </c>
      <c r="Y524" s="2" t="s">
        <v>106</v>
      </c>
      <c r="Z524" s="2" t="s">
        <v>106</v>
      </c>
      <c r="AA524" s="2" t="s">
        <v>106</v>
      </c>
      <c r="AB524" s="18" t="s">
        <v>106</v>
      </c>
      <c r="AC524" s="7" t="s">
        <v>478</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2020</v>
      </c>
      <c r="AT524" s="50" t="s">
        <v>2065</v>
      </c>
      <c r="AU524" s="12" t="s">
        <v>108</v>
      </c>
      <c r="AV524" s="12" t="s">
        <v>108</v>
      </c>
      <c r="AW524" s="12" t="s">
        <v>108</v>
      </c>
      <c r="AX524" s="50" t="s">
        <v>108</v>
      </c>
      <c r="AY524" s="50" t="s">
        <v>2066</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tr">
        <f>TabelladatiSinottico[[#This Row],[Model]]</f>
        <v>K19x</v>
      </c>
      <c r="CN524" s="64" t="str">
        <f>TabelladatiSinottico[[#This Row],[Serial_Number]]</f>
        <v>K19x.038</v>
      </c>
      <c r="CO524" s="50" t="str">
        <f>TabelladatiSinottico[[#This Row],[Customer]]</f>
        <v>SPS-ARIANE GROUP</v>
      </c>
      <c r="CP524" s="54">
        <f t="shared" si="84"/>
        <v>523</v>
      </c>
      <c r="CQ524" s="64" t="s">
        <v>106</v>
      </c>
    </row>
    <row r="525" spans="1:95" ht="24.75" customHeight="1" x14ac:dyDescent="0.25">
      <c r="A525" s="1" t="s">
        <v>1975</v>
      </c>
      <c r="B525" s="7" t="s">
        <v>293</v>
      </c>
      <c r="C525" s="7" t="s">
        <v>1464</v>
      </c>
      <c r="D525" t="s">
        <v>2067</v>
      </c>
      <c r="E525" s="2">
        <v>2014</v>
      </c>
      <c r="F525" s="2" t="s">
        <v>99</v>
      </c>
      <c r="G525" s="2" t="s">
        <v>1525</v>
      </c>
      <c r="H525" s="2" t="s">
        <v>101</v>
      </c>
      <c r="I525" s="2" t="s">
        <v>102</v>
      </c>
      <c r="J525" s="2" t="s">
        <v>2068</v>
      </c>
      <c r="K525" s="91" t="str">
        <f t="shared" si="82"/>
        <v>pdf</v>
      </c>
      <c r="L525" s="2" t="s">
        <v>2047</v>
      </c>
      <c r="M525" s="91" t="str">
        <f t="shared" si="83"/>
        <v>pdf</v>
      </c>
      <c r="N525" s="2" t="s">
        <v>105</v>
      </c>
      <c r="O525" s="39" t="s">
        <v>106</v>
      </c>
      <c r="P525" s="13" t="str">
        <f t="shared" si="65"/>
        <v>Folder</v>
      </c>
      <c r="Q525" s="90">
        <v>1650</v>
      </c>
      <c r="R525" s="90">
        <v>750</v>
      </c>
      <c r="S525" s="90">
        <v>850</v>
      </c>
      <c r="T525" s="21" t="s">
        <v>1979</v>
      </c>
      <c r="U525" s="2" t="s">
        <v>107</v>
      </c>
      <c r="V525" s="7" t="s">
        <v>108</v>
      </c>
      <c r="W525" s="2" t="s">
        <v>106</v>
      </c>
      <c r="X525" s="2" t="s">
        <v>106</v>
      </c>
      <c r="Y525" s="2" t="s">
        <v>106</v>
      </c>
      <c r="Z525" s="2" t="s">
        <v>106</v>
      </c>
      <c r="AA525" s="2" t="s">
        <v>106</v>
      </c>
      <c r="AB525" s="18" t="s">
        <v>106</v>
      </c>
      <c r="AC525" s="7" t="s">
        <v>364</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2020</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tr">
        <f>TabelladatiSinottico[[#This Row],[Model]]</f>
        <v>K19x</v>
      </c>
      <c r="CN525" s="64" t="str">
        <f>TabelladatiSinottico[[#This Row],[Serial_Number]]</f>
        <v>K19x.039</v>
      </c>
      <c r="CO525" s="50" t="str">
        <f>TabelladatiSinottico[[#This Row],[Customer]]</f>
        <v>MEPA OFFICINA MECCANICA</v>
      </c>
      <c r="CP525" s="54">
        <f t="shared" si="84"/>
        <v>524</v>
      </c>
      <c r="CQ525" s="64" t="s">
        <v>106</v>
      </c>
    </row>
    <row r="526" spans="1:95" ht="24.75" customHeight="1" x14ac:dyDescent="0.25">
      <c r="A526" s="1" t="s">
        <v>1975</v>
      </c>
      <c r="B526" s="7" t="s">
        <v>295</v>
      </c>
      <c r="C526" s="7" t="s">
        <v>1464</v>
      </c>
      <c r="D526" t="s">
        <v>2069</v>
      </c>
      <c r="E526" s="2">
        <v>2006</v>
      </c>
      <c r="F526" s="2" t="s">
        <v>99</v>
      </c>
      <c r="G526" s="2" t="s">
        <v>1525</v>
      </c>
      <c r="H526" s="2" t="s">
        <v>101</v>
      </c>
      <c r="I526" s="2" t="s">
        <v>102</v>
      </c>
      <c r="J526" s="2" t="s">
        <v>2070</v>
      </c>
      <c r="K526" s="91" t="str">
        <f t="shared" si="82"/>
        <v>pdf</v>
      </c>
      <c r="L526" s="2" t="s">
        <v>2071</v>
      </c>
      <c r="M526" s="91" t="str">
        <f t="shared" si="83"/>
        <v>pdf</v>
      </c>
      <c r="N526" s="2" t="s">
        <v>105</v>
      </c>
      <c r="O526" s="39" t="s">
        <v>106</v>
      </c>
      <c r="P526" s="13" t="str">
        <f t="shared" si="65"/>
        <v>Folder</v>
      </c>
      <c r="Q526" s="90">
        <v>1650</v>
      </c>
      <c r="R526" s="90">
        <v>750</v>
      </c>
      <c r="S526" s="90">
        <v>850</v>
      </c>
      <c r="T526" s="21" t="s">
        <v>1979</v>
      </c>
      <c r="U526" s="2" t="s">
        <v>107</v>
      </c>
      <c r="V526" s="7" t="s">
        <v>106</v>
      </c>
      <c r="W526" s="2" t="s">
        <v>106</v>
      </c>
      <c r="X526" s="2" t="s">
        <v>106</v>
      </c>
      <c r="Y526" s="2" t="s">
        <v>106</v>
      </c>
      <c r="Z526" s="2" t="s">
        <v>106</v>
      </c>
      <c r="AA526" s="2" t="s">
        <v>106</v>
      </c>
      <c r="AB526" s="18" t="s">
        <v>106</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2020</v>
      </c>
      <c r="AT526" s="50" t="s">
        <v>108</v>
      </c>
      <c r="AU526" s="12" t="s">
        <v>108</v>
      </c>
      <c r="AV526" s="12" t="s">
        <v>108</v>
      </c>
      <c r="AW526" s="12" t="s">
        <v>108</v>
      </c>
      <c r="AX526" s="50" t="s">
        <v>1617</v>
      </c>
      <c r="AY526" s="50" t="s">
        <v>2072</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tr">
        <f>TabelladatiSinottico[[#This Row],[Model]]</f>
        <v>K19x</v>
      </c>
      <c r="CN526" s="64" t="str">
        <f>TabelladatiSinottico[[#This Row],[Serial_Number]]</f>
        <v>K19x.040</v>
      </c>
      <c r="CO526" s="50" t="str">
        <f>TabelladatiSinottico[[#This Row],[Customer]]</f>
        <v>CHANGZHOU YANGS MOULD Co. Ltd.</v>
      </c>
      <c r="CP526" s="54">
        <f t="shared" si="84"/>
        <v>525</v>
      </c>
      <c r="CQ526" s="64" t="s">
        <v>106</v>
      </c>
    </row>
    <row r="527" spans="1:95" ht="24.75" customHeight="1" x14ac:dyDescent="0.25">
      <c r="A527" s="1" t="s">
        <v>1975</v>
      </c>
      <c r="B527" s="7" t="s">
        <v>296</v>
      </c>
      <c r="C527" s="7" t="s">
        <v>1464</v>
      </c>
      <c r="D527" t="s">
        <v>2073</v>
      </c>
      <c r="E527" s="2">
        <v>2006</v>
      </c>
      <c r="F527" s="2" t="s">
        <v>99</v>
      </c>
      <c r="G527" s="2" t="s">
        <v>569</v>
      </c>
      <c r="H527" s="2" t="s">
        <v>101</v>
      </c>
      <c r="I527" s="2" t="s">
        <v>102</v>
      </c>
      <c r="J527" s="2" t="s">
        <v>2074</v>
      </c>
      <c r="K527" s="91" t="str">
        <f t="shared" si="82"/>
        <v>pdf</v>
      </c>
      <c r="L527" s="2" t="s">
        <v>2075</v>
      </c>
      <c r="M527" s="91" t="str">
        <f t="shared" si="83"/>
        <v>pdf</v>
      </c>
      <c r="N527" s="2" t="s">
        <v>105</v>
      </c>
      <c r="O527" s="39" t="s">
        <v>106</v>
      </c>
      <c r="P527" s="13" t="str">
        <f t="shared" si="65"/>
        <v>Folder</v>
      </c>
      <c r="Q527" s="90">
        <v>1650</v>
      </c>
      <c r="R527" s="90">
        <v>750</v>
      </c>
      <c r="S527" s="90">
        <v>850</v>
      </c>
      <c r="T527" s="21" t="s">
        <v>1979</v>
      </c>
      <c r="U527" s="2" t="s">
        <v>107</v>
      </c>
      <c r="V527" s="7" t="s">
        <v>106</v>
      </c>
      <c r="W527" s="2" t="s">
        <v>106</v>
      </c>
      <c r="X527" s="2" t="s">
        <v>106</v>
      </c>
      <c r="Y527" s="2" t="s">
        <v>106</v>
      </c>
      <c r="Z527" s="2" t="s">
        <v>106</v>
      </c>
      <c r="AA527" s="2" t="s">
        <v>106</v>
      </c>
      <c r="AB527" s="18" t="s">
        <v>106</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2020</v>
      </c>
      <c r="AT527" s="50" t="s">
        <v>108</v>
      </c>
      <c r="AU527" s="12" t="s">
        <v>108</v>
      </c>
      <c r="AV527" s="12" t="s">
        <v>108</v>
      </c>
      <c r="AW527" s="12" t="s">
        <v>108</v>
      </c>
      <c r="AX527" s="50" t="s">
        <v>1617</v>
      </c>
      <c r="AY527" s="50" t="s">
        <v>2076</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tr">
        <f>TabelladatiSinottico[[#This Row],[Model]]</f>
        <v>K19x</v>
      </c>
      <c r="CN527" s="64" t="str">
        <f>TabelladatiSinottico[[#This Row],[Serial_Number]]</f>
        <v>K19x.041</v>
      </c>
      <c r="CO527" s="50" t="str">
        <f>TabelladatiSinottico[[#This Row],[Customer]]</f>
        <v>NINGBO HELI MOULD</v>
      </c>
      <c r="CP527" s="54">
        <f t="shared" si="84"/>
        <v>526</v>
      </c>
      <c r="CQ527" s="64" t="s">
        <v>106</v>
      </c>
    </row>
    <row r="528" spans="1:95" ht="24.75" customHeight="1" x14ac:dyDescent="0.25">
      <c r="A528" s="1" t="s">
        <v>1975</v>
      </c>
      <c r="B528" s="7" t="s">
        <v>297</v>
      </c>
      <c r="C528" s="7" t="s">
        <v>1464</v>
      </c>
      <c r="D528" t="s">
        <v>2077</v>
      </c>
      <c r="E528" s="2">
        <v>2006</v>
      </c>
      <c r="F528" s="2" t="s">
        <v>99</v>
      </c>
      <c r="G528" s="2" t="s">
        <v>1525</v>
      </c>
      <c r="H528" s="2" t="s">
        <v>101</v>
      </c>
      <c r="I528" s="2" t="s">
        <v>102</v>
      </c>
      <c r="J528" s="2" t="s">
        <v>2078</v>
      </c>
      <c r="K528" s="91" t="str">
        <f t="shared" si="82"/>
        <v>pdf</v>
      </c>
      <c r="L528" s="2" t="s">
        <v>2079</v>
      </c>
      <c r="M528" s="91" t="str">
        <f t="shared" si="83"/>
        <v>pdf</v>
      </c>
      <c r="N528" s="2" t="s">
        <v>105</v>
      </c>
      <c r="O528" s="39" t="s">
        <v>106</v>
      </c>
      <c r="P528" s="13" t="str">
        <f t="shared" si="65"/>
        <v>Folder</v>
      </c>
      <c r="Q528" s="90">
        <v>1650</v>
      </c>
      <c r="R528" s="90">
        <v>750</v>
      </c>
      <c r="S528" s="90">
        <v>850</v>
      </c>
      <c r="T528" s="21" t="s">
        <v>1979</v>
      </c>
      <c r="U528" s="2" t="s">
        <v>107</v>
      </c>
      <c r="V528" s="7" t="s">
        <v>106</v>
      </c>
      <c r="W528" s="2" t="s">
        <v>106</v>
      </c>
      <c r="X528" s="2" t="s">
        <v>106</v>
      </c>
      <c r="Y528" s="2" t="s">
        <v>106</v>
      </c>
      <c r="Z528" s="2" t="s">
        <v>106</v>
      </c>
      <c r="AA528" s="2" t="s">
        <v>106</v>
      </c>
      <c r="AB528" s="18" t="s">
        <v>106</v>
      </c>
      <c r="AC528" s="7" t="s">
        <v>364</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2020</v>
      </c>
      <c r="AT528" s="50" t="s">
        <v>108</v>
      </c>
      <c r="AU528" s="12" t="s">
        <v>108</v>
      </c>
      <c r="AV528" s="12" t="s">
        <v>108</v>
      </c>
      <c r="AW528" s="12" t="s">
        <v>108</v>
      </c>
      <c r="AX528" s="50" t="s">
        <v>153</v>
      </c>
      <c r="AY528" s="50" t="s">
        <v>2080</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tr">
        <f>TabelladatiSinottico[[#This Row],[Model]]</f>
        <v>K19x</v>
      </c>
      <c r="CN528" s="64" t="str">
        <f>TabelladatiSinottico[[#This Row],[Serial_Number]]</f>
        <v>K19x.042</v>
      </c>
      <c r="CO528" s="50" t="str">
        <f>TabelladatiSinottico[[#This Row],[Customer]]</f>
        <v>GATTINONI EVANGELISTA</v>
      </c>
      <c r="CP528" s="54">
        <f t="shared" si="84"/>
        <v>527</v>
      </c>
      <c r="CQ528" s="64" t="s">
        <v>106</v>
      </c>
    </row>
    <row r="529" spans="1:95" ht="24.75" customHeight="1" x14ac:dyDescent="0.25">
      <c r="A529" s="1" t="s">
        <v>1975</v>
      </c>
      <c r="B529" s="7" t="s">
        <v>298</v>
      </c>
      <c r="C529" s="7" t="s">
        <v>1464</v>
      </c>
      <c r="D529" t="s">
        <v>1556</v>
      </c>
      <c r="E529" s="2">
        <v>2006</v>
      </c>
      <c r="F529" s="2" t="s">
        <v>99</v>
      </c>
      <c r="G529" s="2" t="s">
        <v>569</v>
      </c>
      <c r="H529" s="2" t="s">
        <v>101</v>
      </c>
      <c r="I529" s="2" t="s">
        <v>102</v>
      </c>
      <c r="J529" s="2" t="s">
        <v>2081</v>
      </c>
      <c r="K529" s="91" t="str">
        <f t="shared" si="82"/>
        <v>pdf</v>
      </c>
      <c r="L529" s="2" t="s">
        <v>2082</v>
      </c>
      <c r="M529" s="91" t="str">
        <f t="shared" si="83"/>
        <v>pdf</v>
      </c>
      <c r="N529" s="2" t="s">
        <v>105</v>
      </c>
      <c r="O529" s="39" t="s">
        <v>106</v>
      </c>
      <c r="P529" s="13" t="str">
        <f t="shared" si="65"/>
        <v>Folder</v>
      </c>
      <c r="Q529" s="90">
        <v>1650</v>
      </c>
      <c r="R529" s="90">
        <v>750</v>
      </c>
      <c r="S529" s="90">
        <v>850</v>
      </c>
      <c r="T529" s="21" t="s">
        <v>1979</v>
      </c>
      <c r="U529" s="2" t="s">
        <v>107</v>
      </c>
      <c r="V529" s="7" t="s">
        <v>106</v>
      </c>
      <c r="W529" s="2" t="s">
        <v>106</v>
      </c>
      <c r="X529" s="2" t="s">
        <v>106</v>
      </c>
      <c r="Y529" s="2" t="s">
        <v>106</v>
      </c>
      <c r="Z529" s="2" t="s">
        <v>106</v>
      </c>
      <c r="AA529" s="2" t="s">
        <v>106</v>
      </c>
      <c r="AB529" s="18" t="s">
        <v>106</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2020</v>
      </c>
      <c r="AT529" s="50" t="s">
        <v>108</v>
      </c>
      <c r="AU529" s="12" t="s">
        <v>108</v>
      </c>
      <c r="AV529" s="12" t="s">
        <v>108</v>
      </c>
      <c r="AW529" s="12" t="s">
        <v>108</v>
      </c>
      <c r="AX529" s="50" t="s">
        <v>1649</v>
      </c>
      <c r="AY529" s="50" t="s">
        <v>1559</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tr">
        <f>TabelladatiSinottico[[#This Row],[Model]]</f>
        <v>K19x</v>
      </c>
      <c r="CN529" s="64" t="str">
        <f>TabelladatiSinottico[[#This Row],[Serial_Number]]</f>
        <v>K19x.043</v>
      </c>
      <c r="CO529" s="50" t="str">
        <f>TabelladatiSinottico[[#This Row],[Customer]]</f>
        <v>SNIDER MOLD COMPANY INC.</v>
      </c>
      <c r="CP529" s="54">
        <f t="shared" si="84"/>
        <v>528</v>
      </c>
      <c r="CQ529" s="64" t="s">
        <v>106</v>
      </c>
    </row>
    <row r="530" spans="1:95" ht="24.75" customHeight="1" x14ac:dyDescent="0.25">
      <c r="A530" s="1" t="s">
        <v>1975</v>
      </c>
      <c r="B530" s="7" t="s">
        <v>303</v>
      </c>
      <c r="C530" s="7" t="s">
        <v>2083</v>
      </c>
      <c r="D530" t="s">
        <v>2084</v>
      </c>
      <c r="E530" s="2">
        <v>2006</v>
      </c>
      <c r="F530" s="2" t="s">
        <v>99</v>
      </c>
      <c r="G530" s="2" t="s">
        <v>569</v>
      </c>
      <c r="H530" s="2" t="s">
        <v>101</v>
      </c>
      <c r="I530" s="2" t="s">
        <v>102</v>
      </c>
      <c r="J530" s="2" t="s">
        <v>2085</v>
      </c>
      <c r="K530" s="91" t="str">
        <f t="shared" si="82"/>
        <v>pdf</v>
      </c>
      <c r="L530" s="2" t="s">
        <v>2086</v>
      </c>
      <c r="M530" s="91" t="str">
        <f t="shared" si="83"/>
        <v>pdf</v>
      </c>
      <c r="N530" s="2" t="s">
        <v>105</v>
      </c>
      <c r="O530" s="39" t="s">
        <v>106</v>
      </c>
      <c r="P530" s="13" t="str">
        <f t="shared" si="65"/>
        <v>Folder</v>
      </c>
      <c r="Q530" s="90">
        <v>1650</v>
      </c>
      <c r="R530" s="90">
        <v>750</v>
      </c>
      <c r="S530" s="90">
        <v>850</v>
      </c>
      <c r="T530" s="21" t="s">
        <v>1979</v>
      </c>
      <c r="U530" s="2" t="s">
        <v>107</v>
      </c>
      <c r="V530" s="7" t="s">
        <v>106</v>
      </c>
      <c r="W530" s="2" t="s">
        <v>106</v>
      </c>
      <c r="X530" s="2" t="s">
        <v>106</v>
      </c>
      <c r="Y530" s="2" t="s">
        <v>106</v>
      </c>
      <c r="Z530" s="2" t="s">
        <v>106</v>
      </c>
      <c r="AA530" s="2" t="s">
        <v>106</v>
      </c>
      <c r="AB530" s="18" t="s">
        <v>106</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2020</v>
      </c>
      <c r="AT530" s="50" t="s">
        <v>2087</v>
      </c>
      <c r="AU530" s="12" t="s">
        <v>108</v>
      </c>
      <c r="AV530" s="12" t="s">
        <v>108</v>
      </c>
      <c r="AW530" s="12" t="s">
        <v>108</v>
      </c>
      <c r="AX530" s="50" t="s">
        <v>1649</v>
      </c>
      <c r="AY530" s="50" t="s">
        <v>1734</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tr">
        <f>TabelladatiSinottico[[#This Row],[Model]]</f>
        <v>K19x</v>
      </c>
      <c r="CN530" s="64" t="str">
        <f>TabelladatiSinottico[[#This Row],[Serial_Number]]</f>
        <v>K19x.044</v>
      </c>
      <c r="CO530" s="50" t="str">
        <f>TabelladatiSinottico[[#This Row],[Customer]]</f>
        <v>GENERAL ELECTRIC AVIATION</v>
      </c>
      <c r="CP530" s="54">
        <f t="shared" si="84"/>
        <v>529</v>
      </c>
      <c r="CQ530" s="64" t="s">
        <v>106</v>
      </c>
    </row>
    <row r="531" spans="1:95" ht="24.75" customHeight="1" x14ac:dyDescent="0.25">
      <c r="A531" s="1" t="s">
        <v>1975</v>
      </c>
      <c r="B531" s="7" t="s">
        <v>311</v>
      </c>
      <c r="C531" s="7" t="s">
        <v>1464</v>
      </c>
      <c r="D531" t="s">
        <v>2088</v>
      </c>
      <c r="E531" s="2" t="s">
        <v>106</v>
      </c>
      <c r="F531" s="2" t="s">
        <v>99</v>
      </c>
      <c r="G531" s="2" t="s">
        <v>569</v>
      </c>
      <c r="H531" s="2" t="s">
        <v>101</v>
      </c>
      <c r="I531" s="2" t="s">
        <v>102</v>
      </c>
      <c r="J531" s="2" t="s">
        <v>2089</v>
      </c>
      <c r="K531" s="91" t="str">
        <f t="shared" si="82"/>
        <v>pdf</v>
      </c>
      <c r="L531" s="2" t="s">
        <v>2086</v>
      </c>
      <c r="M531" s="91" t="str">
        <f t="shared" si="83"/>
        <v>pdf</v>
      </c>
      <c r="N531" s="2" t="s">
        <v>105</v>
      </c>
      <c r="O531" s="39" t="s">
        <v>106</v>
      </c>
      <c r="P531" s="13" t="str">
        <f t="shared" si="65"/>
        <v>Folder</v>
      </c>
      <c r="Q531" s="90">
        <v>1650</v>
      </c>
      <c r="R531" s="90">
        <v>750</v>
      </c>
      <c r="S531" s="90">
        <v>850</v>
      </c>
      <c r="T531" s="21" t="s">
        <v>800</v>
      </c>
      <c r="U531" s="2" t="s">
        <v>107</v>
      </c>
      <c r="V531" s="7" t="s">
        <v>106</v>
      </c>
      <c r="W531" s="2" t="s">
        <v>106</v>
      </c>
      <c r="X531" s="2" t="s">
        <v>106</v>
      </c>
      <c r="Y531" s="2" t="s">
        <v>106</v>
      </c>
      <c r="Z531" s="2" t="s">
        <v>106</v>
      </c>
      <c r="AA531" s="2" t="s">
        <v>106</v>
      </c>
      <c r="AB531" s="18" t="s">
        <v>106</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2020</v>
      </c>
      <c r="AT531" s="50" t="s">
        <v>108</v>
      </c>
      <c r="AU531" s="12" t="s">
        <v>108</v>
      </c>
      <c r="AV531" s="12" t="s">
        <v>108</v>
      </c>
      <c r="AW531" s="12" t="s">
        <v>108</v>
      </c>
      <c r="AX531" s="50" t="s">
        <v>1649</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tr">
        <f>TabelladatiSinottico[[#This Row],[Model]]</f>
        <v>K19x</v>
      </c>
      <c r="CN531" s="64" t="str">
        <f>TabelladatiSinottico[[#This Row],[Serial_Number]]</f>
        <v>K19x.045</v>
      </c>
      <c r="CO531" s="50" t="str">
        <f>TabelladatiSinottico[[#This Row],[Customer]]</f>
        <v>Fidia CO.</v>
      </c>
      <c r="CP531" s="54">
        <f t="shared" si="84"/>
        <v>530</v>
      </c>
      <c r="CQ531" s="64" t="s">
        <v>106</v>
      </c>
    </row>
    <row r="532" spans="1:95" ht="24.75" customHeight="1" x14ac:dyDescent="0.25">
      <c r="A532" s="1" t="s">
        <v>1975</v>
      </c>
      <c r="B532" s="7" t="s">
        <v>319</v>
      </c>
      <c r="C532" s="7" t="s">
        <v>1464</v>
      </c>
      <c r="D532" t="s">
        <v>2090</v>
      </c>
      <c r="E532" s="2">
        <v>2006</v>
      </c>
      <c r="F532" s="2" t="s">
        <v>99</v>
      </c>
      <c r="G532" s="2" t="s">
        <v>569</v>
      </c>
      <c r="H532" s="2" t="s">
        <v>101</v>
      </c>
      <c r="I532" s="2" t="s">
        <v>102</v>
      </c>
      <c r="J532" s="2" t="s">
        <v>2091</v>
      </c>
      <c r="K532" s="91" t="str">
        <f t="shared" si="82"/>
        <v>pdf</v>
      </c>
      <c r="L532" s="2" t="s">
        <v>2086</v>
      </c>
      <c r="M532" s="91" t="str">
        <f t="shared" si="83"/>
        <v>pdf</v>
      </c>
      <c r="N532" s="2" t="s">
        <v>105</v>
      </c>
      <c r="O532" s="39" t="s">
        <v>106</v>
      </c>
      <c r="P532" s="13" t="str">
        <f t="shared" si="65"/>
        <v>Folder</v>
      </c>
      <c r="Q532" s="90">
        <v>1650</v>
      </c>
      <c r="R532" s="90">
        <v>750</v>
      </c>
      <c r="S532" s="90">
        <v>850</v>
      </c>
      <c r="T532" s="21" t="s">
        <v>807</v>
      </c>
      <c r="U532" s="2" t="s">
        <v>1992</v>
      </c>
      <c r="V532" s="7" t="s">
        <v>106</v>
      </c>
      <c r="W532" s="2" t="s">
        <v>106</v>
      </c>
      <c r="X532" s="2" t="s">
        <v>106</v>
      </c>
      <c r="Y532" s="2" t="s">
        <v>106</v>
      </c>
      <c r="Z532" s="2" t="s">
        <v>106</v>
      </c>
      <c r="AA532" s="2" t="s">
        <v>106</v>
      </c>
      <c r="AB532" s="18" t="s">
        <v>106</v>
      </c>
      <c r="AC532" s="7" t="s">
        <v>364</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2020</v>
      </c>
      <c r="AT532" s="50" t="s">
        <v>108</v>
      </c>
      <c r="AU532" s="12" t="s">
        <v>108</v>
      </c>
      <c r="AV532" s="12" t="s">
        <v>108</v>
      </c>
      <c r="AW532" s="12" t="s">
        <v>108</v>
      </c>
      <c r="AX532" s="50" t="s">
        <v>1649</v>
      </c>
      <c r="AY532" s="50" t="s">
        <v>2092</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tr">
        <f>TabelladatiSinottico[[#This Row],[Model]]</f>
        <v>K19x</v>
      </c>
      <c r="CN532" s="64" t="str">
        <f>TabelladatiSinottico[[#This Row],[Serial_Number]]</f>
        <v>K19x.046</v>
      </c>
      <c r="CO532" s="50" t="str">
        <f>TabelladatiSinottico[[#This Row],[Customer]]</f>
        <v>VARESINA STAMPI S.p.A.</v>
      </c>
      <c r="CP532" s="54">
        <f t="shared" si="84"/>
        <v>531</v>
      </c>
      <c r="CQ532" s="64" t="s">
        <v>106</v>
      </c>
    </row>
    <row r="533" spans="1:95" ht="24.75" customHeight="1" x14ac:dyDescent="0.25">
      <c r="A533" s="1" t="s">
        <v>1975</v>
      </c>
      <c r="B533" s="7" t="s">
        <v>320</v>
      </c>
      <c r="C533" s="7" t="s">
        <v>1464</v>
      </c>
      <c r="D533" t="s">
        <v>2093</v>
      </c>
      <c r="E533" s="2">
        <v>2007</v>
      </c>
      <c r="F533" s="2" t="s">
        <v>99</v>
      </c>
      <c r="G533" s="2" t="s">
        <v>569</v>
      </c>
      <c r="H533" s="2" t="s">
        <v>101</v>
      </c>
      <c r="I533" s="2" t="s">
        <v>102</v>
      </c>
      <c r="J533" s="2" t="s">
        <v>2094</v>
      </c>
      <c r="K533" s="91" t="str">
        <f t="shared" si="82"/>
        <v>pdf</v>
      </c>
      <c r="L533" s="2" t="s">
        <v>2079</v>
      </c>
      <c r="M533" s="91" t="str">
        <f t="shared" si="83"/>
        <v>pdf</v>
      </c>
      <c r="N533" s="2" t="s">
        <v>105</v>
      </c>
      <c r="O533" s="39" t="s">
        <v>106</v>
      </c>
      <c r="P533" s="13" t="str">
        <f t="shared" si="65"/>
        <v>Folder</v>
      </c>
      <c r="Q533" s="90">
        <v>1650</v>
      </c>
      <c r="R533" s="90">
        <v>750</v>
      </c>
      <c r="S533" s="90">
        <v>850</v>
      </c>
      <c r="T533" s="21" t="s">
        <v>800</v>
      </c>
      <c r="U533" s="2" t="s">
        <v>107</v>
      </c>
      <c r="V533" s="7" t="s">
        <v>106</v>
      </c>
      <c r="W533" s="2" t="s">
        <v>106</v>
      </c>
      <c r="X533" s="2" t="s">
        <v>106</v>
      </c>
      <c r="Y533" s="2" t="s">
        <v>106</v>
      </c>
      <c r="Z533" s="2" t="s">
        <v>106</v>
      </c>
      <c r="AA533" s="2" t="s">
        <v>106</v>
      </c>
      <c r="AB533" s="18" t="s">
        <v>106</v>
      </c>
      <c r="AC533" s="7" t="s">
        <v>771</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2020</v>
      </c>
      <c r="AT533" s="50" t="s">
        <v>108</v>
      </c>
      <c r="AU533" s="12" t="s">
        <v>108</v>
      </c>
      <c r="AV533" s="12" t="s">
        <v>108</v>
      </c>
      <c r="AW533" s="12" t="s">
        <v>108</v>
      </c>
      <c r="AX533" s="50" t="s">
        <v>2056</v>
      </c>
      <c r="AY533" s="50" t="s">
        <v>1696</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tr">
        <f>TabelladatiSinottico[[#This Row],[Model]]</f>
        <v>K19x</v>
      </c>
      <c r="CN533" s="64" t="str">
        <f>TabelladatiSinottico[[#This Row],[Serial_Number]]</f>
        <v>K19x.047</v>
      </c>
      <c r="CO533" s="50" t="str">
        <f>TabelladatiSinottico[[#This Row],[Customer]]</f>
        <v>Husqvarna Manufacturing CZ, s.r.o.</v>
      </c>
      <c r="CP533" s="54">
        <f t="shared" si="84"/>
        <v>532</v>
      </c>
      <c r="CQ533" s="64" t="s">
        <v>106</v>
      </c>
    </row>
    <row r="534" spans="1:95" ht="24.75" customHeight="1" x14ac:dyDescent="0.25">
      <c r="A534" s="1" t="s">
        <v>1975</v>
      </c>
      <c r="B534" s="7" t="s">
        <v>321</v>
      </c>
      <c r="C534" s="7" t="s">
        <v>1464</v>
      </c>
      <c r="D534" t="s">
        <v>2095</v>
      </c>
      <c r="E534" s="2" t="s">
        <v>106</v>
      </c>
      <c r="F534" s="2" t="s">
        <v>99</v>
      </c>
      <c r="G534" s="2" t="s">
        <v>569</v>
      </c>
      <c r="H534" s="2" t="s">
        <v>101</v>
      </c>
      <c r="I534" s="2" t="s">
        <v>102</v>
      </c>
      <c r="J534" s="2" t="s">
        <v>2096</v>
      </c>
      <c r="K534" s="91" t="str">
        <f t="shared" si="82"/>
        <v>pdf</v>
      </c>
      <c r="L534" s="2" t="s">
        <v>2079</v>
      </c>
      <c r="M534" s="91" t="str">
        <f t="shared" si="83"/>
        <v>pdf</v>
      </c>
      <c r="N534" s="2" t="s">
        <v>105</v>
      </c>
      <c r="O534" s="39" t="s">
        <v>106</v>
      </c>
      <c r="P534" s="13" t="str">
        <f t="shared" si="65"/>
        <v>Folder</v>
      </c>
      <c r="Q534" s="90">
        <v>1650</v>
      </c>
      <c r="R534" s="90">
        <v>750</v>
      </c>
      <c r="S534" s="90">
        <v>850</v>
      </c>
      <c r="T534" s="21" t="s">
        <v>800</v>
      </c>
      <c r="U534" s="2" t="s">
        <v>107</v>
      </c>
      <c r="V534" s="7" t="s">
        <v>106</v>
      </c>
      <c r="W534" s="2" t="s">
        <v>106</v>
      </c>
      <c r="X534" s="2" t="s">
        <v>106</v>
      </c>
      <c r="Y534" s="2" t="s">
        <v>106</v>
      </c>
      <c r="Z534" s="2" t="s">
        <v>106</v>
      </c>
      <c r="AA534" s="2" t="s">
        <v>106</v>
      </c>
      <c r="AB534" s="18" t="s">
        <v>106</v>
      </c>
      <c r="AC534" s="7" t="s">
        <v>364</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2020</v>
      </c>
      <c r="AT534" s="50" t="s">
        <v>108</v>
      </c>
      <c r="AU534" s="12" t="s">
        <v>108</v>
      </c>
      <c r="AV534" s="12" t="s">
        <v>108</v>
      </c>
      <c r="AW534" s="12" t="s">
        <v>108</v>
      </c>
      <c r="AX534" s="50" t="s">
        <v>2056</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tr">
        <f>TabelladatiSinottico[[#This Row],[Model]]</f>
        <v>K19x</v>
      </c>
      <c r="CN534" s="64" t="str">
        <f>TabelladatiSinottico[[#This Row],[Serial_Number]]</f>
        <v>K19x.048</v>
      </c>
      <c r="CO534" s="50" t="str">
        <f>TabelladatiSinottico[[#This Row],[Customer]]</f>
        <v>P.M.S. di Pelizzari Sergio &amp; C.</v>
      </c>
      <c r="CP534" s="54">
        <f t="shared" si="84"/>
        <v>533</v>
      </c>
      <c r="CQ534" s="64" t="s">
        <v>106</v>
      </c>
    </row>
    <row r="535" spans="1:95" ht="24.75" customHeight="1" x14ac:dyDescent="0.25">
      <c r="A535" s="1" t="s">
        <v>1975</v>
      </c>
      <c r="B535" s="7" t="s">
        <v>322</v>
      </c>
      <c r="C535" s="7" t="s">
        <v>1464</v>
      </c>
      <c r="D535" t="s">
        <v>2097</v>
      </c>
      <c r="E535" s="2">
        <v>2006</v>
      </c>
      <c r="F535" s="2" t="s">
        <v>99</v>
      </c>
      <c r="G535" s="2" t="s">
        <v>569</v>
      </c>
      <c r="H535" s="2" t="s">
        <v>101</v>
      </c>
      <c r="I535" s="2" t="s">
        <v>102</v>
      </c>
      <c r="J535" s="2" t="s">
        <v>2098</v>
      </c>
      <c r="K535" s="91" t="str">
        <f t="shared" si="82"/>
        <v>pdf</v>
      </c>
      <c r="L535" s="2" t="s">
        <v>2079</v>
      </c>
      <c r="M535" s="91" t="str">
        <f t="shared" si="83"/>
        <v>pdf</v>
      </c>
      <c r="N535" s="2" t="s">
        <v>105</v>
      </c>
      <c r="O535" s="39" t="s">
        <v>106</v>
      </c>
      <c r="P535" s="13" t="str">
        <f t="shared" si="65"/>
        <v>Folder</v>
      </c>
      <c r="Q535" s="90">
        <v>1650</v>
      </c>
      <c r="R535" s="90">
        <v>750</v>
      </c>
      <c r="S535" s="90">
        <v>850</v>
      </c>
      <c r="T535" s="21" t="s">
        <v>800</v>
      </c>
      <c r="U535" s="2" t="s">
        <v>107</v>
      </c>
      <c r="V535" s="7" t="s">
        <v>108</v>
      </c>
      <c r="W535" s="2" t="s">
        <v>106</v>
      </c>
      <c r="X535" s="2" t="s">
        <v>106</v>
      </c>
      <c r="Y535" s="2" t="s">
        <v>106</v>
      </c>
      <c r="Z535" s="2" t="s">
        <v>106</v>
      </c>
      <c r="AA535" s="2" t="s">
        <v>106</v>
      </c>
      <c r="AB535" s="18" t="s">
        <v>106</v>
      </c>
      <c r="AC535" s="7" t="s">
        <v>801</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2020</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tr">
        <f>TabelladatiSinottico[[#This Row],[Model]]</f>
        <v>K19x</v>
      </c>
      <c r="CN535" s="64" t="str">
        <f>TabelladatiSinottico[[#This Row],[Serial_Number]]</f>
        <v>K19x.049</v>
      </c>
      <c r="CO535" s="50" t="str">
        <f>TabelladatiSinottico[[#This Row],[Customer]]</f>
        <v>MALE ELEKTROWNIE WODNE s.c.</v>
      </c>
      <c r="CP535" s="54">
        <f t="shared" si="84"/>
        <v>534</v>
      </c>
      <c r="CQ535" s="64" t="s">
        <v>106</v>
      </c>
    </row>
    <row r="536" spans="1:95" ht="21.75" customHeight="1" x14ac:dyDescent="0.25">
      <c r="A536" s="1" t="s">
        <v>1975</v>
      </c>
      <c r="B536" s="7" t="s">
        <v>331</v>
      </c>
      <c r="C536" s="7" t="s">
        <v>1562</v>
      </c>
      <c r="D536" t="s">
        <v>2099</v>
      </c>
      <c r="E536" s="2">
        <v>2006</v>
      </c>
      <c r="F536" s="2" t="s">
        <v>99</v>
      </c>
      <c r="G536" s="2" t="s">
        <v>569</v>
      </c>
      <c r="H536" s="2" t="s">
        <v>101</v>
      </c>
      <c r="I536" s="2" t="s">
        <v>102</v>
      </c>
      <c r="J536" s="2" t="s">
        <v>2100</v>
      </c>
      <c r="K536" s="91" t="str">
        <f t="shared" si="82"/>
        <v>pdf</v>
      </c>
      <c r="L536" s="2" t="s">
        <v>2101</v>
      </c>
      <c r="M536" s="91" t="str">
        <f t="shared" si="83"/>
        <v>pdf</v>
      </c>
      <c r="N536" s="2" t="s">
        <v>105</v>
      </c>
      <c r="O536" s="39" t="s">
        <v>106</v>
      </c>
      <c r="P536" s="13" t="str">
        <f t="shared" si="65"/>
        <v>Folder</v>
      </c>
      <c r="Q536" s="90">
        <v>1650</v>
      </c>
      <c r="R536" s="90">
        <v>750</v>
      </c>
      <c r="S536" s="90">
        <v>850</v>
      </c>
      <c r="T536" s="2">
        <v>42</v>
      </c>
      <c r="U536" s="2" t="s">
        <v>108</v>
      </c>
      <c r="V536" s="7" t="s">
        <v>106</v>
      </c>
      <c r="W536" s="2" t="s">
        <v>106</v>
      </c>
      <c r="X536" s="2" t="s">
        <v>106</v>
      </c>
      <c r="Y536" s="2" t="s">
        <v>106</v>
      </c>
      <c r="Z536" s="2" t="s">
        <v>106</v>
      </c>
      <c r="AA536" s="2" t="s">
        <v>106</v>
      </c>
      <c r="AB536" s="18" t="s">
        <v>106</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2102</v>
      </c>
      <c r="AT536" s="50" t="s">
        <v>2103</v>
      </c>
      <c r="AU536" s="12" t="s">
        <v>108</v>
      </c>
      <c r="AV536" s="12" t="s">
        <v>108</v>
      </c>
      <c r="AW536" s="12" t="s">
        <v>108</v>
      </c>
      <c r="AX536" s="50" t="s">
        <v>1617</v>
      </c>
      <c r="AY536" s="88" t="s">
        <v>2104</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tr">
        <f>TabelladatiSinottico[[#This Row],[Model]]</f>
        <v>K19x</v>
      </c>
      <c r="CN536" s="64" t="str">
        <f>TabelladatiSinottico[[#This Row],[Serial_Number]]</f>
        <v>K19x.050</v>
      </c>
      <c r="CO536" s="50" t="str">
        <f>TabelladatiSinottico[[#This Row],[Customer]]</f>
        <v>XIANFENG MACHINE TOOLS WORKS</v>
      </c>
      <c r="CP536" s="54">
        <f t="shared" si="84"/>
        <v>535</v>
      </c>
      <c r="CQ536" s="64" t="s">
        <v>106</v>
      </c>
    </row>
    <row r="537" spans="1:95" ht="21.75" customHeight="1" x14ac:dyDescent="0.25">
      <c r="A537" s="1" t="s">
        <v>1975</v>
      </c>
      <c r="B537" s="7" t="s">
        <v>342</v>
      </c>
      <c r="C537" s="7" t="s">
        <v>1464</v>
      </c>
      <c r="D537" t="s">
        <v>668</v>
      </c>
      <c r="E537" s="2">
        <v>2006</v>
      </c>
      <c r="F537" s="2" t="s">
        <v>99</v>
      </c>
      <c r="G537" s="2" t="s">
        <v>569</v>
      </c>
      <c r="H537" s="2" t="s">
        <v>101</v>
      </c>
      <c r="I537" s="2" t="s">
        <v>102</v>
      </c>
      <c r="J537" s="2" t="s">
        <v>2105</v>
      </c>
      <c r="K537" s="91" t="str">
        <f t="shared" si="82"/>
        <v>pdf</v>
      </c>
      <c r="L537" s="2" t="s">
        <v>2086</v>
      </c>
      <c r="M537" s="91" t="str">
        <f t="shared" si="83"/>
        <v>pdf</v>
      </c>
      <c r="N537" s="2" t="s">
        <v>105</v>
      </c>
      <c r="O537" s="39" t="s">
        <v>106</v>
      </c>
      <c r="P537" s="13" t="str">
        <f t="shared" si="65"/>
        <v>Folder</v>
      </c>
      <c r="Q537" s="90">
        <v>1650</v>
      </c>
      <c r="R537" s="90">
        <v>750</v>
      </c>
      <c r="S537" s="90">
        <v>850</v>
      </c>
      <c r="T537" s="2">
        <v>20</v>
      </c>
      <c r="U537" s="2" t="s">
        <v>107</v>
      </c>
      <c r="V537" s="7" t="s">
        <v>106</v>
      </c>
      <c r="W537" s="2" t="s">
        <v>106</v>
      </c>
      <c r="X537" s="2" t="s">
        <v>106</v>
      </c>
      <c r="Y537" s="2" t="s">
        <v>106</v>
      </c>
      <c r="Z537" s="2" t="s">
        <v>106</v>
      </c>
      <c r="AA537" s="2" t="s">
        <v>106</v>
      </c>
      <c r="AB537" s="18" t="s">
        <v>106</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2020</v>
      </c>
      <c r="AT537" s="50" t="s">
        <v>108</v>
      </c>
      <c r="AU537" s="12" t="s">
        <v>108</v>
      </c>
      <c r="AV537" s="12" t="s">
        <v>108</v>
      </c>
      <c r="AW537" s="12" t="s">
        <v>108</v>
      </c>
      <c r="AX537" s="50" t="s">
        <v>1649</v>
      </c>
      <c r="AY537" s="88" t="s">
        <v>449</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tr">
        <f>TabelladatiSinottico[[#This Row],[Model]]</f>
        <v>K19x</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x14ac:dyDescent="0.25">
      <c r="A538" s="1" t="s">
        <v>1975</v>
      </c>
      <c r="B538" s="7" t="s">
        <v>345</v>
      </c>
      <c r="C538" s="7" t="s">
        <v>1464</v>
      </c>
      <c r="D538" t="s">
        <v>668</v>
      </c>
      <c r="E538" s="2">
        <v>2006</v>
      </c>
      <c r="F538" s="2" t="s">
        <v>99</v>
      </c>
      <c r="G538" s="2" t="s">
        <v>569</v>
      </c>
      <c r="H538" s="2" t="s">
        <v>101</v>
      </c>
      <c r="I538" s="2" t="s">
        <v>102</v>
      </c>
      <c r="J538" s="2" t="s">
        <v>2106</v>
      </c>
      <c r="K538" s="91" t="str">
        <f t="shared" si="82"/>
        <v>pdf</v>
      </c>
      <c r="L538" s="2" t="s">
        <v>2086</v>
      </c>
      <c r="M538" s="91" t="str">
        <f t="shared" si="83"/>
        <v>pdf</v>
      </c>
      <c r="N538" s="2" t="s">
        <v>105</v>
      </c>
      <c r="O538" s="39" t="s">
        <v>106</v>
      </c>
      <c r="P538" s="13" t="str">
        <f t="shared" si="65"/>
        <v>Folder</v>
      </c>
      <c r="Q538" s="90">
        <v>1650</v>
      </c>
      <c r="R538" s="90">
        <v>750</v>
      </c>
      <c r="S538" s="90">
        <v>850</v>
      </c>
      <c r="T538" s="2">
        <v>20</v>
      </c>
      <c r="U538" s="2" t="s">
        <v>107</v>
      </c>
      <c r="V538" s="7" t="s">
        <v>106</v>
      </c>
      <c r="W538" s="2" t="s">
        <v>106</v>
      </c>
      <c r="X538" s="2" t="s">
        <v>106</v>
      </c>
      <c r="Y538" s="2" t="s">
        <v>106</v>
      </c>
      <c r="Z538" s="2" t="s">
        <v>106</v>
      </c>
      <c r="AA538" s="2" t="s">
        <v>106</v>
      </c>
      <c r="AB538" s="18" t="s">
        <v>106</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2020</v>
      </c>
      <c r="AT538" s="50" t="s">
        <v>108</v>
      </c>
      <c r="AU538" s="12" t="s">
        <v>108</v>
      </c>
      <c r="AV538" s="12" t="s">
        <v>108</v>
      </c>
      <c r="AW538" s="12" t="s">
        <v>108</v>
      </c>
      <c r="AX538" s="50" t="s">
        <v>1649</v>
      </c>
      <c r="AY538" s="88" t="s">
        <v>449</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tr">
        <f>TabelladatiSinottico[[#This Row],[Model]]</f>
        <v>K19x</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x14ac:dyDescent="0.25">
      <c r="A539" s="1" t="s">
        <v>1975</v>
      </c>
      <c r="B539" s="7" t="s">
        <v>356</v>
      </c>
      <c r="C539" s="7" t="s">
        <v>1464</v>
      </c>
      <c r="D539" t="s">
        <v>1642</v>
      </c>
      <c r="E539" s="2">
        <v>2007</v>
      </c>
      <c r="F539" s="2" t="s">
        <v>99</v>
      </c>
      <c r="G539" s="2" t="s">
        <v>569</v>
      </c>
      <c r="H539" s="2" t="s">
        <v>101</v>
      </c>
      <c r="I539" s="2" t="s">
        <v>102</v>
      </c>
      <c r="J539" s="2" t="s">
        <v>2107</v>
      </c>
      <c r="K539" s="91" t="str">
        <f t="shared" si="82"/>
        <v>pdf</v>
      </c>
      <c r="L539" s="2" t="s">
        <v>2086</v>
      </c>
      <c r="M539" s="91" t="str">
        <f t="shared" si="83"/>
        <v>pdf</v>
      </c>
      <c r="N539" s="2" t="s">
        <v>105</v>
      </c>
      <c r="O539" s="39" t="s">
        <v>106</v>
      </c>
      <c r="P539" s="13" t="str">
        <f t="shared" si="65"/>
        <v>Folder</v>
      </c>
      <c r="Q539" s="90">
        <v>1650</v>
      </c>
      <c r="R539" s="90">
        <v>750</v>
      </c>
      <c r="S539" s="90">
        <v>850</v>
      </c>
      <c r="T539" s="2">
        <v>24</v>
      </c>
      <c r="U539" s="2" t="s">
        <v>107</v>
      </c>
      <c r="V539" s="7" t="s">
        <v>106</v>
      </c>
      <c r="W539" s="2" t="s">
        <v>106</v>
      </c>
      <c r="X539" s="2" t="s">
        <v>106</v>
      </c>
      <c r="Y539" s="2" t="s">
        <v>106</v>
      </c>
      <c r="Z539" s="2" t="s">
        <v>106</v>
      </c>
      <c r="AA539" s="2" t="s">
        <v>106</v>
      </c>
      <c r="AB539" s="18" t="s">
        <v>106</v>
      </c>
      <c r="AC539" s="7" t="s">
        <v>1645</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2020</v>
      </c>
      <c r="AT539" s="50" t="s">
        <v>108</v>
      </c>
      <c r="AU539" s="12" t="s">
        <v>108</v>
      </c>
      <c r="AV539" s="12" t="s">
        <v>108</v>
      </c>
      <c r="AW539" s="12" t="s">
        <v>108</v>
      </c>
      <c r="AX539" s="50" t="s">
        <v>1617</v>
      </c>
      <c r="AY539" s="88" t="s">
        <v>330</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tr">
        <f>TabelladatiSinottico[[#This Row],[Model]]</f>
        <v>K19x</v>
      </c>
      <c r="CN539" s="64" t="str">
        <f>TabelladatiSinottico[[#This Row],[Serial_Number]]</f>
        <v>K19x.053</v>
      </c>
      <c r="CO539" s="50" t="str">
        <f>TabelladatiSinottico[[#This Row],[Customer]]</f>
        <v>OSORIO HERMANOS Y Cia. Ltda.</v>
      </c>
      <c r="CP539" s="54">
        <f t="shared" si="84"/>
        <v>538</v>
      </c>
      <c r="CQ539" s="64" t="s">
        <v>106</v>
      </c>
    </row>
    <row r="540" spans="1:95" ht="21.75" customHeight="1" x14ac:dyDescent="0.25">
      <c r="A540" s="1" t="s">
        <v>1975</v>
      </c>
      <c r="B540" s="7" t="s">
        <v>358</v>
      </c>
      <c r="C540" s="7" t="s">
        <v>1464</v>
      </c>
      <c r="D540" t="s">
        <v>2108</v>
      </c>
      <c r="E540" s="2">
        <v>2006</v>
      </c>
      <c r="F540" s="2" t="s">
        <v>99</v>
      </c>
      <c r="G540" s="2" t="s">
        <v>569</v>
      </c>
      <c r="H540" s="2" t="s">
        <v>101</v>
      </c>
      <c r="I540" s="2" t="s">
        <v>102</v>
      </c>
      <c r="J540" s="2" t="s">
        <v>2109</v>
      </c>
      <c r="K540" s="91" t="str">
        <f t="shared" si="82"/>
        <v>pdf</v>
      </c>
      <c r="L540" s="2" t="s">
        <v>2079</v>
      </c>
      <c r="M540" s="91" t="str">
        <f t="shared" si="83"/>
        <v>pdf</v>
      </c>
      <c r="N540" s="2" t="s">
        <v>105</v>
      </c>
      <c r="O540" s="39" t="s">
        <v>106</v>
      </c>
      <c r="P540" s="13" t="str">
        <f t="shared" si="65"/>
        <v>Folder</v>
      </c>
      <c r="Q540" s="90">
        <v>1650</v>
      </c>
      <c r="R540" s="90">
        <v>750</v>
      </c>
      <c r="S540" s="90">
        <v>850</v>
      </c>
      <c r="T540" s="2">
        <v>24</v>
      </c>
      <c r="U540" s="2" t="s">
        <v>107</v>
      </c>
      <c r="V540" s="7" t="s">
        <v>106</v>
      </c>
      <c r="W540" s="2" t="s">
        <v>106</v>
      </c>
      <c r="X540" s="2" t="s">
        <v>106</v>
      </c>
      <c r="Y540" s="2" t="s">
        <v>106</v>
      </c>
      <c r="Z540" s="2" t="s">
        <v>106</v>
      </c>
      <c r="AA540" s="2" t="s">
        <v>106</v>
      </c>
      <c r="AB540" s="18" t="s">
        <v>106</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2020</v>
      </c>
      <c r="AT540" s="50" t="s">
        <v>108</v>
      </c>
      <c r="AU540" s="12" t="s">
        <v>108</v>
      </c>
      <c r="AV540" s="12" t="s">
        <v>108</v>
      </c>
      <c r="AW540" s="12" t="s">
        <v>108</v>
      </c>
      <c r="AX540" s="50" t="s">
        <v>2056</v>
      </c>
      <c r="AY540" s="88" t="s">
        <v>2110</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tr">
        <f>TabelladatiSinottico[[#This Row],[Model]]</f>
        <v>K19x</v>
      </c>
      <c r="CN540" s="64" t="str">
        <f>TabelladatiSinottico[[#This Row],[Serial_Number]]</f>
        <v>K19x.054</v>
      </c>
      <c r="CO540" s="50" t="str">
        <f>TabelladatiSinottico[[#This Row],[Customer]]</f>
        <v>KARL WALTER FORMEN</v>
      </c>
      <c r="CP540" s="54">
        <f t="shared" si="84"/>
        <v>539</v>
      </c>
      <c r="CQ540" s="64" t="s">
        <v>106</v>
      </c>
    </row>
    <row r="541" spans="1:95" ht="21.75" customHeight="1" x14ac:dyDescent="0.25">
      <c r="A541" s="1" t="s">
        <v>1975</v>
      </c>
      <c r="B541" s="7" t="s">
        <v>360</v>
      </c>
      <c r="C541" s="7" t="s">
        <v>1562</v>
      </c>
      <c r="D541" t="s">
        <v>2111</v>
      </c>
      <c r="E541" s="2">
        <v>2006</v>
      </c>
      <c r="F541" s="2" t="s">
        <v>99</v>
      </c>
      <c r="G541" s="2" t="s">
        <v>569</v>
      </c>
      <c r="H541" s="2" t="s">
        <v>101</v>
      </c>
      <c r="I541" s="2" t="s">
        <v>102</v>
      </c>
      <c r="J541" s="2" t="s">
        <v>2112</v>
      </c>
      <c r="K541" s="91" t="str">
        <f t="shared" si="82"/>
        <v>pdf</v>
      </c>
      <c r="L541" s="2" t="s">
        <v>2113</v>
      </c>
      <c r="M541" s="91" t="str">
        <f t="shared" si="83"/>
        <v>pdf</v>
      </c>
      <c r="N541" s="2" t="s">
        <v>105</v>
      </c>
      <c r="O541" s="39" t="s">
        <v>106</v>
      </c>
      <c r="P541" s="13" t="str">
        <f t="shared" si="65"/>
        <v>Folder</v>
      </c>
      <c r="Q541" s="90">
        <v>1650</v>
      </c>
      <c r="R541" s="90">
        <v>750</v>
      </c>
      <c r="S541" s="90">
        <v>850</v>
      </c>
      <c r="T541" s="2">
        <v>24</v>
      </c>
      <c r="U541" s="2" t="s">
        <v>107</v>
      </c>
      <c r="V541" s="7" t="s">
        <v>106</v>
      </c>
      <c r="W541" s="2" t="s">
        <v>106</v>
      </c>
      <c r="X541" s="2" t="s">
        <v>106</v>
      </c>
      <c r="Y541" s="2" t="s">
        <v>106</v>
      </c>
      <c r="Z541" s="2" t="s">
        <v>106</v>
      </c>
      <c r="AA541" s="2" t="s">
        <v>106</v>
      </c>
      <c r="AB541" s="18" t="s">
        <v>106</v>
      </c>
      <c r="AC541" s="7" t="s">
        <v>801</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2102</v>
      </c>
      <c r="AT541" s="50" t="s">
        <v>2114</v>
      </c>
      <c r="AU541" s="12" t="s">
        <v>108</v>
      </c>
      <c r="AV541" s="12" t="s">
        <v>108</v>
      </c>
      <c r="AW541" s="12" t="s">
        <v>108</v>
      </c>
      <c r="AX541" s="50" t="s">
        <v>1617</v>
      </c>
      <c r="AY541" s="88" t="s">
        <v>1696</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tr">
        <f>TabelladatiSinottico[[#This Row],[Model]]</f>
        <v>K19x</v>
      </c>
      <c r="CN541" s="64" t="str">
        <f>TabelladatiSinottico[[#This Row],[Serial_Number]]</f>
        <v>K19x.055</v>
      </c>
      <c r="CO541" s="50" t="str">
        <f>TabelladatiSinottico[[#This Row],[Customer]]</f>
        <v>GRAFORM  ZPF NS i PTS</v>
      </c>
      <c r="CP541" s="54">
        <f t="shared" si="84"/>
        <v>540</v>
      </c>
      <c r="CQ541" s="64" t="s">
        <v>106</v>
      </c>
    </row>
    <row r="542" spans="1:95" ht="21.75" customHeight="1" x14ac:dyDescent="0.25">
      <c r="A542" s="1" t="s">
        <v>1975</v>
      </c>
      <c r="B542" s="7" t="s">
        <v>372</v>
      </c>
      <c r="C542" s="7" t="s">
        <v>1464</v>
      </c>
      <c r="D542" t="s">
        <v>2115</v>
      </c>
      <c r="E542" s="2">
        <v>2007</v>
      </c>
      <c r="F542" s="2" t="s">
        <v>99</v>
      </c>
      <c r="G542" s="2" t="s">
        <v>569</v>
      </c>
      <c r="H542" s="2" t="s">
        <v>101</v>
      </c>
      <c r="I542" s="2" t="s">
        <v>102</v>
      </c>
      <c r="J542" s="2" t="s">
        <v>2116</v>
      </c>
      <c r="K542" s="91" t="str">
        <f t="shared" si="82"/>
        <v>pdf</v>
      </c>
      <c r="L542" s="2" t="s">
        <v>2079</v>
      </c>
      <c r="M542" s="91" t="str">
        <f t="shared" si="83"/>
        <v>pdf</v>
      </c>
      <c r="N542" s="2" t="s">
        <v>105</v>
      </c>
      <c r="O542" s="39" t="s">
        <v>106</v>
      </c>
      <c r="P542" s="13" t="str">
        <f t="shared" si="65"/>
        <v>Folder</v>
      </c>
      <c r="Q542" s="90">
        <v>1650</v>
      </c>
      <c r="R542" s="90">
        <v>750</v>
      </c>
      <c r="S542" s="90">
        <v>850</v>
      </c>
      <c r="T542" s="2">
        <v>24</v>
      </c>
      <c r="U542" s="2" t="s">
        <v>107</v>
      </c>
      <c r="V542" s="7" t="s">
        <v>106</v>
      </c>
      <c r="W542" s="2" t="s">
        <v>106</v>
      </c>
      <c r="X542" s="2" t="s">
        <v>106</v>
      </c>
      <c r="Y542" s="2" t="s">
        <v>106</v>
      </c>
      <c r="Z542" s="2" t="s">
        <v>106</v>
      </c>
      <c r="AA542" s="2" t="s">
        <v>106</v>
      </c>
      <c r="AB542" s="18" t="s">
        <v>106</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2020</v>
      </c>
      <c r="AT542" s="50" t="s">
        <v>108</v>
      </c>
      <c r="AU542" s="12" t="s">
        <v>108</v>
      </c>
      <c r="AV542" s="12" t="s">
        <v>108</v>
      </c>
      <c r="AW542" s="12" t="s">
        <v>108</v>
      </c>
      <c r="AX542" s="50" t="s">
        <v>2056</v>
      </c>
      <c r="AY542" s="88" t="s">
        <v>2117</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tr">
        <f>TabelladatiSinottico[[#This Row],[Model]]</f>
        <v>K19x</v>
      </c>
      <c r="CN542" s="64" t="str">
        <f>TabelladatiSinottico[[#This Row],[Serial_Number]]</f>
        <v>K19x.056</v>
      </c>
      <c r="CO542" s="50" t="str">
        <f>TabelladatiSinottico[[#This Row],[Customer]]</f>
        <v>CIE VILANOVA</v>
      </c>
      <c r="CP542" s="54">
        <f t="shared" si="84"/>
        <v>541</v>
      </c>
      <c r="CQ542" s="64" t="s">
        <v>106</v>
      </c>
    </row>
    <row r="543" spans="1:95" ht="21.75" customHeight="1" x14ac:dyDescent="0.25">
      <c r="A543" s="1" t="s">
        <v>1975</v>
      </c>
      <c r="B543" s="7" t="s">
        <v>379</v>
      </c>
      <c r="C543" s="7" t="s">
        <v>1562</v>
      </c>
      <c r="D543" t="s">
        <v>2084</v>
      </c>
      <c r="E543" s="2">
        <v>2007</v>
      </c>
      <c r="F543" s="2" t="s">
        <v>99</v>
      </c>
      <c r="G543" s="2" t="s">
        <v>569</v>
      </c>
      <c r="H543" s="2" t="s">
        <v>101</v>
      </c>
      <c r="I543" s="2" t="s">
        <v>102</v>
      </c>
      <c r="J543" s="2" t="s">
        <v>2118</v>
      </c>
      <c r="K543" s="91" t="str">
        <f t="shared" si="82"/>
        <v>pdf</v>
      </c>
      <c r="L543" s="2" t="s">
        <v>2119</v>
      </c>
      <c r="M543" s="91" t="str">
        <f t="shared" si="83"/>
        <v>pdf</v>
      </c>
      <c r="N543" s="2" t="s">
        <v>105</v>
      </c>
      <c r="O543" s="39" t="s">
        <v>106</v>
      </c>
      <c r="P543" s="13" t="str">
        <f t="shared" si="65"/>
        <v>Folder</v>
      </c>
      <c r="Q543" s="90">
        <v>1650</v>
      </c>
      <c r="R543" s="90">
        <v>750</v>
      </c>
      <c r="S543" s="90">
        <v>850</v>
      </c>
      <c r="T543" s="2">
        <v>42</v>
      </c>
      <c r="U543" s="2" t="s">
        <v>107</v>
      </c>
      <c r="V543" s="7" t="s">
        <v>106</v>
      </c>
      <c r="W543" s="2" t="s">
        <v>106</v>
      </c>
      <c r="X543" s="2" t="s">
        <v>106</v>
      </c>
      <c r="Y543" s="2" t="s">
        <v>106</v>
      </c>
      <c r="Z543" s="2" t="s">
        <v>106</v>
      </c>
      <c r="AA543" s="2" t="s">
        <v>106</v>
      </c>
      <c r="AB543" s="18" t="s">
        <v>106</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2120</v>
      </c>
      <c r="AT543" s="50" t="s">
        <v>107</v>
      </c>
      <c r="AU543" s="12" t="s">
        <v>108</v>
      </c>
      <c r="AV543" s="12" t="s">
        <v>108</v>
      </c>
      <c r="AW543" s="12" t="s">
        <v>108</v>
      </c>
      <c r="AX543" s="50" t="s">
        <v>1649</v>
      </c>
      <c r="AY543" s="88" t="s">
        <v>2121</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tr">
        <f>TabelladatiSinottico[[#This Row],[Model]]</f>
        <v>K19x</v>
      </c>
      <c r="CN543" s="64" t="str">
        <f>TabelladatiSinottico[[#This Row],[Serial_Number]]</f>
        <v>K19x.057</v>
      </c>
      <c r="CO543" s="50" t="str">
        <f>TabelladatiSinottico[[#This Row],[Customer]]</f>
        <v>GENERAL ELECTRIC AVIATION</v>
      </c>
      <c r="CP543" s="54">
        <f t="shared" si="84"/>
        <v>542</v>
      </c>
      <c r="CQ543" s="64" t="s">
        <v>106</v>
      </c>
    </row>
    <row r="544" spans="1:95" ht="21.75" customHeight="1" x14ac:dyDescent="0.25">
      <c r="A544" s="1" t="s">
        <v>1975</v>
      </c>
      <c r="B544" s="7" t="s">
        <v>388</v>
      </c>
      <c r="C544" s="7" t="s">
        <v>1464</v>
      </c>
      <c r="D544" t="s">
        <v>2122</v>
      </c>
      <c r="E544" s="2">
        <v>2007</v>
      </c>
      <c r="F544" s="2" t="s">
        <v>99</v>
      </c>
      <c r="G544" s="2" t="s">
        <v>569</v>
      </c>
      <c r="H544" s="2" t="s">
        <v>101</v>
      </c>
      <c r="I544" s="2" t="s">
        <v>102</v>
      </c>
      <c r="J544" s="2" t="s">
        <v>2123</v>
      </c>
      <c r="K544" s="91" t="str">
        <f t="shared" si="82"/>
        <v>pdf</v>
      </c>
      <c r="L544" s="2" t="s">
        <v>2086</v>
      </c>
      <c r="M544" s="91" t="str">
        <f t="shared" si="83"/>
        <v>pdf</v>
      </c>
      <c r="N544" s="2" t="s">
        <v>105</v>
      </c>
      <c r="O544" s="39" t="s">
        <v>106</v>
      </c>
      <c r="P544" s="13" t="str">
        <f t="shared" si="65"/>
        <v>Folder</v>
      </c>
      <c r="Q544" s="90">
        <v>1650</v>
      </c>
      <c r="R544" s="90">
        <v>750</v>
      </c>
      <c r="S544" s="90">
        <v>850</v>
      </c>
      <c r="T544" s="2">
        <v>24</v>
      </c>
      <c r="U544" s="2" t="s">
        <v>106</v>
      </c>
      <c r="V544" s="7" t="s">
        <v>106</v>
      </c>
      <c r="W544" s="2" t="s">
        <v>106</v>
      </c>
      <c r="X544" s="2" t="s">
        <v>106</v>
      </c>
      <c r="Y544" s="2" t="s">
        <v>106</v>
      </c>
      <c r="Z544" s="2" t="s">
        <v>106</v>
      </c>
      <c r="AA544" s="2" t="s">
        <v>106</v>
      </c>
      <c r="AB544" s="18" t="s">
        <v>106</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2020</v>
      </c>
      <c r="AT544" s="50" t="s">
        <v>108</v>
      </c>
      <c r="AU544" s="12" t="s">
        <v>108</v>
      </c>
      <c r="AV544" s="12" t="s">
        <v>108</v>
      </c>
      <c r="AW544" s="12" t="s">
        <v>108</v>
      </c>
      <c r="AX544" s="50" t="s">
        <v>1617</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tr">
        <f>TabelladatiSinottico[[#This Row],[Model]]</f>
        <v>K19x</v>
      </c>
      <c r="CN544" s="64" t="str">
        <f>TabelladatiSinottico[[#This Row],[Serial_Number]]</f>
        <v>K19x.058</v>
      </c>
      <c r="CO544" s="50" t="str">
        <f>TabelladatiSinottico[[#This Row],[Customer]]</f>
        <v>PRE-PROTOTYPING GmbH</v>
      </c>
      <c r="CP544" s="54">
        <f t="shared" si="84"/>
        <v>543</v>
      </c>
      <c r="CQ544" s="64" t="s">
        <v>106</v>
      </c>
    </row>
    <row r="545" spans="1:95" ht="21.75" customHeight="1" x14ac:dyDescent="0.25">
      <c r="A545" s="1" t="s">
        <v>1975</v>
      </c>
      <c r="B545" s="7" t="s">
        <v>400</v>
      </c>
      <c r="C545" s="7" t="s">
        <v>1464</v>
      </c>
      <c r="D545" t="s">
        <v>2124</v>
      </c>
      <c r="E545" s="2">
        <v>2007</v>
      </c>
      <c r="F545" s="2" t="s">
        <v>99</v>
      </c>
      <c r="G545" s="2" t="s">
        <v>569</v>
      </c>
      <c r="H545" s="2" t="s">
        <v>101</v>
      </c>
      <c r="I545" s="2" t="s">
        <v>102</v>
      </c>
      <c r="J545" s="2" t="s">
        <v>2125</v>
      </c>
      <c r="K545" s="91" t="str">
        <f t="shared" si="82"/>
        <v>pdf</v>
      </c>
      <c r="L545" s="2" t="s">
        <v>2086</v>
      </c>
      <c r="M545" s="91" t="str">
        <f t="shared" si="83"/>
        <v>pdf</v>
      </c>
      <c r="N545" s="2" t="s">
        <v>105</v>
      </c>
      <c r="O545" s="39" t="s">
        <v>106</v>
      </c>
      <c r="P545" s="13" t="str">
        <f t="shared" si="65"/>
        <v>Folder</v>
      </c>
      <c r="Q545" s="90">
        <v>1650</v>
      </c>
      <c r="R545" s="90">
        <v>750</v>
      </c>
      <c r="S545" s="90">
        <v>850</v>
      </c>
      <c r="T545" s="2">
        <v>42</v>
      </c>
      <c r="U545" s="2" t="s">
        <v>106</v>
      </c>
      <c r="V545" s="7" t="s">
        <v>106</v>
      </c>
      <c r="W545" s="2" t="s">
        <v>106</v>
      </c>
      <c r="X545" s="2" t="s">
        <v>106</v>
      </c>
      <c r="Y545" s="2" t="s">
        <v>106</v>
      </c>
      <c r="Z545" s="2" t="s">
        <v>106</v>
      </c>
      <c r="AA545" s="2" t="s">
        <v>106</v>
      </c>
      <c r="AB545" s="18" t="s">
        <v>106</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2020</v>
      </c>
      <c r="AT545" s="50" t="s">
        <v>108</v>
      </c>
      <c r="AU545" s="12" t="s">
        <v>108</v>
      </c>
      <c r="AV545" s="12" t="s">
        <v>108</v>
      </c>
      <c r="AW545" s="12" t="s">
        <v>108</v>
      </c>
      <c r="AX545" s="50" t="s">
        <v>1649</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tr">
        <f>TabelladatiSinottico[[#This Row],[Model]]</f>
        <v>K19x</v>
      </c>
      <c r="CN545" s="64" t="str">
        <f>TabelladatiSinottico[[#This Row],[Serial_Number]]</f>
        <v>K19x.059</v>
      </c>
      <c r="CO545" s="50" t="str">
        <f>TabelladatiSinottico[[#This Row],[Customer]]</f>
        <v>DETAIL TECHNOLOGY</v>
      </c>
      <c r="CP545" s="54">
        <f t="shared" si="84"/>
        <v>544</v>
      </c>
      <c r="CQ545" s="64" t="s">
        <v>106</v>
      </c>
    </row>
    <row r="546" spans="1:95" ht="21.75" customHeight="1" x14ac:dyDescent="0.25">
      <c r="A546" s="1" t="s">
        <v>1975</v>
      </c>
      <c r="B546" s="7" t="s">
        <v>409</v>
      </c>
      <c r="C546" s="7" t="s">
        <v>1464</v>
      </c>
      <c r="D546" t="s">
        <v>661</v>
      </c>
      <c r="E546" s="2">
        <v>2007</v>
      </c>
      <c r="F546" s="2" t="s">
        <v>99</v>
      </c>
      <c r="G546" s="2" t="s">
        <v>569</v>
      </c>
      <c r="H546" s="2" t="s">
        <v>101</v>
      </c>
      <c r="I546" s="2" t="s">
        <v>102</v>
      </c>
      <c r="J546" s="2" t="s">
        <v>2126</v>
      </c>
      <c r="K546" s="91" t="str">
        <f t="shared" si="82"/>
        <v>pdf</v>
      </c>
      <c r="L546" s="2" t="s">
        <v>2086</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2020</v>
      </c>
      <c r="AT546" s="50" t="s">
        <v>108</v>
      </c>
      <c r="AU546" s="12" t="s">
        <v>108</v>
      </c>
      <c r="AV546" s="12" t="s">
        <v>108</v>
      </c>
      <c r="AW546" s="12" t="s">
        <v>108</v>
      </c>
      <c r="AX546" s="50" t="s">
        <v>1649</v>
      </c>
      <c r="AY546" s="88" t="s">
        <v>665</v>
      </c>
      <c r="AZ546" s="88" t="s">
        <v>666</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tr">
        <f>TabelladatiSinottico[[#This Row],[Model]]</f>
        <v>K19x</v>
      </c>
      <c r="CN546" s="64" t="str">
        <f>TabelladatiSinottico[[#This Row],[Serial_Number]]</f>
        <v>K19x.060</v>
      </c>
      <c r="CO546" s="50" t="str">
        <f>TabelladatiSinottico[[#This Row],[Customer]]</f>
        <v>PARAGON DIE &amp; ENGINEERING Co.</v>
      </c>
      <c r="CP546" s="54">
        <f t="shared" si="84"/>
        <v>545</v>
      </c>
      <c r="CQ546" s="64" t="s">
        <v>106</v>
      </c>
    </row>
    <row r="547" spans="1:95" ht="21.75" customHeight="1" x14ac:dyDescent="0.25">
      <c r="A547" s="1" t="s">
        <v>1975</v>
      </c>
      <c r="B547" s="7" t="s">
        <v>415</v>
      </c>
      <c r="C547" s="7" t="s">
        <v>1464</v>
      </c>
      <c r="D547" t="s">
        <v>1625</v>
      </c>
      <c r="E547" s="2">
        <v>2008</v>
      </c>
      <c r="F547" s="2" t="s">
        <v>646</v>
      </c>
      <c r="G547" s="2" t="s">
        <v>1244</v>
      </c>
      <c r="H547" s="2" t="s">
        <v>101</v>
      </c>
      <c r="I547" s="2" t="s">
        <v>102</v>
      </c>
      <c r="J547" s="2" t="s">
        <v>2127</v>
      </c>
      <c r="K547" s="91" t="str">
        <f t="shared" si="82"/>
        <v>pdf</v>
      </c>
      <c r="L547" s="2" t="s">
        <v>2128</v>
      </c>
      <c r="M547" s="91" t="str">
        <f t="shared" si="83"/>
        <v>pdf</v>
      </c>
      <c r="N547" s="2" t="s">
        <v>105</v>
      </c>
      <c r="O547" s="39" t="s">
        <v>106</v>
      </c>
      <c r="P547" s="13" t="str">
        <f t="shared" si="65"/>
        <v>Folder</v>
      </c>
      <c r="Q547" s="90">
        <v>1650</v>
      </c>
      <c r="R547" s="90">
        <v>750</v>
      </c>
      <c r="S547" s="90">
        <v>850</v>
      </c>
      <c r="T547" s="2">
        <v>24</v>
      </c>
      <c r="U547" s="2" t="s">
        <v>106</v>
      </c>
      <c r="V547" s="7" t="s">
        <v>106</v>
      </c>
      <c r="W547" s="2" t="s">
        <v>106</v>
      </c>
      <c r="X547" s="2" t="s">
        <v>106</v>
      </c>
      <c r="Y547" s="2" t="s">
        <v>106</v>
      </c>
      <c r="Z547" s="2" t="s">
        <v>106</v>
      </c>
      <c r="AA547" s="2" t="s">
        <v>106</v>
      </c>
      <c r="AB547" s="18" t="s">
        <v>106</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2020</v>
      </c>
      <c r="AT547" s="50" t="s">
        <v>108</v>
      </c>
      <c r="AU547" s="12" t="s">
        <v>108</v>
      </c>
      <c r="AV547" s="12" t="s">
        <v>108</v>
      </c>
      <c r="AW547" s="12" t="s">
        <v>108</v>
      </c>
      <c r="AX547" s="50" t="s">
        <v>1617</v>
      </c>
      <c r="AY547" s="88" t="s">
        <v>2129</v>
      </c>
      <c r="AZ547" s="88" t="s">
        <v>192</v>
      </c>
      <c r="BA547" s="12" t="str">
        <f t="shared" si="98"/>
        <v>M3A</v>
      </c>
      <c r="BB547" s="54" t="s">
        <v>106</v>
      </c>
      <c r="BC547" s="12" t="str">
        <f t="shared" si="99"/>
        <v>30 kw-24 krpm</v>
      </c>
      <c r="BD547" s="12" t="str">
        <f t="shared" si="100"/>
        <v>HSK-A 63</v>
      </c>
      <c r="BE547" s="12" t="s">
        <v>652</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tr">
        <f>TabelladatiSinottico[[#This Row],[Model]]</f>
        <v>K19x</v>
      </c>
      <c r="CN547" s="64" t="str">
        <f>TabelladatiSinottico[[#This Row],[Serial_Number]]</f>
        <v>K19x.061</v>
      </c>
      <c r="CO547" s="50" t="str">
        <f>TabelladatiSinottico[[#This Row],[Customer]]</f>
        <v>AICHELE WERKZEUGE GMBH+Co. Kg.</v>
      </c>
      <c r="CP547" s="54">
        <f t="shared" si="84"/>
        <v>546</v>
      </c>
      <c r="CQ547" s="64" t="s">
        <v>106</v>
      </c>
    </row>
    <row r="548" spans="1:95" ht="21.75" customHeight="1" x14ac:dyDescent="0.25">
      <c r="A548" s="1" t="s">
        <v>1975</v>
      </c>
      <c r="B548" s="7" t="s">
        <v>417</v>
      </c>
      <c r="C548" s="7" t="s">
        <v>1464</v>
      </c>
      <c r="D548" t="s">
        <v>2130</v>
      </c>
      <c r="E548" s="2">
        <v>2008</v>
      </c>
      <c r="F548" s="2" t="s">
        <v>99</v>
      </c>
      <c r="G548" s="2" t="s">
        <v>569</v>
      </c>
      <c r="H548" s="2" t="s">
        <v>101</v>
      </c>
      <c r="I548" s="2" t="s">
        <v>102</v>
      </c>
      <c r="J548" s="2" t="s">
        <v>2131</v>
      </c>
      <c r="K548" s="91" t="str">
        <f t="shared" si="82"/>
        <v>pdf</v>
      </c>
      <c r="L548" s="2" t="s">
        <v>2086</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2020</v>
      </c>
      <c r="AT548" s="50" t="s">
        <v>108</v>
      </c>
      <c r="AU548" s="12" t="s">
        <v>108</v>
      </c>
      <c r="AV548" s="12" t="s">
        <v>108</v>
      </c>
      <c r="AW548" s="12" t="s">
        <v>108</v>
      </c>
      <c r="AX548" s="50" t="s">
        <v>2056</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tr">
        <f>TabelladatiSinottico[[#This Row],[Model]]</f>
        <v>K19x</v>
      </c>
      <c r="CN548" s="64" t="str">
        <f>TabelladatiSinottico[[#This Row],[Serial_Number]]</f>
        <v>K19x.062</v>
      </c>
      <c r="CO548" s="50" t="str">
        <f>TabelladatiSinottico[[#This Row],[Customer]]</f>
        <v>TECHNIPLAS PD</v>
      </c>
      <c r="CP548" s="54">
        <f t="shared" si="84"/>
        <v>547</v>
      </c>
      <c r="CQ548" s="64" t="s">
        <v>106</v>
      </c>
    </row>
    <row r="549" spans="1:95" ht="21.75" customHeight="1" x14ac:dyDescent="0.25">
      <c r="A549" s="1" t="s">
        <v>1975</v>
      </c>
      <c r="B549" s="7" t="s">
        <v>422</v>
      </c>
      <c r="C549" s="7" t="s">
        <v>1464</v>
      </c>
      <c r="D549" t="s">
        <v>2132</v>
      </c>
      <c r="E549" s="2">
        <v>2008</v>
      </c>
      <c r="F549" s="2" t="s">
        <v>99</v>
      </c>
      <c r="G549" s="2" t="s">
        <v>569</v>
      </c>
      <c r="H549" s="2" t="s">
        <v>101</v>
      </c>
      <c r="I549" s="2" t="s">
        <v>102</v>
      </c>
      <c r="J549" s="2" t="s">
        <v>2133</v>
      </c>
      <c r="K549" s="91" t="str">
        <f t="shared" si="82"/>
        <v>pdf</v>
      </c>
      <c r="L549" s="2" t="s">
        <v>2079</v>
      </c>
      <c r="M549" s="91" t="str">
        <f t="shared" si="83"/>
        <v>pdf</v>
      </c>
      <c r="N549" s="2" t="s">
        <v>105</v>
      </c>
      <c r="O549" s="39" t="s">
        <v>106</v>
      </c>
      <c r="P549" s="13" t="str">
        <f t="shared" si="65"/>
        <v>Folder</v>
      </c>
      <c r="Q549" s="90">
        <v>1650</v>
      </c>
      <c r="R549" s="90">
        <v>750</v>
      </c>
      <c r="S549" s="90">
        <v>850</v>
      </c>
      <c r="T549" s="2">
        <v>24</v>
      </c>
      <c r="U549" s="2" t="s">
        <v>107</v>
      </c>
      <c r="V549" s="7" t="s">
        <v>106</v>
      </c>
      <c r="W549" s="2" t="s">
        <v>106</v>
      </c>
      <c r="X549" s="2" t="s">
        <v>106</v>
      </c>
      <c r="Y549" s="2" t="s">
        <v>106</v>
      </c>
      <c r="Z549" s="2" t="s">
        <v>106</v>
      </c>
      <c r="AA549" s="2" t="s">
        <v>106</v>
      </c>
      <c r="AB549" s="18" t="s">
        <v>106</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2020</v>
      </c>
      <c r="AT549" s="50" t="s">
        <v>108</v>
      </c>
      <c r="AU549" s="12" t="s">
        <v>108</v>
      </c>
      <c r="AV549" s="12" t="s">
        <v>108</v>
      </c>
      <c r="AW549" s="12" t="s">
        <v>108</v>
      </c>
      <c r="AX549" s="50" t="s">
        <v>2056</v>
      </c>
      <c r="AY549" s="88" t="s">
        <v>1130</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tr">
        <f>TabelladatiSinottico[[#This Row],[Model]]</f>
        <v>K19x</v>
      </c>
      <c r="CN549" s="64" t="str">
        <f>TabelladatiSinottico[[#This Row],[Serial_Number]]</f>
        <v>K19x.063</v>
      </c>
      <c r="CO549" s="50" t="str">
        <f>TabelladatiSinottico[[#This Row],[Customer]]</f>
        <v>FASEG</v>
      </c>
      <c r="CP549" s="54">
        <f t="shared" si="84"/>
        <v>548</v>
      </c>
      <c r="CQ549" s="64" t="s">
        <v>106</v>
      </c>
    </row>
    <row r="550" spans="1:95" ht="21.75" customHeight="1" x14ac:dyDescent="0.25">
      <c r="A550" s="1" t="s">
        <v>1975</v>
      </c>
      <c r="B550" s="7" t="s">
        <v>426</v>
      </c>
      <c r="C550" s="7" t="s">
        <v>1464</v>
      </c>
      <c r="D550" t="s">
        <v>1998</v>
      </c>
      <c r="E550" s="2">
        <v>2008</v>
      </c>
      <c r="F550" s="2" t="s">
        <v>99</v>
      </c>
      <c r="G550" s="2" t="s">
        <v>569</v>
      </c>
      <c r="H550" s="2" t="s">
        <v>101</v>
      </c>
      <c r="I550" s="2" t="s">
        <v>102</v>
      </c>
      <c r="J550" s="2" t="s">
        <v>2134</v>
      </c>
      <c r="K550" s="91" t="str">
        <f t="shared" si="82"/>
        <v>pdf</v>
      </c>
      <c r="L550" s="2" t="s">
        <v>2086</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2020</v>
      </c>
      <c r="AT550" s="50" t="s">
        <v>108</v>
      </c>
      <c r="AU550" s="12" t="s">
        <v>108</v>
      </c>
      <c r="AV550" s="12" t="s">
        <v>108</v>
      </c>
      <c r="AW550" s="12" t="s">
        <v>108</v>
      </c>
      <c r="AX550" s="50" t="s">
        <v>1649</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tr">
        <f>TabelladatiSinottico[[#This Row],[Model]]</f>
        <v>K19x</v>
      </c>
      <c r="CN550" s="64" t="str">
        <f>TabelladatiSinottico[[#This Row],[Serial_Number]]</f>
        <v>K19x.064</v>
      </c>
      <c r="CO550" s="50" t="str">
        <f>TabelladatiSinottico[[#This Row],[Customer]]</f>
        <v>CHICAGO MOLD ENGINEERING Co. Inc.</v>
      </c>
      <c r="CP550" s="54">
        <f t="shared" si="84"/>
        <v>549</v>
      </c>
      <c r="CQ550" s="64" t="s">
        <v>106</v>
      </c>
    </row>
    <row r="551" spans="1:95" ht="21.75" customHeight="1" x14ac:dyDescent="0.25">
      <c r="A551" s="1" t="s">
        <v>1975</v>
      </c>
      <c r="B551" s="7" t="s">
        <v>431</v>
      </c>
      <c r="C551" s="7" t="s">
        <v>1464</v>
      </c>
      <c r="D551" t="s">
        <v>1672</v>
      </c>
      <c r="E551" s="2">
        <v>2008</v>
      </c>
      <c r="F551" s="2" t="s">
        <v>99</v>
      </c>
      <c r="G551" s="2" t="s">
        <v>569</v>
      </c>
      <c r="H551" s="2" t="s">
        <v>101</v>
      </c>
      <c r="I551" s="2" t="s">
        <v>102</v>
      </c>
      <c r="J551" s="2" t="s">
        <v>2135</v>
      </c>
      <c r="K551" s="91" t="str">
        <f t="shared" si="82"/>
        <v>pdf</v>
      </c>
      <c r="L551" s="2" t="s">
        <v>2086</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1674</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2020</v>
      </c>
      <c r="AT551" s="50" t="s">
        <v>108</v>
      </c>
      <c r="AU551" s="12" t="s">
        <v>108</v>
      </c>
      <c r="AV551" s="12" t="s">
        <v>108</v>
      </c>
      <c r="AW551" s="12" t="s">
        <v>108</v>
      </c>
      <c r="AX551" s="50" t="s">
        <v>1617</v>
      </c>
      <c r="AY551" s="88" t="s">
        <v>330</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tr">
        <f>TabelladatiSinottico[[#This Row],[Model]]</f>
        <v>K19x</v>
      </c>
      <c r="CN551" s="64" t="str">
        <f>TabelladatiSinottico[[#This Row],[Serial_Number]]</f>
        <v>K19x.065</v>
      </c>
      <c r="CO551" s="50" t="str">
        <f>TabelladatiSinottico[[#This Row],[Customer]]</f>
        <v>AERNNOVA</v>
      </c>
      <c r="CP551" s="54">
        <f t="shared" si="84"/>
        <v>550</v>
      </c>
      <c r="CQ551" s="64" t="s">
        <v>106</v>
      </c>
    </row>
    <row r="552" spans="1:95" ht="21.75" customHeight="1" x14ac:dyDescent="0.25">
      <c r="A552" s="1" t="s">
        <v>1975</v>
      </c>
      <c r="B552" s="7" t="s">
        <v>441</v>
      </c>
      <c r="C552" s="7" t="s">
        <v>1464</v>
      </c>
      <c r="D552" t="s">
        <v>668</v>
      </c>
      <c r="E552" s="2">
        <v>2008</v>
      </c>
      <c r="F552" s="2" t="s">
        <v>99</v>
      </c>
      <c r="G552" s="2" t="s">
        <v>569</v>
      </c>
      <c r="H552" s="2" t="s">
        <v>101</v>
      </c>
      <c r="I552" s="2" t="s">
        <v>102</v>
      </c>
      <c r="J552" s="2" t="s">
        <v>2136</v>
      </c>
      <c r="K552" s="91" t="str">
        <f t="shared" si="82"/>
        <v>pdf</v>
      </c>
      <c r="L552" s="2" t="s">
        <v>2086</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2020</v>
      </c>
      <c r="AT552" s="50" t="s">
        <v>108</v>
      </c>
      <c r="AU552" s="12" t="s">
        <v>108</v>
      </c>
      <c r="AV552" s="12" t="s">
        <v>108</v>
      </c>
      <c r="AW552" s="12" t="s">
        <v>108</v>
      </c>
      <c r="AX552" s="50" t="s">
        <v>1617</v>
      </c>
      <c r="AY552" s="88" t="s">
        <v>449</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tr">
        <f>TabelladatiSinottico[[#This Row],[Model]]</f>
        <v>K19x</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x14ac:dyDescent="0.25">
      <c r="A553" s="1" t="s">
        <v>1975</v>
      </c>
      <c r="B553" s="7" t="s">
        <v>450</v>
      </c>
      <c r="C553" s="7" t="s">
        <v>1464</v>
      </c>
      <c r="D553" t="s">
        <v>788</v>
      </c>
      <c r="E553" s="2">
        <v>2008</v>
      </c>
      <c r="F553" s="2" t="s">
        <v>99</v>
      </c>
      <c r="G553" s="2" t="s">
        <v>569</v>
      </c>
      <c r="H553" s="2" t="s">
        <v>101</v>
      </c>
      <c r="I553" s="2" t="s">
        <v>102</v>
      </c>
      <c r="J553" s="2" t="s">
        <v>2137</v>
      </c>
      <c r="K553" s="91" t="str">
        <f t="shared" si="82"/>
        <v>pdf</v>
      </c>
      <c r="L553" s="2" t="s">
        <v>2079</v>
      </c>
      <c r="M553" s="91" t="str">
        <f t="shared" si="83"/>
        <v>pdf</v>
      </c>
      <c r="N553" s="2" t="s">
        <v>105</v>
      </c>
      <c r="O553" s="39" t="s">
        <v>106</v>
      </c>
      <c r="P553" s="13" t="str">
        <f t="shared" si="65"/>
        <v>Folder</v>
      </c>
      <c r="Q553" s="90">
        <v>1650</v>
      </c>
      <c r="R553" s="90">
        <v>750</v>
      </c>
      <c r="S553" s="90">
        <v>850</v>
      </c>
      <c r="T553" s="2" t="s">
        <v>106</v>
      </c>
      <c r="U553" s="2" t="s">
        <v>107</v>
      </c>
      <c r="V553" s="7" t="s">
        <v>106</v>
      </c>
      <c r="W553" s="2" t="s">
        <v>106</v>
      </c>
      <c r="X553" s="2" t="s">
        <v>106</v>
      </c>
      <c r="Y553" s="2" t="s">
        <v>106</v>
      </c>
      <c r="Z553" s="2" t="s">
        <v>106</v>
      </c>
      <c r="AA553" s="2" t="s">
        <v>106</v>
      </c>
      <c r="AB553" s="18" t="s">
        <v>106</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2020</v>
      </c>
      <c r="AT553" s="50" t="s">
        <v>108</v>
      </c>
      <c r="AU553" s="12" t="s">
        <v>108</v>
      </c>
      <c r="AV553" s="12" t="s">
        <v>108</v>
      </c>
      <c r="AW553" s="12" t="s">
        <v>108</v>
      </c>
      <c r="AX553" s="50" t="s">
        <v>2056</v>
      </c>
      <c r="AY553" s="88" t="s">
        <v>790</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tr">
        <f>TabelladatiSinottico[[#This Row],[Model]]</f>
        <v>K19x</v>
      </c>
      <c r="CN553" s="64" t="str">
        <f>TabelladatiSinottico[[#This Row],[Serial_Number]]</f>
        <v>K19x.067</v>
      </c>
      <c r="CO553" s="50" t="str">
        <f>TabelladatiSinottico[[#This Row],[Customer]]</f>
        <v>COKO-WERK GMBH</v>
      </c>
      <c r="CP553" s="54">
        <f t="shared" si="84"/>
        <v>552</v>
      </c>
      <c r="CQ553" s="64" t="s">
        <v>106</v>
      </c>
    </row>
    <row r="554" spans="1:95" ht="21.75" customHeight="1" x14ac:dyDescent="0.25">
      <c r="A554" s="1" t="s">
        <v>1975</v>
      </c>
      <c r="B554" s="7" t="s">
        <v>454</v>
      </c>
      <c r="C554" s="7" t="s">
        <v>1464</v>
      </c>
      <c r="D554" t="s">
        <v>668</v>
      </c>
      <c r="E554" s="2">
        <v>2008</v>
      </c>
      <c r="F554" s="2" t="s">
        <v>99</v>
      </c>
      <c r="G554" s="2" t="s">
        <v>569</v>
      </c>
      <c r="H554" s="2" t="s">
        <v>101</v>
      </c>
      <c r="I554" s="2" t="s">
        <v>102</v>
      </c>
      <c r="J554" s="2" t="s">
        <v>2138</v>
      </c>
      <c r="K554" s="91" t="str">
        <f t="shared" si="82"/>
        <v>pdf</v>
      </c>
      <c r="L554" s="2" t="s">
        <v>2086</v>
      </c>
      <c r="M554" s="91" t="str">
        <f t="shared" si="83"/>
        <v>pdf</v>
      </c>
      <c r="N554" s="2" t="s">
        <v>105</v>
      </c>
      <c r="O554" s="39" t="s">
        <v>106</v>
      </c>
      <c r="P554" s="13" t="str">
        <f t="shared" si="65"/>
        <v>Folder</v>
      </c>
      <c r="Q554" s="90">
        <v>1650</v>
      </c>
      <c r="R554" s="90">
        <v>750</v>
      </c>
      <c r="S554" s="90">
        <v>850</v>
      </c>
      <c r="T554" s="2" t="s">
        <v>106</v>
      </c>
      <c r="U554" s="2" t="s">
        <v>107</v>
      </c>
      <c r="V554" s="7" t="s">
        <v>106</v>
      </c>
      <c r="W554" s="2" t="s">
        <v>106</v>
      </c>
      <c r="X554" s="2" t="s">
        <v>106</v>
      </c>
      <c r="Y554" s="2" t="s">
        <v>106</v>
      </c>
      <c r="Z554" s="2" t="s">
        <v>106</v>
      </c>
      <c r="AA554" s="2" t="s">
        <v>106</v>
      </c>
      <c r="AB554" s="18" t="s">
        <v>106</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2020</v>
      </c>
      <c r="AT554" s="50" t="s">
        <v>108</v>
      </c>
      <c r="AU554" s="12" t="s">
        <v>108</v>
      </c>
      <c r="AV554" s="12" t="s">
        <v>108</v>
      </c>
      <c r="AW554" s="12" t="s">
        <v>108</v>
      </c>
      <c r="AX554" s="50" t="s">
        <v>1617</v>
      </c>
      <c r="AY554" s="88" t="s">
        <v>449</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tr">
        <f>TabelladatiSinottico[[#This Row],[Model]]</f>
        <v>K19x</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x14ac:dyDescent="0.25">
      <c r="A555" s="1" t="s">
        <v>1975</v>
      </c>
      <c r="B555" s="7" t="s">
        <v>457</v>
      </c>
      <c r="C555" s="7" t="s">
        <v>1464</v>
      </c>
      <c r="D555" t="s">
        <v>2139</v>
      </c>
      <c r="E555" s="2">
        <v>2008</v>
      </c>
      <c r="F555" s="2" t="s">
        <v>99</v>
      </c>
      <c r="G555" s="2" t="s">
        <v>569</v>
      </c>
      <c r="H555" s="2" t="s">
        <v>101</v>
      </c>
      <c r="I555" s="2" t="s">
        <v>102</v>
      </c>
      <c r="J555" s="2" t="s">
        <v>2140</v>
      </c>
      <c r="K555" s="91" t="str">
        <f t="shared" si="82"/>
        <v>pdf</v>
      </c>
      <c r="L555" s="2" t="s">
        <v>2141</v>
      </c>
      <c r="M555" s="91" t="str">
        <f t="shared" si="83"/>
        <v>pdf</v>
      </c>
      <c r="N555" s="2" t="s">
        <v>105</v>
      </c>
      <c r="O555" s="39" t="s">
        <v>106</v>
      </c>
      <c r="P555" s="13" t="str">
        <f t="shared" si="65"/>
        <v>Folder</v>
      </c>
      <c r="Q555" s="90">
        <v>1650</v>
      </c>
      <c r="R555" s="90">
        <v>750</v>
      </c>
      <c r="S555" s="90">
        <v>850</v>
      </c>
      <c r="T555" s="2" t="s">
        <v>106</v>
      </c>
      <c r="U555" s="2" t="s">
        <v>107</v>
      </c>
      <c r="V555" s="7" t="s">
        <v>106</v>
      </c>
      <c r="W555" s="2" t="s">
        <v>106</v>
      </c>
      <c r="X555" s="2" t="s">
        <v>106</v>
      </c>
      <c r="Y555" s="2" t="s">
        <v>106</v>
      </c>
      <c r="Z555" s="2" t="s">
        <v>106</v>
      </c>
      <c r="AA555" s="2" t="s">
        <v>106</v>
      </c>
      <c r="AB555" s="18" t="s">
        <v>106</v>
      </c>
      <c r="AC555" s="7" t="s">
        <v>364</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2020</v>
      </c>
      <c r="AT555" s="50" t="s">
        <v>108</v>
      </c>
      <c r="AU555" s="12" t="s">
        <v>108</v>
      </c>
      <c r="AV555" s="12" t="s">
        <v>108</v>
      </c>
      <c r="AW555" s="12" t="s">
        <v>108</v>
      </c>
      <c r="AX555" s="50" t="s">
        <v>2056</v>
      </c>
      <c r="AY555" s="88" t="s">
        <v>252</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tr">
        <f>TabelladatiSinottico[[#This Row],[Model]]</f>
        <v>K19x</v>
      </c>
      <c r="CN555" s="64" t="str">
        <f>TabelladatiSinottico[[#This Row],[Serial_Number]]</f>
        <v>K19x.069</v>
      </c>
      <c r="CO555" s="50" t="str">
        <f>TabelladatiSinottico[[#This Row],[Customer]]</f>
        <v>BSI S.r.l.</v>
      </c>
      <c r="CP555" s="54">
        <f t="shared" si="84"/>
        <v>554</v>
      </c>
      <c r="CQ555" s="64" t="s">
        <v>106</v>
      </c>
    </row>
    <row r="556" spans="1:95" ht="21.75" customHeight="1" x14ac:dyDescent="0.25">
      <c r="A556" s="1" t="s">
        <v>1975</v>
      </c>
      <c r="B556" s="7" t="s">
        <v>458</v>
      </c>
      <c r="C556" s="7" t="s">
        <v>1464</v>
      </c>
      <c r="D556" t="s">
        <v>2142</v>
      </c>
      <c r="E556" s="2">
        <v>2008</v>
      </c>
      <c r="F556" s="2" t="s">
        <v>99</v>
      </c>
      <c r="G556" s="2" t="s">
        <v>569</v>
      </c>
      <c r="H556" s="2" t="s">
        <v>101</v>
      </c>
      <c r="I556" s="2" t="s">
        <v>102</v>
      </c>
      <c r="J556" s="2" t="s">
        <v>2143</v>
      </c>
      <c r="K556" s="91" t="str">
        <f t="shared" si="82"/>
        <v>pdf</v>
      </c>
      <c r="L556" s="2" t="s">
        <v>2079</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364</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2020</v>
      </c>
      <c r="AT556" s="50" t="s">
        <v>108</v>
      </c>
      <c r="AU556" s="12" t="s">
        <v>108</v>
      </c>
      <c r="AV556" s="12" t="s">
        <v>108</v>
      </c>
      <c r="AW556" s="12" t="s">
        <v>108</v>
      </c>
      <c r="AX556" s="50" t="s">
        <v>108</v>
      </c>
      <c r="AY556" s="88" t="s">
        <v>2144</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tr">
        <f>TabelladatiSinottico[[#This Row],[Model]]</f>
        <v>K19x</v>
      </c>
      <c r="CN556" s="64" t="str">
        <f>TabelladatiSinottico[[#This Row],[Serial_Number]]</f>
        <v>K19x.070</v>
      </c>
      <c r="CO556" s="50" t="str">
        <f>TabelladatiSinottico[[#This Row],[Customer]]</f>
        <v>SIMAV</v>
      </c>
      <c r="CP556" s="54">
        <f t="shared" si="84"/>
        <v>555</v>
      </c>
      <c r="CQ556" s="64" t="s">
        <v>106</v>
      </c>
    </row>
    <row r="557" spans="1:95" ht="21.75" customHeight="1" x14ac:dyDescent="0.25">
      <c r="A557" s="1" t="s">
        <v>1975</v>
      </c>
      <c r="B557" s="7" t="s">
        <v>470</v>
      </c>
      <c r="C557" s="7" t="s">
        <v>1562</v>
      </c>
      <c r="D557" t="s">
        <v>2145</v>
      </c>
      <c r="E557" s="2">
        <v>2008</v>
      </c>
      <c r="F557" s="2" t="s">
        <v>99</v>
      </c>
      <c r="G557" s="2" t="s">
        <v>569</v>
      </c>
      <c r="H557" s="2" t="s">
        <v>101</v>
      </c>
      <c r="I557" s="2" t="s">
        <v>102</v>
      </c>
      <c r="J557" s="2" t="s">
        <v>2146</v>
      </c>
      <c r="K557" s="91" t="str">
        <f t="shared" si="82"/>
        <v>pdf</v>
      </c>
      <c r="L557" s="2" t="s">
        <v>2113</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2147</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2102</v>
      </c>
      <c r="AT557" s="50" t="s">
        <v>2148</v>
      </c>
      <c r="AU557" s="12" t="s">
        <v>108</v>
      </c>
      <c r="AV557" s="12" t="s">
        <v>108</v>
      </c>
      <c r="AW557" s="12" t="s">
        <v>108</v>
      </c>
      <c r="AX557" s="50" t="s">
        <v>1617</v>
      </c>
      <c r="AY557" s="88" t="s">
        <v>405</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tr">
        <f>TabelladatiSinottico[[#This Row],[Model]]</f>
        <v>K19x</v>
      </c>
      <c r="CN557" s="64" t="str">
        <f>TabelladatiSinottico[[#This Row],[Serial_Number]]</f>
        <v>K19x.071</v>
      </c>
      <c r="CO557" s="50" t="str">
        <f>TabelladatiSinottico[[#This Row],[Customer]]</f>
        <v>RIGO' TOOL &amp; MOULD</v>
      </c>
      <c r="CP557" s="54">
        <f t="shared" si="84"/>
        <v>556</v>
      </c>
      <c r="CQ557" s="64" t="s">
        <v>106</v>
      </c>
    </row>
    <row r="558" spans="1:95" ht="21.75" customHeight="1" x14ac:dyDescent="0.25">
      <c r="A558" s="1" t="s">
        <v>1975</v>
      </c>
      <c r="B558" s="7" t="s">
        <v>474</v>
      </c>
      <c r="C558" s="7" t="s">
        <v>1464</v>
      </c>
      <c r="D558" t="s">
        <v>1985</v>
      </c>
      <c r="E558" s="2">
        <v>2009</v>
      </c>
      <c r="F558" s="2" t="s">
        <v>99</v>
      </c>
      <c r="G558" s="2" t="s">
        <v>569</v>
      </c>
      <c r="H558" s="2" t="s">
        <v>101</v>
      </c>
      <c r="I558" s="2" t="s">
        <v>102</v>
      </c>
      <c r="J558" s="2" t="s">
        <v>2149</v>
      </c>
      <c r="K558" s="91" t="str">
        <f t="shared" si="82"/>
        <v>pdf</v>
      </c>
      <c r="L558" s="2" t="s">
        <v>2113</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1987</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2020</v>
      </c>
      <c r="AT558" s="50" t="s">
        <v>108</v>
      </c>
      <c r="AU558" s="12" t="s">
        <v>108</v>
      </c>
      <c r="AV558" s="12" t="s">
        <v>108</v>
      </c>
      <c r="AW558" s="12" t="s">
        <v>108</v>
      </c>
      <c r="AX558" s="50" t="s">
        <v>2056</v>
      </c>
      <c r="AY558" s="88" t="s">
        <v>370</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tr">
        <f>TabelladatiSinottico[[#This Row],[Model]]</f>
        <v>K19x</v>
      </c>
      <c r="CN558" s="64" t="str">
        <f>TabelladatiSinottico[[#This Row],[Serial_Number]]</f>
        <v>K19x.072</v>
      </c>
      <c r="CO558" s="50" t="str">
        <f>TabelladatiSinottico[[#This Row],[Customer]]</f>
        <v>KLEIZEN MODELMAKERIJ BV</v>
      </c>
      <c r="CP558" s="54">
        <f t="shared" si="84"/>
        <v>557</v>
      </c>
      <c r="CQ558" s="64" t="s">
        <v>106</v>
      </c>
    </row>
    <row r="559" spans="1:95" ht="21.75" customHeight="1" x14ac:dyDescent="0.25">
      <c r="A559" s="1" t="s">
        <v>1975</v>
      </c>
      <c r="B559" s="7" t="s">
        <v>485</v>
      </c>
      <c r="C559" s="7" t="s">
        <v>1464</v>
      </c>
      <c r="D559" t="s">
        <v>783</v>
      </c>
      <c r="E559" s="2">
        <v>2009</v>
      </c>
      <c r="F559" s="2" t="s">
        <v>99</v>
      </c>
      <c r="G559" s="2" t="s">
        <v>569</v>
      </c>
      <c r="H559" s="2" t="s">
        <v>101</v>
      </c>
      <c r="I559" s="2" t="s">
        <v>102</v>
      </c>
      <c r="J559" s="2" t="s">
        <v>2150</v>
      </c>
      <c r="K559" s="91" t="str">
        <f t="shared" si="82"/>
        <v>pdf</v>
      </c>
      <c r="L559" s="2" t="s">
        <v>2086</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2020</v>
      </c>
      <c r="AT559" s="50" t="s">
        <v>108</v>
      </c>
      <c r="AU559" s="12" t="s">
        <v>108</v>
      </c>
      <c r="AV559" s="12" t="s">
        <v>108</v>
      </c>
      <c r="AW559" s="12" t="s">
        <v>108</v>
      </c>
      <c r="AX559" s="50" t="s">
        <v>2056</v>
      </c>
      <c r="AY559" s="88" t="s">
        <v>787</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tr">
        <f>TabelladatiSinottico[[#This Row],[Model]]</f>
        <v>K19x</v>
      </c>
      <c r="CN559" s="64" t="str">
        <f>TabelladatiSinottico[[#This Row],[Serial_Number]]</f>
        <v>K19x.073</v>
      </c>
      <c r="CO559" s="50" t="str">
        <f>TabelladatiSinottico[[#This Row],[Customer]]</f>
        <v>MANTZ AUTOMATION Inc.</v>
      </c>
      <c r="CP559" s="54">
        <f t="shared" si="84"/>
        <v>558</v>
      </c>
      <c r="CQ559" s="64" t="s">
        <v>106</v>
      </c>
    </row>
    <row r="560" spans="1:95" ht="21.75" customHeight="1" x14ac:dyDescent="0.25">
      <c r="A560" s="1" t="s">
        <v>1975</v>
      </c>
      <c r="B560" s="7" t="s">
        <v>489</v>
      </c>
      <c r="C560" s="7" t="s">
        <v>1464</v>
      </c>
      <c r="D560" t="s">
        <v>1672</v>
      </c>
      <c r="E560" s="2">
        <v>2008</v>
      </c>
      <c r="F560" s="2" t="s">
        <v>99</v>
      </c>
      <c r="G560" s="2" t="s">
        <v>569</v>
      </c>
      <c r="H560" s="2" t="s">
        <v>101</v>
      </c>
      <c r="I560" s="2" t="s">
        <v>102</v>
      </c>
      <c r="J560" s="2" t="s">
        <v>2151</v>
      </c>
      <c r="K560" s="91" t="str">
        <f t="shared" si="82"/>
        <v>pdf</v>
      </c>
      <c r="L560" s="2" t="s">
        <v>2086</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1674</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2020</v>
      </c>
      <c r="AT560" s="50" t="s">
        <v>108</v>
      </c>
      <c r="AU560" s="12" t="s">
        <v>108</v>
      </c>
      <c r="AV560" s="12" t="s">
        <v>108</v>
      </c>
      <c r="AW560" s="12" t="s">
        <v>108</v>
      </c>
      <c r="AX560" s="50" t="s">
        <v>1617</v>
      </c>
      <c r="AY560" s="88" t="s">
        <v>330</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tr">
        <f>TabelladatiSinottico[[#This Row],[Model]]</f>
        <v>K19x</v>
      </c>
      <c r="CN560" s="64" t="str">
        <f>TabelladatiSinottico[[#This Row],[Serial_Number]]</f>
        <v>K19x.074</v>
      </c>
      <c r="CO560" s="50" t="str">
        <f>TabelladatiSinottico[[#This Row],[Customer]]</f>
        <v>AERNNOVA</v>
      </c>
      <c r="CP560" s="54">
        <f t="shared" si="84"/>
        <v>559</v>
      </c>
      <c r="CQ560" s="64" t="s">
        <v>106</v>
      </c>
    </row>
    <row r="561" spans="1:95" ht="21.75" customHeight="1" x14ac:dyDescent="0.25">
      <c r="A561" s="1" t="s">
        <v>1975</v>
      </c>
      <c r="B561" s="7" t="s">
        <v>495</v>
      </c>
      <c r="C561" s="7" t="s">
        <v>1464</v>
      </c>
      <c r="D561" t="s">
        <v>2152</v>
      </c>
      <c r="E561" s="2">
        <v>2009</v>
      </c>
      <c r="F561" s="2" t="s">
        <v>99</v>
      </c>
      <c r="G561" s="2" t="s">
        <v>569</v>
      </c>
      <c r="H561" s="2" t="s">
        <v>101</v>
      </c>
      <c r="I561" s="2" t="s">
        <v>102</v>
      </c>
      <c r="J561" s="2" t="s">
        <v>2153</v>
      </c>
      <c r="K561" s="91" t="str">
        <f t="shared" si="82"/>
        <v>pdf</v>
      </c>
      <c r="L561" s="2" t="s">
        <v>2086</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2020</v>
      </c>
      <c r="AT561" s="50" t="s">
        <v>108</v>
      </c>
      <c r="AU561" s="12" t="s">
        <v>108</v>
      </c>
      <c r="AV561" s="12" t="s">
        <v>108</v>
      </c>
      <c r="AW561" s="12" t="s">
        <v>108</v>
      </c>
      <c r="AX561" s="50" t="s">
        <v>1617</v>
      </c>
      <c r="AY561" s="88" t="s">
        <v>449</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tr">
        <f>TabelladatiSinottico[[#This Row],[Model]]</f>
        <v>K19x</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x14ac:dyDescent="0.25">
      <c r="A562" s="1" t="s">
        <v>1975</v>
      </c>
      <c r="B562" s="7" t="s">
        <v>496</v>
      </c>
      <c r="C562" s="7" t="s">
        <v>1562</v>
      </c>
      <c r="D562" t="s">
        <v>2154</v>
      </c>
      <c r="E562" s="2">
        <v>2008</v>
      </c>
      <c r="F562" s="2" t="s">
        <v>99</v>
      </c>
      <c r="G562" s="2" t="s">
        <v>569</v>
      </c>
      <c r="H562" s="2" t="s">
        <v>101</v>
      </c>
      <c r="I562" s="2" t="s">
        <v>102</v>
      </c>
      <c r="J562" s="2" t="s">
        <v>2134</v>
      </c>
      <c r="K562" s="91" t="str">
        <f t="shared" si="82"/>
        <v>pdf</v>
      </c>
      <c r="L562" s="2" t="s">
        <v>2155</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2156</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2102</v>
      </c>
      <c r="AT562" s="50" t="s">
        <v>2157</v>
      </c>
      <c r="AU562" s="12" t="s">
        <v>108</v>
      </c>
      <c r="AV562" s="12" t="s">
        <v>108</v>
      </c>
      <c r="AW562" s="12" t="s">
        <v>108</v>
      </c>
      <c r="AX562" s="50" t="s">
        <v>1649</v>
      </c>
      <c r="AY562" s="88" t="s">
        <v>2158</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tr">
        <f>TabelladatiSinottico[[#This Row],[Model]]</f>
        <v>K19x</v>
      </c>
      <c r="CN562" s="64" t="str">
        <f>TabelladatiSinottico[[#This Row],[Serial_Number]]</f>
        <v>K19x.076</v>
      </c>
      <c r="CO562" s="50" t="str">
        <f>TabelladatiSinottico[[#This Row],[Customer]]</f>
        <v>TECHSPACE AERO S.A.</v>
      </c>
      <c r="CP562" s="54">
        <f t="shared" si="84"/>
        <v>561</v>
      </c>
      <c r="CQ562" s="64" t="s">
        <v>106</v>
      </c>
    </row>
    <row r="563" spans="1:95" ht="21.75" customHeight="1" x14ac:dyDescent="0.25">
      <c r="A563" s="1" t="s">
        <v>1975</v>
      </c>
      <c r="B563" s="7" t="s">
        <v>501</v>
      </c>
      <c r="C563" s="7" t="s">
        <v>1464</v>
      </c>
      <c r="D563" t="s">
        <v>783</v>
      </c>
      <c r="E563" s="2">
        <v>2010</v>
      </c>
      <c r="F563" s="2" t="s">
        <v>99</v>
      </c>
      <c r="G563" s="2" t="s">
        <v>569</v>
      </c>
      <c r="H563" s="2" t="s">
        <v>101</v>
      </c>
      <c r="I563" s="2" t="s">
        <v>102</v>
      </c>
      <c r="J563" s="2" t="s">
        <v>2159</v>
      </c>
      <c r="K563" s="91" t="str">
        <f t="shared" si="82"/>
        <v>pdf</v>
      </c>
      <c r="L563" s="2" t="s">
        <v>2086</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02" si="103">A563&amp;"."&amp;B563</f>
        <v>K19x.077</v>
      </c>
      <c r="AS563" s="50" t="s">
        <v>2020</v>
      </c>
      <c r="AT563" s="50" t="s">
        <v>108</v>
      </c>
      <c r="AU563" s="12" t="s">
        <v>108</v>
      </c>
      <c r="AV563" s="12" t="s">
        <v>108</v>
      </c>
      <c r="AW563" s="12" t="s">
        <v>108</v>
      </c>
      <c r="AX563" s="50" t="s">
        <v>2056</v>
      </c>
      <c r="AY563" s="88" t="s">
        <v>787</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tr">
        <f>TabelladatiSinottico[[#This Row],[Model]]</f>
        <v>K19x</v>
      </c>
      <c r="CN563" s="64" t="str">
        <f>TabelladatiSinottico[[#This Row],[Serial_Number]]</f>
        <v>K19x.077</v>
      </c>
      <c r="CO563" s="50" t="str">
        <f>TabelladatiSinottico[[#This Row],[Customer]]</f>
        <v>MANTZ AUTOMATION Inc.</v>
      </c>
      <c r="CP563" s="54">
        <f t="shared" si="84"/>
        <v>562</v>
      </c>
      <c r="CQ563" s="64" t="s">
        <v>106</v>
      </c>
    </row>
    <row r="564" spans="1:95" ht="21.75" customHeight="1" x14ac:dyDescent="0.25">
      <c r="A564" s="1" t="s">
        <v>1975</v>
      </c>
      <c r="B564" s="7" t="s">
        <v>502</v>
      </c>
      <c r="C564" s="7" t="s">
        <v>1464</v>
      </c>
      <c r="D564" t="s">
        <v>2090</v>
      </c>
      <c r="E564" s="2">
        <v>2010</v>
      </c>
      <c r="F564" s="2" t="s">
        <v>646</v>
      </c>
      <c r="G564" s="2" t="s">
        <v>1244</v>
      </c>
      <c r="H564" s="2" t="s">
        <v>106</v>
      </c>
      <c r="I564" s="2" t="s">
        <v>102</v>
      </c>
      <c r="J564" s="2" t="s">
        <v>2160</v>
      </c>
      <c r="K564" s="91" t="str">
        <f t="shared" si="82"/>
        <v>pdf</v>
      </c>
      <c r="L564" s="2" t="s">
        <v>2086</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364</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2020</v>
      </c>
      <c r="AT564" s="50" t="s">
        <v>108</v>
      </c>
      <c r="AU564" s="12" t="s">
        <v>108</v>
      </c>
      <c r="AV564" s="12" t="s">
        <v>108</v>
      </c>
      <c r="AW564" s="12" t="s">
        <v>108</v>
      </c>
      <c r="AX564" s="50" t="s">
        <v>1649</v>
      </c>
      <c r="AY564" s="88" t="s">
        <v>2161</v>
      </c>
      <c r="AZ564" s="88" t="s">
        <v>112</v>
      </c>
      <c r="BA564" s="12" t="str">
        <f t="shared" si="98"/>
        <v>M3A</v>
      </c>
      <c r="BB564" s="54" t="s">
        <v>106</v>
      </c>
      <c r="BC564" s="12" t="str">
        <f t="shared" si="99"/>
        <v>30 kw-24 krpm</v>
      </c>
      <c r="BD564" s="12" t="str">
        <f t="shared" si="100"/>
        <v>HSK-A 63</v>
      </c>
      <c r="BE564" s="12" t="s">
        <v>652</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tr">
        <f>TabelladatiSinottico[[#This Row],[Model]]</f>
        <v>K19x</v>
      </c>
      <c r="CN564" s="64" t="str">
        <f>TabelladatiSinottico[[#This Row],[Serial_Number]]</f>
        <v>K19x.078</v>
      </c>
      <c r="CO564" s="50" t="str">
        <f>TabelladatiSinottico[[#This Row],[Customer]]</f>
        <v>VARESINA STAMPI S.p.A.</v>
      </c>
      <c r="CP564" s="54">
        <f t="shared" si="84"/>
        <v>563</v>
      </c>
      <c r="CQ564" s="64" t="s">
        <v>106</v>
      </c>
    </row>
    <row r="565" spans="1:95" ht="21.75" customHeight="1" x14ac:dyDescent="0.25">
      <c r="A565" s="1" t="s">
        <v>1975</v>
      </c>
      <c r="B565" s="7" t="s">
        <v>503</v>
      </c>
      <c r="C565" s="7" t="s">
        <v>1562</v>
      </c>
      <c r="D565" t="s">
        <v>2162</v>
      </c>
      <c r="E565" s="2">
        <v>2009</v>
      </c>
      <c r="F565" s="2" t="s">
        <v>99</v>
      </c>
      <c r="G565" s="2" t="s">
        <v>569</v>
      </c>
      <c r="H565" s="2" t="s">
        <v>101</v>
      </c>
      <c r="I565" s="2" t="s">
        <v>102</v>
      </c>
      <c r="J565" s="2" t="s">
        <v>2163</v>
      </c>
      <c r="K565" s="91" t="str">
        <f t="shared" si="82"/>
        <v>pdf</v>
      </c>
      <c r="L565" s="2" t="s">
        <v>2164</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2102</v>
      </c>
      <c r="AT565" s="50" t="s">
        <v>107</v>
      </c>
      <c r="AU565" s="12" t="s">
        <v>108</v>
      </c>
      <c r="AV565" s="12" t="s">
        <v>108</v>
      </c>
      <c r="AW565" s="12" t="s">
        <v>108</v>
      </c>
      <c r="AX565" s="50" t="s">
        <v>1617</v>
      </c>
      <c r="AY565" s="88" t="s">
        <v>2165</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tr">
        <f>TabelladatiSinottico[[#This Row],[Model]]</f>
        <v>K19x</v>
      </c>
      <c r="CN565" s="64" t="str">
        <f>TabelladatiSinottico[[#This Row],[Serial_Number]]</f>
        <v>K19x.079</v>
      </c>
      <c r="CO565" s="50" t="str">
        <f>TabelladatiSinottico[[#This Row],[Customer]]</f>
        <v>WFT GmbH</v>
      </c>
      <c r="CP565" s="54">
        <f t="shared" si="84"/>
        <v>564</v>
      </c>
      <c r="CQ565" s="64" t="s">
        <v>106</v>
      </c>
    </row>
    <row r="566" spans="1:95" ht="21.75" customHeight="1" x14ac:dyDescent="0.25">
      <c r="A566" s="1" t="s">
        <v>1975</v>
      </c>
      <c r="B566" s="7" t="s">
        <v>504</v>
      </c>
      <c r="C566" s="7" t="s">
        <v>1464</v>
      </c>
      <c r="D566" t="s">
        <v>2166</v>
      </c>
      <c r="E566" s="2">
        <v>2010</v>
      </c>
      <c r="F566" s="2" t="s">
        <v>99</v>
      </c>
      <c r="G566" s="2" t="s">
        <v>569</v>
      </c>
      <c r="H566" s="2" t="s">
        <v>101</v>
      </c>
      <c r="I566" s="2" t="s">
        <v>102</v>
      </c>
      <c r="J566" s="2" t="s">
        <v>2167</v>
      </c>
      <c r="K566" s="91" t="str">
        <f t="shared" si="82"/>
        <v>pdf</v>
      </c>
      <c r="L566" s="2" t="s">
        <v>2086</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2020</v>
      </c>
      <c r="AT566" s="50" t="s">
        <v>108</v>
      </c>
      <c r="AU566" s="12" t="s">
        <v>108</v>
      </c>
      <c r="AV566" s="12" t="s">
        <v>108</v>
      </c>
      <c r="AW566" s="12" t="s">
        <v>108</v>
      </c>
      <c r="AX566" s="50" t="s">
        <v>1617</v>
      </c>
      <c r="AY566" s="88" t="s">
        <v>449</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tr">
        <f>TabelladatiSinottico[[#This Row],[Model]]</f>
        <v>K19x</v>
      </c>
      <c r="CN566" s="64" t="str">
        <f>TabelladatiSinottico[[#This Row],[Serial_Number]]</f>
        <v>K19x.080</v>
      </c>
      <c r="CO566" s="50" t="str">
        <f>TabelladatiSinottico[[#This Row],[Customer]]</f>
        <v>XIAN AIRCRAFT INDUSTRY GROUP</v>
      </c>
      <c r="CP566" s="54">
        <f t="shared" si="84"/>
        <v>565</v>
      </c>
      <c r="CQ566" s="64" t="s">
        <v>106</v>
      </c>
    </row>
    <row r="567" spans="1:95" ht="21.75" customHeight="1" x14ac:dyDescent="0.25">
      <c r="A567" s="1" t="s">
        <v>1975</v>
      </c>
      <c r="B567" s="7" t="s">
        <v>505</v>
      </c>
      <c r="C567" s="7" t="s">
        <v>1464</v>
      </c>
      <c r="D567" t="s">
        <v>1583</v>
      </c>
      <c r="E567" s="2">
        <v>2010</v>
      </c>
      <c r="F567" s="2" t="s">
        <v>99</v>
      </c>
      <c r="G567" s="2" t="s">
        <v>569</v>
      </c>
      <c r="H567" s="2" t="s">
        <v>101</v>
      </c>
      <c r="I567" s="2" t="s">
        <v>102</v>
      </c>
      <c r="J567" s="2" t="s">
        <v>2168</v>
      </c>
      <c r="K567" s="91" t="str">
        <f t="shared" si="82"/>
        <v>pdf</v>
      </c>
      <c r="L567" s="2" t="s">
        <v>2169</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2020</v>
      </c>
      <c r="AT567" s="50" t="s">
        <v>108</v>
      </c>
      <c r="AU567" s="12" t="s">
        <v>108</v>
      </c>
      <c r="AV567" s="12" t="s">
        <v>108</v>
      </c>
      <c r="AW567" s="12" t="s">
        <v>108</v>
      </c>
      <c r="AX567" s="50" t="s">
        <v>108</v>
      </c>
      <c r="AY567" s="88" t="s">
        <v>2030</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tr">
        <f>TabelladatiSinottico[[#This Row],[Model]]</f>
        <v>K19x</v>
      </c>
      <c r="CN567" s="64" t="str">
        <f>TabelladatiSinottico[[#This Row],[Serial_Number]]</f>
        <v>K19x.081</v>
      </c>
      <c r="CO567" s="50" t="str">
        <f>TabelladatiSinottico[[#This Row],[Customer]]</f>
        <v>MODELLBAU HUBER GmbH</v>
      </c>
      <c r="CP567" s="54">
        <f t="shared" si="84"/>
        <v>566</v>
      </c>
      <c r="CQ567" s="64" t="s">
        <v>106</v>
      </c>
    </row>
    <row r="568" spans="1:95" ht="21.75" customHeight="1" x14ac:dyDescent="0.25">
      <c r="A568" s="1" t="s">
        <v>1975</v>
      </c>
      <c r="B568" s="7" t="s">
        <v>512</v>
      </c>
      <c r="C568" s="7" t="s">
        <v>1464</v>
      </c>
      <c r="D568" t="s">
        <v>1708</v>
      </c>
      <c r="E568" s="2">
        <v>2011</v>
      </c>
      <c r="F568" s="2" t="s">
        <v>99</v>
      </c>
      <c r="G568" s="2" t="s">
        <v>569</v>
      </c>
      <c r="H568" s="2" t="s">
        <v>101</v>
      </c>
      <c r="I568" s="2" t="s">
        <v>102</v>
      </c>
      <c r="J568" s="2" t="s">
        <v>2170</v>
      </c>
      <c r="K568" s="91" t="str">
        <f t="shared" si="82"/>
        <v>pdf</v>
      </c>
      <c r="L568" s="2" t="s">
        <v>2086</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2020</v>
      </c>
      <c r="AT568" s="50" t="s">
        <v>108</v>
      </c>
      <c r="AU568" s="12" t="s">
        <v>108</v>
      </c>
      <c r="AV568" s="12" t="s">
        <v>108</v>
      </c>
      <c r="AW568" s="12" t="s">
        <v>108</v>
      </c>
      <c r="AX568" s="50" t="s">
        <v>1649</v>
      </c>
      <c r="AY568" s="88" t="s">
        <v>2171</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tr">
        <f>TabelladatiSinottico[[#This Row],[Model]]</f>
        <v>K19x</v>
      </c>
      <c r="CN568" s="64" t="str">
        <f>TabelladatiSinottico[[#This Row],[Serial_Number]]</f>
        <v>K19x.082</v>
      </c>
      <c r="CO568" s="50" t="str">
        <f>TabelladatiSinottico[[#This Row],[Customer]]</f>
        <v>SP BERNER PLASTIC GROUP</v>
      </c>
      <c r="CP568" s="54">
        <f t="shared" si="84"/>
        <v>567</v>
      </c>
      <c r="CQ568" s="64" t="s">
        <v>106</v>
      </c>
    </row>
    <row r="569" spans="1:95" ht="21.75" customHeight="1" x14ac:dyDescent="0.25">
      <c r="A569" s="1" t="s">
        <v>1975</v>
      </c>
      <c r="B569" s="7" t="s">
        <v>515</v>
      </c>
      <c r="C569" s="7" t="s">
        <v>1464</v>
      </c>
      <c r="D569" t="s">
        <v>730</v>
      </c>
      <c r="E569" s="2">
        <v>2011</v>
      </c>
      <c r="F569" s="2" t="s">
        <v>99</v>
      </c>
      <c r="G569" s="2" t="s">
        <v>569</v>
      </c>
      <c r="H569" s="2" t="s">
        <v>101</v>
      </c>
      <c r="I569" s="2" t="s">
        <v>102</v>
      </c>
      <c r="J569" s="2" t="s">
        <v>2172</v>
      </c>
      <c r="K569" s="91" t="str">
        <f t="shared" si="82"/>
        <v>pdf</v>
      </c>
      <c r="L569" s="2" t="s">
        <v>2086</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733</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2020</v>
      </c>
      <c r="AT569" s="50" t="s">
        <v>108</v>
      </c>
      <c r="AU569" s="12" t="s">
        <v>108</v>
      </c>
      <c r="AV569" s="12" t="s">
        <v>108</v>
      </c>
      <c r="AW569" s="12" t="s">
        <v>108</v>
      </c>
      <c r="AX569" s="50" t="s">
        <v>1649</v>
      </c>
      <c r="AY569" s="88" t="s">
        <v>449</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tr">
        <f>TabelladatiSinottico[[#This Row],[Model]]</f>
        <v>K19x</v>
      </c>
      <c r="CN569" s="64" t="str">
        <f>TabelladatiSinottico[[#This Row],[Serial_Number]]</f>
        <v>K19x.083</v>
      </c>
      <c r="CO569" s="50" t="str">
        <f>TabelladatiSinottico[[#This Row],[Customer]]</f>
        <v>FADEA</v>
      </c>
      <c r="CP569" s="54">
        <f t="shared" si="84"/>
        <v>568</v>
      </c>
      <c r="CQ569" s="64" t="s">
        <v>106</v>
      </c>
    </row>
    <row r="570" spans="1:95" ht="21.75" customHeight="1" x14ac:dyDescent="0.25">
      <c r="A570" s="1" t="s">
        <v>1975</v>
      </c>
      <c r="B570" s="7" t="s">
        <v>523</v>
      </c>
      <c r="C570" s="7" t="s">
        <v>1464</v>
      </c>
      <c r="D570" t="s">
        <v>2173</v>
      </c>
      <c r="E570" s="2">
        <v>2011</v>
      </c>
      <c r="F570" s="2" t="s">
        <v>99</v>
      </c>
      <c r="G570" s="2" t="s">
        <v>1323</v>
      </c>
      <c r="H570" s="2" t="s">
        <v>101</v>
      </c>
      <c r="I570" s="2" t="s">
        <v>102</v>
      </c>
      <c r="J570" s="2" t="s">
        <v>2174</v>
      </c>
      <c r="K570" s="91" t="str">
        <f t="shared" si="82"/>
        <v>pdf</v>
      </c>
      <c r="L570" s="2" t="s">
        <v>2079</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364</v>
      </c>
      <c r="AD570" s="47" t="s">
        <v>106</v>
      </c>
      <c r="AE570" s="12" t="s">
        <v>106</v>
      </c>
      <c r="AF570" s="102" t="s">
        <v>106</v>
      </c>
      <c r="AG570" s="102" t="s">
        <v>106</v>
      </c>
      <c r="AH570" s="102" t="s">
        <v>106</v>
      </c>
      <c r="AI570" s="102" t="s">
        <v>106</v>
      </c>
      <c r="AJ570" s="102" t="s">
        <v>106</v>
      </c>
      <c r="AK570" s="93" t="s">
        <v>106</v>
      </c>
      <c r="AL570" s="12" t="s">
        <v>106</v>
      </c>
      <c r="AM570" s="12" t="str">
        <f t="shared" ref="AM570:AM701" si="108">REPT("⭐",AO570)</f>
        <v/>
      </c>
      <c r="AN570" s="14" t="str">
        <f t="shared" si="66"/>
        <v>Folder</v>
      </c>
      <c r="AO570" s="15">
        <v>0</v>
      </c>
      <c r="AQ570" s="54" t="s">
        <v>106</v>
      </c>
      <c r="AR570" s="50" t="str">
        <f t="shared" si="103"/>
        <v>K19x.084</v>
      </c>
      <c r="AS570" s="50" t="s">
        <v>2020</v>
      </c>
      <c r="AT570" s="50" t="s">
        <v>108</v>
      </c>
      <c r="AU570" s="12" t="s">
        <v>108</v>
      </c>
      <c r="AV570" s="12" t="s">
        <v>108</v>
      </c>
      <c r="AW570" s="12" t="s">
        <v>108</v>
      </c>
      <c r="AX570" s="50" t="s">
        <v>108</v>
      </c>
      <c r="AY570" s="88" t="s">
        <v>449</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tr">
        <f>TabelladatiSinottico[[#This Row],[Model]]</f>
        <v>K19x</v>
      </c>
      <c r="CN570" s="64" t="str">
        <f>TabelladatiSinottico[[#This Row],[Serial_Number]]</f>
        <v>K19x.084</v>
      </c>
      <c r="CO570" s="50" t="str">
        <f>TabelladatiSinottico[[#This Row],[Customer]]</f>
        <v>ALENIA AERMACCHI</v>
      </c>
      <c r="CP570" s="54">
        <f t="shared" si="84"/>
        <v>569</v>
      </c>
      <c r="CQ570" s="64" t="s">
        <v>106</v>
      </c>
    </row>
    <row r="571" spans="1:95" ht="21.75" customHeight="1" x14ac:dyDescent="0.25">
      <c r="A571" s="1" t="s">
        <v>1975</v>
      </c>
      <c r="B571" s="7" t="s">
        <v>530</v>
      </c>
      <c r="C571" s="7" t="s">
        <v>1464</v>
      </c>
      <c r="D571" t="s">
        <v>730</v>
      </c>
      <c r="E571" s="2">
        <v>2012</v>
      </c>
      <c r="F571" s="2" t="s">
        <v>99</v>
      </c>
      <c r="G571" s="2" t="s">
        <v>569</v>
      </c>
      <c r="H571" s="2" t="s">
        <v>101</v>
      </c>
      <c r="I571" s="2" t="s">
        <v>102</v>
      </c>
      <c r="J571" s="2" t="s">
        <v>2175</v>
      </c>
      <c r="K571" s="91" t="str">
        <f t="shared" si="82"/>
        <v>pdf</v>
      </c>
      <c r="L571" s="2" t="s">
        <v>2086</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733</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2020</v>
      </c>
      <c r="AT571" s="50" t="s">
        <v>108</v>
      </c>
      <c r="AU571" s="12" t="s">
        <v>108</v>
      </c>
      <c r="AV571" s="12" t="s">
        <v>108</v>
      </c>
      <c r="AW571" s="12" t="s">
        <v>108</v>
      </c>
      <c r="AX571" s="50" t="s">
        <v>1649</v>
      </c>
      <c r="AY571" s="88" t="s">
        <v>449</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tr">
        <f>TabelladatiSinottico[[#This Row],[Model]]</f>
        <v>K19x</v>
      </c>
      <c r="CN571" s="64" t="str">
        <f>TabelladatiSinottico[[#This Row],[Serial_Number]]</f>
        <v>K19x.085</v>
      </c>
      <c r="CO571" s="50" t="str">
        <f>TabelladatiSinottico[[#This Row],[Customer]]</f>
        <v>FADEA</v>
      </c>
      <c r="CP571" s="54">
        <f t="shared" si="84"/>
        <v>570</v>
      </c>
      <c r="CQ571" s="64" t="s">
        <v>106</v>
      </c>
    </row>
    <row r="572" spans="1:95" ht="21.75" customHeight="1" x14ac:dyDescent="0.25">
      <c r="A572" s="1" t="s">
        <v>1975</v>
      </c>
      <c r="B572" s="7" t="s">
        <v>539</v>
      </c>
      <c r="C572" s="7" t="s">
        <v>1464</v>
      </c>
      <c r="D572" t="s">
        <v>2176</v>
      </c>
      <c r="E572" s="2">
        <v>2011</v>
      </c>
      <c r="F572" s="2" t="s">
        <v>99</v>
      </c>
      <c r="G572" s="2" t="s">
        <v>569</v>
      </c>
      <c r="H572" s="2" t="s">
        <v>101</v>
      </c>
      <c r="I572" s="2" t="s">
        <v>102</v>
      </c>
      <c r="J572" s="2" t="s">
        <v>2177</v>
      </c>
      <c r="K572" s="91" t="str">
        <f t="shared" si="82"/>
        <v>pdf</v>
      </c>
      <c r="L572" s="2" t="s">
        <v>2086</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364</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2020</v>
      </c>
      <c r="AT572" s="50" t="s">
        <v>108</v>
      </c>
      <c r="AU572" s="12" t="s">
        <v>108</v>
      </c>
      <c r="AV572" s="12" t="s">
        <v>108</v>
      </c>
      <c r="AW572" s="12" t="s">
        <v>108</v>
      </c>
      <c r="AX572" s="50" t="s">
        <v>2056</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tr">
        <f>TabelladatiSinottico[[#This Row],[Model]]</f>
        <v>K19x</v>
      </c>
      <c r="CN572" s="64" t="str">
        <f>TabelladatiSinottico[[#This Row],[Serial_Number]]</f>
        <v>K19x.086</v>
      </c>
      <c r="CO572" s="50" t="str">
        <f>TabelladatiSinottico[[#This Row],[Customer]]</f>
        <v>STAMPOSTIL S.r.l.</v>
      </c>
      <c r="CP572" s="54">
        <f t="shared" si="84"/>
        <v>571</v>
      </c>
      <c r="CQ572" s="64" t="s">
        <v>106</v>
      </c>
    </row>
    <row r="573" spans="1:95" ht="21.75" customHeight="1" x14ac:dyDescent="0.25">
      <c r="A573" s="1" t="s">
        <v>1975</v>
      </c>
      <c r="B573" s="7" t="s">
        <v>544</v>
      </c>
      <c r="C573" s="7" t="s">
        <v>1464</v>
      </c>
      <c r="D573" t="s">
        <v>2178</v>
      </c>
      <c r="E573" s="2">
        <v>2011</v>
      </c>
      <c r="F573" s="2" t="s">
        <v>99</v>
      </c>
      <c r="G573" s="2" t="s">
        <v>569</v>
      </c>
      <c r="H573" s="2" t="s">
        <v>101</v>
      </c>
      <c r="I573" s="2" t="s">
        <v>102</v>
      </c>
      <c r="J573" s="2" t="s">
        <v>2179</v>
      </c>
      <c r="K573" s="91" t="str">
        <f t="shared" si="82"/>
        <v>pdf</v>
      </c>
      <c r="L573" s="2" t="s">
        <v>2086</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2020</v>
      </c>
      <c r="AT573" s="50" t="s">
        <v>108</v>
      </c>
      <c r="AU573" s="12" t="s">
        <v>108</v>
      </c>
      <c r="AV573" s="12" t="s">
        <v>108</v>
      </c>
      <c r="AW573" s="12" t="s">
        <v>108</v>
      </c>
      <c r="AX573" s="50" t="s">
        <v>108</v>
      </c>
      <c r="AY573" s="88" t="s">
        <v>2180</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tr">
        <f>TabelladatiSinottico[[#This Row],[Model]]</f>
        <v>K19x</v>
      </c>
      <c r="CN573" s="64" t="str">
        <f>TabelladatiSinottico[[#This Row],[Serial_Number]]</f>
        <v>K19x.087</v>
      </c>
      <c r="CO573" s="50" t="str">
        <f>TabelladatiSinottico[[#This Row],[Customer]]</f>
        <v>GAGE PATTERN &amp; MODEL INC.</v>
      </c>
      <c r="CP573" s="54">
        <f t="shared" si="84"/>
        <v>572</v>
      </c>
      <c r="CQ573" s="64" t="s">
        <v>106</v>
      </c>
    </row>
    <row r="574" spans="1:95" ht="21.75" customHeight="1" x14ac:dyDescent="0.25">
      <c r="A574" s="1" t="s">
        <v>1975</v>
      </c>
      <c r="B574" s="7" t="s">
        <v>547</v>
      </c>
      <c r="C574" s="7" t="s">
        <v>1464</v>
      </c>
      <c r="D574" t="s">
        <v>2181</v>
      </c>
      <c r="E574" s="2">
        <v>2011</v>
      </c>
      <c r="F574" s="2" t="s">
        <v>99</v>
      </c>
      <c r="G574" s="2" t="s">
        <v>569</v>
      </c>
      <c r="H574" s="2" t="s">
        <v>101</v>
      </c>
      <c r="I574" s="2" t="s">
        <v>102</v>
      </c>
      <c r="J574" s="2" t="s">
        <v>2182</v>
      </c>
      <c r="K574" s="91" t="str">
        <f t="shared" si="82"/>
        <v>pdf</v>
      </c>
      <c r="L574" s="2" t="s">
        <v>2086</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2020</v>
      </c>
      <c r="AT574" s="50" t="s">
        <v>108</v>
      </c>
      <c r="AU574" s="12" t="s">
        <v>108</v>
      </c>
      <c r="AV574" s="12" t="s">
        <v>108</v>
      </c>
      <c r="AW574" s="12" t="s">
        <v>108</v>
      </c>
      <c r="AX574" s="50" t="s">
        <v>1617</v>
      </c>
      <c r="AY574" s="88" t="s">
        <v>2183</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tr">
        <f>TabelladatiSinottico[[#This Row],[Model]]</f>
        <v>K19x</v>
      </c>
      <c r="CN574" s="64" t="str">
        <f>TabelladatiSinottico[[#This Row],[Serial_Number]]</f>
        <v>K19x.088</v>
      </c>
      <c r="CO574" s="50" t="str">
        <f>TabelladatiSinottico[[#This Row],[Customer]]</f>
        <v>CHINA COAL ZHANGJIAKOU</v>
      </c>
      <c r="CP574" s="54">
        <f t="shared" si="84"/>
        <v>573</v>
      </c>
      <c r="CQ574" s="64" t="s">
        <v>106</v>
      </c>
    </row>
    <row r="575" spans="1:95" ht="21.75" customHeight="1" x14ac:dyDescent="0.25">
      <c r="A575" s="1" t="s">
        <v>1975</v>
      </c>
      <c r="B575" s="7" t="s">
        <v>558</v>
      </c>
      <c r="C575" s="7" t="s">
        <v>1562</v>
      </c>
      <c r="D575" t="s">
        <v>2084</v>
      </c>
      <c r="E575" s="2">
        <v>2012</v>
      </c>
      <c r="F575" s="2" t="s">
        <v>99</v>
      </c>
      <c r="G575" s="2" t="s">
        <v>2184</v>
      </c>
      <c r="H575" s="2" t="s">
        <v>101</v>
      </c>
      <c r="I575" s="2" t="s">
        <v>2185</v>
      </c>
      <c r="J575" s="2" t="s">
        <v>2186</v>
      </c>
      <c r="K575" s="91" t="str">
        <f t="shared" si="82"/>
        <v>pdf</v>
      </c>
      <c r="L575" s="2" t="s">
        <v>2119</v>
      </c>
      <c r="M575" s="91" t="str">
        <f t="shared" si="83"/>
        <v>pdf</v>
      </c>
      <c r="N575" s="2" t="s">
        <v>105</v>
      </c>
      <c r="O575" s="39" t="s">
        <v>2187</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2102</v>
      </c>
      <c r="AT575" s="50" t="s">
        <v>2188</v>
      </c>
      <c r="AU575" s="12" t="s">
        <v>108</v>
      </c>
      <c r="AV575" s="12" t="s">
        <v>108</v>
      </c>
      <c r="AW575" s="12" t="s">
        <v>108</v>
      </c>
      <c r="AX575" s="50" t="s">
        <v>1649</v>
      </c>
      <c r="AY575" s="88" t="s">
        <v>2189</v>
      </c>
      <c r="AZ575" s="88" t="s">
        <v>148</v>
      </c>
      <c r="BA575" s="12" t="str">
        <f t="shared" ref="BA575:BA581" si="115">F575</f>
        <v>M5A</v>
      </c>
      <c r="BB575" s="54" t="s">
        <v>106</v>
      </c>
      <c r="BC575" s="12" t="str">
        <f t="shared" ref="BC575:BC581" si="116">G575</f>
        <v>12 kw-18 krpm</v>
      </c>
      <c r="BD575" s="12" t="str">
        <f t="shared" ref="BD575:BD581" si="117">I575</f>
        <v>HSK-E 32</v>
      </c>
      <c r="BE575" s="12" t="s">
        <v>2190</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tr">
        <f>TabelladatiSinottico[[#This Row],[Model]]</f>
        <v>K19x</v>
      </c>
      <c r="CN575" s="64" t="str">
        <f>TabelladatiSinottico[[#This Row],[Serial_Number]]</f>
        <v>K19x.089</v>
      </c>
      <c r="CO575" s="50" t="str">
        <f>TabelladatiSinottico[[#This Row],[Customer]]</f>
        <v>GENERAL ELECTRIC AVIATION</v>
      </c>
      <c r="CP575" s="54">
        <f t="shared" si="84"/>
        <v>574</v>
      </c>
      <c r="CQ575" s="64" t="s">
        <v>106</v>
      </c>
    </row>
    <row r="576" spans="1:95" ht="21.75" customHeight="1" x14ac:dyDescent="0.25">
      <c r="A576" s="1" t="s">
        <v>1975</v>
      </c>
      <c r="B576" s="6" t="s">
        <v>567</v>
      </c>
      <c r="C576" s="7" t="s">
        <v>1464</v>
      </c>
      <c r="D576" t="s">
        <v>2191</v>
      </c>
      <c r="E576" s="2">
        <v>2013</v>
      </c>
      <c r="F576" s="2" t="s">
        <v>99</v>
      </c>
      <c r="G576" s="2" t="s">
        <v>569</v>
      </c>
      <c r="H576" s="2" t="s">
        <v>101</v>
      </c>
      <c r="I576" s="2" t="s">
        <v>102</v>
      </c>
      <c r="J576" s="2" t="s">
        <v>2192</v>
      </c>
      <c r="K576" s="91" t="str">
        <f t="shared" si="82"/>
        <v>pdf</v>
      </c>
      <c r="L576" s="2" t="s">
        <v>2079</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2020</v>
      </c>
      <c r="AT576" s="50" t="s">
        <v>108</v>
      </c>
      <c r="AU576" s="12" t="s">
        <v>108</v>
      </c>
      <c r="AV576" s="12" t="s">
        <v>108</v>
      </c>
      <c r="AW576" s="12" t="s">
        <v>108</v>
      </c>
      <c r="AX576" s="50" t="s">
        <v>206</v>
      </c>
      <c r="AY576" s="88" t="s">
        <v>2193</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tr">
        <f>TabelladatiSinottico[[#This Row],[Model]]</f>
        <v>K19x</v>
      </c>
      <c r="CN576" s="64" t="str">
        <f>TabelladatiSinottico[[#This Row],[Serial_Number]]</f>
        <v>K19x.090</v>
      </c>
      <c r="CO576" s="50" t="str">
        <f>TabelladatiSinottico[[#This Row],[Customer]]</f>
        <v>MOLDFACTORY (Taicang) CO. LTD.</v>
      </c>
      <c r="CP576" s="54">
        <f t="shared" si="84"/>
        <v>575</v>
      </c>
      <c r="CQ576" s="64" t="s">
        <v>106</v>
      </c>
    </row>
    <row r="577" spans="1:95" ht="21.75" customHeight="1" x14ac:dyDescent="0.25">
      <c r="A577" s="1" t="s">
        <v>1975</v>
      </c>
      <c r="B577" s="6" t="s">
        <v>578</v>
      </c>
      <c r="C577" s="7" t="s">
        <v>1464</v>
      </c>
      <c r="D577" t="s">
        <v>2194</v>
      </c>
      <c r="E577" s="2">
        <v>2013</v>
      </c>
      <c r="F577" s="2" t="s">
        <v>99</v>
      </c>
      <c r="G577" s="2" t="s">
        <v>569</v>
      </c>
      <c r="H577" s="2" t="s">
        <v>101</v>
      </c>
      <c r="I577" s="2" t="s">
        <v>102</v>
      </c>
      <c r="J577" s="2" t="s">
        <v>2195</v>
      </c>
      <c r="K577" s="91" t="str">
        <f t="shared" si="82"/>
        <v>pdf</v>
      </c>
      <c r="L577" s="2" t="s">
        <v>2079</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2196</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2020</v>
      </c>
      <c r="AT577" s="50" t="s">
        <v>108</v>
      </c>
      <c r="AU577" s="12" t="s">
        <v>108</v>
      </c>
      <c r="AV577" s="12" t="s">
        <v>108</v>
      </c>
      <c r="AW577" s="12" t="s">
        <v>108</v>
      </c>
      <c r="AX577" s="50" t="s">
        <v>108</v>
      </c>
      <c r="AY577" s="88" t="s">
        <v>2197</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tr">
        <f>TabelladatiSinottico[[#This Row],[Model]]</f>
        <v>K19x</v>
      </c>
      <c r="CN577" s="64" t="str">
        <f>TabelladatiSinottico[[#This Row],[Serial_Number]]</f>
        <v>K19x.091</v>
      </c>
      <c r="CO577" s="50" t="str">
        <f>TabelladatiSinottico[[#This Row],[Customer]]</f>
        <v>S.C. ELBA S.A.</v>
      </c>
      <c r="CP577" s="54">
        <f t="shared" si="84"/>
        <v>576</v>
      </c>
      <c r="CQ577" s="64" t="s">
        <v>106</v>
      </c>
    </row>
    <row r="578" spans="1:95" ht="21.75" customHeight="1" x14ac:dyDescent="0.25">
      <c r="A578" s="1" t="s">
        <v>1975</v>
      </c>
      <c r="B578" s="6" t="s">
        <v>582</v>
      </c>
      <c r="C578" s="7" t="s">
        <v>1464</v>
      </c>
      <c r="D578" t="s">
        <v>2198</v>
      </c>
      <c r="E578" s="2">
        <v>2013</v>
      </c>
      <c r="F578" s="2" t="s">
        <v>99</v>
      </c>
      <c r="G578" s="2" t="s">
        <v>569</v>
      </c>
      <c r="H578" s="2" t="s">
        <v>101</v>
      </c>
      <c r="I578" s="2" t="s">
        <v>102</v>
      </c>
      <c r="J578" s="2" t="s">
        <v>2199</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2079</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2196</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2020</v>
      </c>
      <c r="AT578" s="50" t="s">
        <v>108</v>
      </c>
      <c r="AU578" s="12" t="s">
        <v>108</v>
      </c>
      <c r="AV578" s="12" t="s">
        <v>108</v>
      </c>
      <c r="AW578" s="12" t="s">
        <v>108</v>
      </c>
      <c r="AX578" s="50" t="s">
        <v>108</v>
      </c>
      <c r="AY578" s="88" t="s">
        <v>2197</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tr">
        <f>TabelladatiSinottico[[#This Row],[Model]]</f>
        <v>K19x</v>
      </c>
      <c r="CN578" s="64" t="str">
        <f>TabelladatiSinottico[[#This Row],[Serial_Number]]</f>
        <v>K19x.092</v>
      </c>
      <c r="CO578" s="50" t="str">
        <f>TabelladatiSinottico[[#This Row],[Customer]]</f>
        <v>SC ELECTROMAGNETICA SA</v>
      </c>
      <c r="CP578" s="54">
        <f t="shared" si="84"/>
        <v>577</v>
      </c>
      <c r="CQ578" s="64" t="s">
        <v>106</v>
      </c>
    </row>
    <row r="579" spans="1:95" ht="21.75" customHeight="1" x14ac:dyDescent="0.25">
      <c r="A579" s="1" t="s">
        <v>1975</v>
      </c>
      <c r="B579" s="6" t="s">
        <v>586</v>
      </c>
      <c r="C579" s="7" t="s">
        <v>1464</v>
      </c>
      <c r="D579" t="s">
        <v>2200</v>
      </c>
      <c r="E579" s="2">
        <v>2013</v>
      </c>
      <c r="F579" s="2" t="s">
        <v>99</v>
      </c>
      <c r="G579" s="2" t="s">
        <v>569</v>
      </c>
      <c r="H579" s="2" t="s">
        <v>101</v>
      </c>
      <c r="I579" s="2" t="s">
        <v>102</v>
      </c>
      <c r="J579" s="2" t="s">
        <v>2201</v>
      </c>
      <c r="K579" s="91" t="str">
        <f t="shared" si="118"/>
        <v>pdf</v>
      </c>
      <c r="L579" s="2" t="s">
        <v>2079</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2020</v>
      </c>
      <c r="AT579" s="50" t="s">
        <v>108</v>
      </c>
      <c r="AU579" s="12" t="s">
        <v>108</v>
      </c>
      <c r="AV579" s="12" t="s">
        <v>108</v>
      </c>
      <c r="AW579" s="12" t="s">
        <v>108</v>
      </c>
      <c r="AX579" s="50" t="s">
        <v>206</v>
      </c>
      <c r="AY579" s="88" t="s">
        <v>2202</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tr">
        <f>TabelladatiSinottico[[#This Row],[Model]]</f>
        <v>K19x</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x14ac:dyDescent="0.25">
      <c r="A580" s="1" t="s">
        <v>1975</v>
      </c>
      <c r="B580" s="6" t="s">
        <v>928</v>
      </c>
      <c r="C580" s="7" t="s">
        <v>1464</v>
      </c>
      <c r="D580" t="s">
        <v>2200</v>
      </c>
      <c r="E580" s="2">
        <v>2013</v>
      </c>
      <c r="F580" s="2" t="s">
        <v>99</v>
      </c>
      <c r="G580" s="2" t="s">
        <v>569</v>
      </c>
      <c r="H580" s="2" t="s">
        <v>101</v>
      </c>
      <c r="I580" s="2" t="s">
        <v>102</v>
      </c>
      <c r="J580" s="2" t="s">
        <v>2201</v>
      </c>
      <c r="K580" s="91" t="str">
        <f t="shared" si="118"/>
        <v>pdf</v>
      </c>
      <c r="L580" s="2" t="s">
        <v>2079</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2020</v>
      </c>
      <c r="AT580" s="50" t="s">
        <v>108</v>
      </c>
      <c r="AU580" s="12" t="s">
        <v>108</v>
      </c>
      <c r="AV580" s="12" t="s">
        <v>108</v>
      </c>
      <c r="AW580" s="12" t="s">
        <v>108</v>
      </c>
      <c r="AX580" s="50" t="s">
        <v>206</v>
      </c>
      <c r="AY580" s="88" t="s">
        <v>2202</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tr">
        <f>TabelladatiSinottico[[#This Row],[Model]]</f>
        <v>K19x</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x14ac:dyDescent="0.25">
      <c r="A581" s="1" t="s">
        <v>1975</v>
      </c>
      <c r="B581" s="6" t="s">
        <v>937</v>
      </c>
      <c r="C581" s="7" t="s">
        <v>1464</v>
      </c>
      <c r="D581" t="s">
        <v>2203</v>
      </c>
      <c r="E581" s="2">
        <v>2013</v>
      </c>
      <c r="F581" s="2" t="s">
        <v>99</v>
      </c>
      <c r="G581" s="2" t="s">
        <v>569</v>
      </c>
      <c r="H581" s="2" t="s">
        <v>101</v>
      </c>
      <c r="I581" s="2" t="s">
        <v>102</v>
      </c>
      <c r="J581" s="2" t="s">
        <v>2204</v>
      </c>
      <c r="K581" s="91" t="str">
        <f t="shared" si="118"/>
        <v>pdf</v>
      </c>
      <c r="L581" s="2" t="s">
        <v>2086</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2205</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2020</v>
      </c>
      <c r="AT581" s="50" t="s">
        <v>108</v>
      </c>
      <c r="AU581" s="12" t="s">
        <v>108</v>
      </c>
      <c r="AV581" s="12" t="s">
        <v>108</v>
      </c>
      <c r="AW581" s="12" t="s">
        <v>108</v>
      </c>
      <c r="AX581" s="50" t="s">
        <v>206</v>
      </c>
      <c r="AY581" s="88" t="s">
        <v>853</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tr">
        <f>TabelladatiSinottico[[#This Row],[Model]]</f>
        <v>K19x</v>
      </c>
      <c r="CN581" s="64" t="str">
        <f>TabelladatiSinottico[[#This Row],[Serial_Number]]</f>
        <v>K19x.095</v>
      </c>
      <c r="CO581" s="50" t="str">
        <f>TabelladatiSinottico[[#This Row],[Customer]]</f>
        <v>UAB ACHATAS</v>
      </c>
      <c r="CP581" s="54">
        <f t="shared" si="120"/>
        <v>580</v>
      </c>
      <c r="CQ581" s="64" t="s">
        <v>106</v>
      </c>
    </row>
    <row r="582" spans="1:95" ht="21.75" customHeight="1" x14ac:dyDescent="0.25">
      <c r="A582" s="1" t="s">
        <v>1975</v>
      </c>
      <c r="B582" s="6" t="s">
        <v>947</v>
      </c>
      <c r="C582" s="7" t="s">
        <v>1464</v>
      </c>
      <c r="D582" t="s">
        <v>401</v>
      </c>
      <c r="E582" s="2">
        <v>2013</v>
      </c>
      <c r="F582" s="2" t="s">
        <v>99</v>
      </c>
      <c r="G582" s="2" t="s">
        <v>569</v>
      </c>
      <c r="H582" s="2" t="s">
        <v>101</v>
      </c>
      <c r="I582" s="2" t="s">
        <v>102</v>
      </c>
      <c r="J582" s="2" t="s">
        <v>2206</v>
      </c>
      <c r="K582" s="91" t="str">
        <f t="shared" si="118"/>
        <v>pdf</v>
      </c>
      <c r="L582" s="2" t="s">
        <v>2207</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2020</v>
      </c>
      <c r="AT582" s="50" t="s">
        <v>108</v>
      </c>
      <c r="AU582" s="12" t="s">
        <v>108</v>
      </c>
      <c r="AV582" s="12" t="s">
        <v>108</v>
      </c>
      <c r="AW582" s="12" t="s">
        <v>108</v>
      </c>
      <c r="AX582" s="50" t="s">
        <v>153</v>
      </c>
      <c r="AY582" s="88" t="s">
        <v>408</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tr">
        <f>TabelladatiSinottico[[#This Row],[Model]]</f>
        <v>K19x</v>
      </c>
      <c r="CN582" s="64" t="str">
        <f>TabelladatiSinottico[[#This Row],[Serial_Number]]</f>
        <v>K19x.096</v>
      </c>
      <c r="CO582" s="50" t="str">
        <f>TabelladatiSinottico[[#This Row],[Customer]]</f>
        <v>DAIMLER AG</v>
      </c>
      <c r="CP582" s="54">
        <f t="shared" si="120"/>
        <v>581</v>
      </c>
      <c r="CQ582" s="64" t="s">
        <v>106</v>
      </c>
    </row>
    <row r="583" spans="1:95" ht="21.75" customHeight="1" x14ac:dyDescent="0.25">
      <c r="A583" s="1" t="s">
        <v>1975</v>
      </c>
      <c r="B583" s="6" t="s">
        <v>955</v>
      </c>
      <c r="C583" s="7" t="s">
        <v>1562</v>
      </c>
      <c r="D583" t="s">
        <v>2084</v>
      </c>
      <c r="E583" s="2">
        <v>2013</v>
      </c>
      <c r="F583" s="12" t="s">
        <v>99</v>
      </c>
      <c r="G583" s="12" t="s">
        <v>2184</v>
      </c>
      <c r="H583" s="2" t="s">
        <v>101</v>
      </c>
      <c r="I583" s="2" t="s">
        <v>2185</v>
      </c>
      <c r="J583" s="2" t="s">
        <v>2208</v>
      </c>
      <c r="K583" s="91" t="str">
        <f t="shared" si="118"/>
        <v>pdf</v>
      </c>
      <c r="L583" s="2" t="s">
        <v>2119</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2102</v>
      </c>
      <c r="AT583" s="50" t="s">
        <v>2157</v>
      </c>
      <c r="AU583" s="12" t="s">
        <v>108</v>
      </c>
      <c r="AV583" s="12" t="s">
        <v>108</v>
      </c>
      <c r="AW583" s="12" t="s">
        <v>108</v>
      </c>
      <c r="AX583" s="50" t="s">
        <v>1649</v>
      </c>
      <c r="AY583" s="88" t="s">
        <v>1734</v>
      </c>
      <c r="AZ583" s="88" t="s">
        <v>148</v>
      </c>
      <c r="BA583" s="12" t="str">
        <f>F583</f>
        <v>M5A</v>
      </c>
      <c r="BB583" s="54" t="s">
        <v>106</v>
      </c>
      <c r="BC583" s="12" t="str">
        <f>G583</f>
        <v>12 kw-18 krpm</v>
      </c>
      <c r="BD583" s="12" t="str">
        <f>I583</f>
        <v>HSK-E 32</v>
      </c>
      <c r="BE583" s="50" t="s">
        <v>2190</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tr">
        <f>TabelladatiSinottico[[#This Row],[Model]]</f>
        <v>K19x</v>
      </c>
      <c r="CN583" s="64" t="str">
        <f>TabelladatiSinottico[[#This Row],[Serial_Number]]</f>
        <v>K19x.097</v>
      </c>
      <c r="CO583" s="50" t="str">
        <f>TabelladatiSinottico[[#This Row],[Customer]]</f>
        <v>GENERAL ELECTRIC AVIATION</v>
      </c>
      <c r="CP583" s="54">
        <f t="shared" si="120"/>
        <v>582</v>
      </c>
      <c r="CQ583" s="64" t="s">
        <v>106</v>
      </c>
    </row>
    <row r="584" spans="1:95" ht="21.75" customHeight="1" x14ac:dyDescent="0.25">
      <c r="A584" s="1" t="s">
        <v>1975</v>
      </c>
      <c r="B584" s="6" t="s">
        <v>964</v>
      </c>
      <c r="C584" s="7" t="s">
        <v>1562</v>
      </c>
      <c r="D584" t="s">
        <v>2084</v>
      </c>
      <c r="E584" s="2">
        <v>2013</v>
      </c>
      <c r="F584" s="2" t="s">
        <v>99</v>
      </c>
      <c r="G584" s="2" t="s">
        <v>569</v>
      </c>
      <c r="H584" s="2" t="s">
        <v>101</v>
      </c>
      <c r="I584" s="2" t="s">
        <v>102</v>
      </c>
      <c r="J584" s="2" t="s">
        <v>2209</v>
      </c>
      <c r="K584" s="91" t="str">
        <f t="shared" si="118"/>
        <v>pdf</v>
      </c>
      <c r="L584" s="2" t="s">
        <v>2119</v>
      </c>
      <c r="M584" s="91" t="str">
        <f t="shared" si="119"/>
        <v>pdf</v>
      </c>
      <c r="N584" s="2" t="s">
        <v>105</v>
      </c>
      <c r="O584" s="39" t="s">
        <v>106</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2102</v>
      </c>
      <c r="AT584" s="50" t="s">
        <v>2157</v>
      </c>
      <c r="AU584" s="12" t="s">
        <v>108</v>
      </c>
      <c r="AV584" s="12" t="s">
        <v>108</v>
      </c>
      <c r="AW584" s="12" t="s">
        <v>108</v>
      </c>
      <c r="AX584" s="50" t="s">
        <v>1649</v>
      </c>
      <c r="AY584" s="88" t="s">
        <v>2210</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tr">
        <f>TabelladatiSinottico[[#This Row],[Model]]</f>
        <v>K19x</v>
      </c>
      <c r="CN584" s="64" t="str">
        <f>TabelladatiSinottico[[#This Row],[Serial_Number]]</f>
        <v>K19x.098</v>
      </c>
      <c r="CO584" s="50" t="str">
        <f>TabelladatiSinottico[[#This Row],[Customer]]</f>
        <v>GENERAL ELECTRIC AVIATION</v>
      </c>
      <c r="CP584" s="54">
        <f t="shared" si="120"/>
        <v>583</v>
      </c>
      <c r="CQ584" s="64" t="s">
        <v>106</v>
      </c>
    </row>
    <row r="585" spans="1:95" ht="21.75" customHeight="1" x14ac:dyDescent="0.25">
      <c r="A585" s="1" t="s">
        <v>1975</v>
      </c>
      <c r="B585" s="6" t="s">
        <v>970</v>
      </c>
      <c r="C585" s="7" t="s">
        <v>1464</v>
      </c>
      <c r="D585" t="s">
        <v>1745</v>
      </c>
      <c r="E585" s="2">
        <v>2013</v>
      </c>
      <c r="F585" s="2" t="s">
        <v>99</v>
      </c>
      <c r="G585" s="2" t="s">
        <v>569</v>
      </c>
      <c r="H585" s="2" t="s">
        <v>101</v>
      </c>
      <c r="I585" s="2" t="s">
        <v>102</v>
      </c>
      <c r="J585" s="2" t="s">
        <v>2211</v>
      </c>
      <c r="K585" s="91" t="str">
        <f t="shared" si="118"/>
        <v>pdf</v>
      </c>
      <c r="L585" s="2" t="s">
        <v>2079</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2020</v>
      </c>
      <c r="AT585" s="50" t="s">
        <v>108</v>
      </c>
      <c r="AU585" s="12" t="s">
        <v>108</v>
      </c>
      <c r="AV585" s="12" t="s">
        <v>108</v>
      </c>
      <c r="AW585" s="12" t="s">
        <v>108</v>
      </c>
      <c r="AX585" s="50" t="s">
        <v>206</v>
      </c>
      <c r="AY585" s="88" t="s">
        <v>2212</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tr">
        <f>TabelladatiSinottico[[#This Row],[Model]]</f>
        <v>K19x</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x14ac:dyDescent="0.25">
      <c r="A586" s="1" t="s">
        <v>1975</v>
      </c>
      <c r="B586" s="6" t="s">
        <v>979</v>
      </c>
      <c r="C586" s="7" t="s">
        <v>1464</v>
      </c>
      <c r="D586" t="s">
        <v>1747</v>
      </c>
      <c r="E586" s="2">
        <v>2014</v>
      </c>
      <c r="F586" s="2" t="s">
        <v>99</v>
      </c>
      <c r="G586" s="2" t="s">
        <v>569</v>
      </c>
      <c r="H586" s="2" t="s">
        <v>101</v>
      </c>
      <c r="I586" s="2" t="s">
        <v>102</v>
      </c>
      <c r="J586" s="2" t="s">
        <v>2213</v>
      </c>
      <c r="K586" s="91" t="str">
        <f t="shared" si="118"/>
        <v>pdf</v>
      </c>
      <c r="L586" s="2" t="s">
        <v>2086</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2020</v>
      </c>
      <c r="AT586" s="50" t="s">
        <v>108</v>
      </c>
      <c r="AU586" s="12" t="s">
        <v>108</v>
      </c>
      <c r="AV586" s="12" t="s">
        <v>108</v>
      </c>
      <c r="AW586" s="12" t="s">
        <v>108</v>
      </c>
      <c r="AX586" s="50" t="s">
        <v>223</v>
      </c>
      <c r="AY586" s="88" t="s">
        <v>633</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tr">
        <f>TabelladatiSinottico[[#This Row],[Model]]</f>
        <v>K19x</v>
      </c>
      <c r="CN586" s="64" t="str">
        <f>TabelladatiSinottico[[#This Row],[Serial_Number]]</f>
        <v>K19x.100</v>
      </c>
      <c r="CO586" s="50" t="str">
        <f>TabelladatiSinottico[[#This Row],[Customer]]</f>
        <v>SHARP MODEL INVESTMENT CO.</v>
      </c>
      <c r="CP586" s="54">
        <f t="shared" si="120"/>
        <v>585</v>
      </c>
      <c r="CQ586" s="64" t="s">
        <v>106</v>
      </c>
    </row>
    <row r="587" spans="1:95" ht="21.75" customHeight="1" x14ac:dyDescent="0.25">
      <c r="A587" s="1" t="s">
        <v>1975</v>
      </c>
      <c r="B587" s="6" t="s">
        <v>982</v>
      </c>
      <c r="C587" s="7" t="s">
        <v>1464</v>
      </c>
      <c r="D587" t="s">
        <v>401</v>
      </c>
      <c r="E587" s="2">
        <v>2014</v>
      </c>
      <c r="F587" s="2" t="s">
        <v>99</v>
      </c>
      <c r="G587" s="2" t="s">
        <v>569</v>
      </c>
      <c r="H587" s="2" t="s">
        <v>101</v>
      </c>
      <c r="I587" s="2" t="s">
        <v>102</v>
      </c>
      <c r="J587" s="2" t="s">
        <v>2214</v>
      </c>
      <c r="K587" s="91" t="str">
        <f t="shared" si="118"/>
        <v>pdf</v>
      </c>
      <c r="L587" s="2" t="s">
        <v>2207</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2020</v>
      </c>
      <c r="AT587" s="50" t="s">
        <v>108</v>
      </c>
      <c r="AU587" s="12" t="s">
        <v>108</v>
      </c>
      <c r="AV587" s="12" t="s">
        <v>108</v>
      </c>
      <c r="AW587" s="12" t="s">
        <v>108</v>
      </c>
      <c r="AX587" s="50" t="s">
        <v>223</v>
      </c>
      <c r="AY587" s="88" t="s">
        <v>408</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tr">
        <f>TabelladatiSinottico[[#This Row],[Model]]</f>
        <v>K19x</v>
      </c>
      <c r="CN587" s="64" t="str">
        <f>TabelladatiSinottico[[#This Row],[Serial_Number]]</f>
        <v>K19x.101</v>
      </c>
      <c r="CO587" s="50" t="str">
        <f>TabelladatiSinottico[[#This Row],[Customer]]</f>
        <v>DAIMLER AG</v>
      </c>
      <c r="CP587" s="54">
        <f t="shared" si="120"/>
        <v>586</v>
      </c>
      <c r="CQ587" s="64" t="s">
        <v>106</v>
      </c>
    </row>
    <row r="588" spans="1:95" ht="21.75" customHeight="1" x14ac:dyDescent="0.25">
      <c r="A588" s="1" t="s">
        <v>1975</v>
      </c>
      <c r="B588" s="6" t="s">
        <v>1756</v>
      </c>
      <c r="C588" s="7" t="s">
        <v>1562</v>
      </c>
      <c r="D588" t="s">
        <v>2084</v>
      </c>
      <c r="E588" s="2">
        <v>2014</v>
      </c>
      <c r="F588" s="2" t="s">
        <v>99</v>
      </c>
      <c r="G588" s="2" t="s">
        <v>569</v>
      </c>
      <c r="H588" s="2" t="s">
        <v>101</v>
      </c>
      <c r="I588" s="2" t="s">
        <v>102</v>
      </c>
      <c r="J588" s="2" t="s">
        <v>2215</v>
      </c>
      <c r="K588" s="91" t="str">
        <f t="shared" si="118"/>
        <v>pdf</v>
      </c>
      <c r="L588" s="2" t="s">
        <v>2119</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2102</v>
      </c>
      <c r="AT588" s="50" t="s">
        <v>2216</v>
      </c>
      <c r="AU588" s="12" t="s">
        <v>108</v>
      </c>
      <c r="AV588" s="12" t="s">
        <v>108</v>
      </c>
      <c r="AW588" s="12" t="s">
        <v>108</v>
      </c>
      <c r="AX588" s="50" t="s">
        <v>341</v>
      </c>
      <c r="AY588" s="88" t="s">
        <v>1734</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tr">
        <f>TabelladatiSinottico[[#This Row],[Model]]</f>
        <v>K19x</v>
      </c>
      <c r="CN588" s="64" t="str">
        <f>TabelladatiSinottico[[#This Row],[Serial_Number]]</f>
        <v>K19x.102</v>
      </c>
      <c r="CO588" s="50" t="str">
        <f>TabelladatiSinottico[[#This Row],[Customer]]</f>
        <v>GENERAL ELECTRIC AVIATION</v>
      </c>
      <c r="CP588" s="54">
        <f t="shared" si="120"/>
        <v>587</v>
      </c>
      <c r="CQ588" s="64" t="s">
        <v>106</v>
      </c>
    </row>
    <row r="589" spans="1:95" ht="21.75" customHeight="1" x14ac:dyDescent="0.25">
      <c r="A589" s="1" t="s">
        <v>1975</v>
      </c>
      <c r="B589" s="6" t="s">
        <v>989</v>
      </c>
      <c r="C589" s="50" t="s">
        <v>2083</v>
      </c>
      <c r="D589" t="s">
        <v>2217</v>
      </c>
      <c r="E589" s="2">
        <v>2015</v>
      </c>
      <c r="F589" s="2" t="s">
        <v>646</v>
      </c>
      <c r="G589" s="2" t="s">
        <v>1244</v>
      </c>
      <c r="H589" s="2" t="s">
        <v>101</v>
      </c>
      <c r="I589" s="2" t="s">
        <v>102</v>
      </c>
      <c r="J589" s="2" t="s">
        <v>2218</v>
      </c>
      <c r="K589" s="91" t="str">
        <f t="shared" si="118"/>
        <v>pdf</v>
      </c>
      <c r="L589" s="2" t="s">
        <v>2128</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2219</v>
      </c>
      <c r="AT589" s="50" t="s">
        <v>107</v>
      </c>
      <c r="AU589" s="12" t="s">
        <v>108</v>
      </c>
      <c r="AV589" s="12" t="s">
        <v>108</v>
      </c>
      <c r="AW589" s="12" t="s">
        <v>108</v>
      </c>
      <c r="AX589" s="50" t="s">
        <v>153</v>
      </c>
      <c r="AY589" s="88" t="s">
        <v>2129</v>
      </c>
      <c r="AZ589" s="88" t="s">
        <v>192</v>
      </c>
      <c r="BA589" s="12" t="str">
        <f t="shared" si="132"/>
        <v>M3A</v>
      </c>
      <c r="BB589" s="54" t="s">
        <v>106</v>
      </c>
      <c r="BC589" s="12" t="str">
        <f t="shared" si="133"/>
        <v>30 kw-24 krpm</v>
      </c>
      <c r="BD589" s="12" t="str">
        <f t="shared" si="134"/>
        <v>HSK-A 63</v>
      </c>
      <c r="BE589" s="12" t="s">
        <v>652</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tr">
        <f>TabelladatiSinottico[[#This Row],[Model]]</f>
        <v>K19x</v>
      </c>
      <c r="CN589" s="64" t="str">
        <f>TabelladatiSinottico[[#This Row],[Serial_Number]]</f>
        <v>K19x.103</v>
      </c>
      <c r="CO589" s="50" t="str">
        <f>TabelladatiSinottico[[#This Row],[Customer]]</f>
        <v>AICHELE USA</v>
      </c>
      <c r="CP589" s="54">
        <f t="shared" si="120"/>
        <v>588</v>
      </c>
      <c r="CQ589" s="64" t="s">
        <v>106</v>
      </c>
    </row>
    <row r="590" spans="1:95" ht="21.75" customHeight="1" x14ac:dyDescent="0.25">
      <c r="A590" s="1" t="s">
        <v>1975</v>
      </c>
      <c r="B590" s="6" t="s">
        <v>993</v>
      </c>
      <c r="C590" s="7" t="s">
        <v>1464</v>
      </c>
      <c r="D590" t="s">
        <v>2220</v>
      </c>
      <c r="E590" s="2">
        <v>2015</v>
      </c>
      <c r="F590" s="2" t="s">
        <v>99</v>
      </c>
      <c r="G590" s="2" t="s">
        <v>569</v>
      </c>
      <c r="H590" s="2" t="s">
        <v>101</v>
      </c>
      <c r="I590" s="2" t="s">
        <v>102</v>
      </c>
      <c r="J590" s="2" t="s">
        <v>2221</v>
      </c>
      <c r="K590" s="91" t="str">
        <f t="shared" si="118"/>
        <v>pdf</v>
      </c>
      <c r="L590" s="2" t="s">
        <v>2086</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364</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2020</v>
      </c>
      <c r="AT590" s="50" t="s">
        <v>108</v>
      </c>
      <c r="AU590" s="12" t="s">
        <v>108</v>
      </c>
      <c r="AV590" s="12" t="s">
        <v>108</v>
      </c>
      <c r="AW590" s="12" t="s">
        <v>108</v>
      </c>
      <c r="AX590" s="50" t="s">
        <v>206</v>
      </c>
      <c r="AY590" s="88" t="s">
        <v>2222</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tr">
        <f>TabelladatiSinottico[[#This Row],[Model]]</f>
        <v>K19x</v>
      </c>
      <c r="CN590" s="64" t="str">
        <f>TabelladatiSinottico[[#This Row],[Serial_Number]]</f>
        <v>K19x.104</v>
      </c>
      <c r="CO590" s="50" t="str">
        <f>TabelladatiSinottico[[#This Row],[Customer]]</f>
        <v>AUTOMODEL S.r.l.</v>
      </c>
      <c r="CP590" s="54">
        <f t="shared" si="120"/>
        <v>589</v>
      </c>
      <c r="CQ590" s="64" t="s">
        <v>106</v>
      </c>
    </row>
    <row r="591" spans="1:95" ht="21.75" customHeight="1" x14ac:dyDescent="0.25">
      <c r="A591" s="1" t="s">
        <v>1975</v>
      </c>
      <c r="B591" s="6" t="s">
        <v>997</v>
      </c>
      <c r="C591" s="7" t="s">
        <v>1562</v>
      </c>
      <c r="D591" t="s">
        <v>361</v>
      </c>
      <c r="E591" s="2">
        <v>2015</v>
      </c>
      <c r="F591" s="2" t="s">
        <v>99</v>
      </c>
      <c r="G591" s="2" t="s">
        <v>569</v>
      </c>
      <c r="H591" s="2" t="s">
        <v>101</v>
      </c>
      <c r="I591" s="2" t="s">
        <v>102</v>
      </c>
      <c r="J591" s="2" t="s">
        <v>2223</v>
      </c>
      <c r="K591" s="91" t="str">
        <f t="shared" si="118"/>
        <v>pdf</v>
      </c>
      <c r="L591" s="2" t="s">
        <v>2224</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364</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2102</v>
      </c>
      <c r="AT591" s="50" t="s">
        <v>2225</v>
      </c>
      <c r="AU591" s="12" t="s">
        <v>108</v>
      </c>
      <c r="AV591" s="12" t="s">
        <v>108</v>
      </c>
      <c r="AW591" s="12" t="s">
        <v>108</v>
      </c>
      <c r="AX591" s="50" t="s">
        <v>206</v>
      </c>
      <c r="AY591" s="88" t="s">
        <v>370</v>
      </c>
      <c r="AZ591" s="88" t="s">
        <v>371</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tr">
        <f>TabelladatiSinottico[[#This Row],[Model]]</f>
        <v>K19x</v>
      </c>
      <c r="CN591" s="64" t="str">
        <f>TabelladatiSinottico[[#This Row],[Serial_Number]]</f>
        <v>K19x.105</v>
      </c>
      <c r="CO591" s="50" t="str">
        <f>TabelladatiSinottico[[#This Row],[Customer]]</f>
        <v>SAPP S.p.A.</v>
      </c>
      <c r="CP591" s="54">
        <f t="shared" si="120"/>
        <v>590</v>
      </c>
      <c r="CQ591" s="64" t="s">
        <v>106</v>
      </c>
    </row>
    <row r="592" spans="1:95" ht="21.75" customHeight="1" x14ac:dyDescent="0.25">
      <c r="A592" s="1" t="s">
        <v>1975</v>
      </c>
      <c r="B592" s="6" t="s">
        <v>1000</v>
      </c>
      <c r="C592" s="7" t="s">
        <v>1464</v>
      </c>
      <c r="D592" t="s">
        <v>2226</v>
      </c>
      <c r="E592" s="2">
        <v>2015</v>
      </c>
      <c r="F592" s="2" t="s">
        <v>99</v>
      </c>
      <c r="G592" s="2" t="s">
        <v>569</v>
      </c>
      <c r="H592" s="2" t="s">
        <v>101</v>
      </c>
      <c r="I592" s="2" t="s">
        <v>102</v>
      </c>
      <c r="J592" s="2" t="s">
        <v>2227</v>
      </c>
      <c r="K592" s="91" t="str">
        <f t="shared" si="118"/>
        <v>pdf</v>
      </c>
      <c r="L592" s="2" t="s">
        <v>2079</v>
      </c>
      <c r="M592" s="91" t="str">
        <f t="shared" si="119"/>
        <v>pdf</v>
      </c>
      <c r="N592" s="2" t="s">
        <v>105</v>
      </c>
      <c r="O592" s="39" t="s">
        <v>106</v>
      </c>
      <c r="P592" s="13" t="str">
        <f t="shared" si="124"/>
        <v>Folder</v>
      </c>
      <c r="Q592" s="90">
        <v>1650</v>
      </c>
      <c r="R592" s="90">
        <v>750</v>
      </c>
      <c r="S592" s="90">
        <v>850</v>
      </c>
      <c r="T592" s="2">
        <v>42</v>
      </c>
      <c r="U592" s="2" t="s">
        <v>107</v>
      </c>
      <c r="V592" s="7" t="s">
        <v>106</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2020</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tr">
        <f>TabelladatiSinottico[[#This Row],[Model]]</f>
        <v>K19x</v>
      </c>
      <c r="CN592" s="64" t="str">
        <f>TabelladatiSinottico[[#This Row],[Serial_Number]]</f>
        <v>K19x.106</v>
      </c>
      <c r="CO592" s="50" t="str">
        <f>TabelladatiSinottico[[#This Row],[Customer]]</f>
        <v>JAY-ENN CORPORATION</v>
      </c>
      <c r="CP592" s="54">
        <f t="shared" si="120"/>
        <v>591</v>
      </c>
      <c r="CQ592" s="64" t="s">
        <v>106</v>
      </c>
    </row>
    <row r="593" spans="1:95" ht="21.75" customHeight="1" x14ac:dyDescent="0.25">
      <c r="A593" s="1" t="s">
        <v>1975</v>
      </c>
      <c r="B593" s="6" t="s">
        <v>1006</v>
      </c>
      <c r="C593" s="7" t="s">
        <v>1562</v>
      </c>
      <c r="D593" t="s">
        <v>2228</v>
      </c>
      <c r="E593" s="2">
        <v>2015</v>
      </c>
      <c r="F593" s="2" t="s">
        <v>99</v>
      </c>
      <c r="G593" s="2" t="s">
        <v>569</v>
      </c>
      <c r="H593" s="2" t="s">
        <v>101</v>
      </c>
      <c r="I593" s="2" t="s">
        <v>102</v>
      </c>
      <c r="J593" s="2" t="s">
        <v>2229</v>
      </c>
      <c r="K593" s="91" t="str">
        <f t="shared" si="118"/>
        <v>pdf</v>
      </c>
      <c r="L593" s="2" t="s">
        <v>2230</v>
      </c>
      <c r="M593" s="91" t="str">
        <f t="shared" si="119"/>
        <v>pdf</v>
      </c>
      <c r="N593" s="2" t="s">
        <v>105</v>
      </c>
      <c r="O593" s="39" t="s">
        <v>106</v>
      </c>
      <c r="P593" s="13" t="str">
        <f t="shared" si="124"/>
        <v>Folder</v>
      </c>
      <c r="Q593" s="90">
        <v>1650</v>
      </c>
      <c r="R593" s="90">
        <v>750</v>
      </c>
      <c r="S593" s="90">
        <v>850</v>
      </c>
      <c r="T593" s="2">
        <v>42</v>
      </c>
      <c r="U593" s="2" t="s">
        <v>107</v>
      </c>
      <c r="V593" s="7" t="s">
        <v>106</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2102</v>
      </c>
      <c r="AT593" s="50" t="s">
        <v>2148</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tr">
        <f>TabelladatiSinottico[[#This Row],[Model]]</f>
        <v>K19x</v>
      </c>
      <c r="CN593" s="64" t="str">
        <f>TabelladatiSinottico[[#This Row],[Serial_Number]]</f>
        <v>K19x.107</v>
      </c>
      <c r="CO593" s="50" t="str">
        <f>TabelladatiSinottico[[#This Row],[Customer]]</f>
        <v>OZMETAL MACHINERY</v>
      </c>
      <c r="CP593" s="54">
        <f t="shared" si="120"/>
        <v>592</v>
      </c>
      <c r="CQ593" s="64" t="s">
        <v>106</v>
      </c>
    </row>
    <row r="594" spans="1:95" ht="21.75" customHeight="1" x14ac:dyDescent="0.25">
      <c r="A594" s="1" t="s">
        <v>1975</v>
      </c>
      <c r="B594" s="6" t="s">
        <v>1011</v>
      </c>
      <c r="C594" s="7" t="s">
        <v>1562</v>
      </c>
      <c r="D594" t="s">
        <v>2231</v>
      </c>
      <c r="E594" s="2">
        <v>2016</v>
      </c>
      <c r="F594" s="2" t="s">
        <v>99</v>
      </c>
      <c r="G594" s="2" t="s">
        <v>569</v>
      </c>
      <c r="H594" s="2" t="s">
        <v>101</v>
      </c>
      <c r="I594" s="2" t="s">
        <v>102</v>
      </c>
      <c r="J594" s="2" t="s">
        <v>2232</v>
      </c>
      <c r="K594" s="91" t="str">
        <f t="shared" si="118"/>
        <v>pdf</v>
      </c>
      <c r="L594" s="2" t="s">
        <v>2233</v>
      </c>
      <c r="M594" s="91" t="str">
        <f t="shared" si="119"/>
        <v>pdf</v>
      </c>
      <c r="N594" s="2" t="s">
        <v>105</v>
      </c>
      <c r="O594" s="39" t="s">
        <v>106</v>
      </c>
      <c r="P594" s="13" t="str">
        <f t="shared" si="124"/>
        <v>Folder</v>
      </c>
      <c r="Q594" s="90">
        <v>1650</v>
      </c>
      <c r="R594" s="90">
        <v>750</v>
      </c>
      <c r="S594" s="90">
        <v>850</v>
      </c>
      <c r="T594" s="2">
        <v>84</v>
      </c>
      <c r="U594" s="2" t="s">
        <v>107</v>
      </c>
      <c r="V594" s="7" t="s">
        <v>106</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2102</v>
      </c>
      <c r="AT594" s="50" t="s">
        <v>2225</v>
      </c>
      <c r="AU594" s="12" t="s">
        <v>108</v>
      </c>
      <c r="AV594" s="12" t="s">
        <v>108</v>
      </c>
      <c r="AW594" s="12" t="s">
        <v>108</v>
      </c>
      <c r="AX594" s="50" t="s">
        <v>223</v>
      </c>
      <c r="AY594" s="88" t="s">
        <v>1734</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tr">
        <f>TabelladatiSinottico[[#This Row],[Model]]</f>
        <v>K19x</v>
      </c>
      <c r="CN594" s="64" t="str">
        <f>TabelladatiSinottico[[#This Row],[Serial_Number]]</f>
        <v>K19x.108</v>
      </c>
      <c r="CO594" s="50" t="str">
        <f>TabelladatiSinottico[[#This Row],[Customer]]</f>
        <v>TUSAS ENGINE INDUSTRIES Inc.</v>
      </c>
      <c r="CP594" s="54">
        <f t="shared" si="120"/>
        <v>593</v>
      </c>
      <c r="CQ594" s="64" t="s">
        <v>106</v>
      </c>
    </row>
    <row r="595" spans="1:95" ht="21.75" customHeight="1" x14ac:dyDescent="0.25">
      <c r="A595" s="1" t="s">
        <v>1975</v>
      </c>
      <c r="B595" s="6" t="s">
        <v>1014</v>
      </c>
      <c r="C595" s="7" t="s">
        <v>1562</v>
      </c>
      <c r="D595" t="s">
        <v>2231</v>
      </c>
      <c r="E595" s="2">
        <v>2016</v>
      </c>
      <c r="F595" s="2" t="s">
        <v>99</v>
      </c>
      <c r="G595" s="2" t="s">
        <v>569</v>
      </c>
      <c r="H595" s="2" t="s">
        <v>101</v>
      </c>
      <c r="I595" s="2" t="s">
        <v>102</v>
      </c>
      <c r="J595" s="2" t="s">
        <v>2234</v>
      </c>
      <c r="K595" s="91" t="str">
        <f t="shared" si="118"/>
        <v>pdf</v>
      </c>
      <c r="L595" s="2" t="s">
        <v>2233</v>
      </c>
      <c r="M595" s="91" t="str">
        <f t="shared" si="119"/>
        <v>pdf</v>
      </c>
      <c r="N595" s="2" t="s">
        <v>105</v>
      </c>
      <c r="O595" s="39" t="s">
        <v>106</v>
      </c>
      <c r="P595" s="13" t="str">
        <f t="shared" si="124"/>
        <v>Folder</v>
      </c>
      <c r="Q595" s="90">
        <v>1650</v>
      </c>
      <c r="R595" s="90">
        <v>750</v>
      </c>
      <c r="S595" s="90">
        <v>850</v>
      </c>
      <c r="T595" s="2">
        <v>84</v>
      </c>
      <c r="U595" s="2" t="s">
        <v>107</v>
      </c>
      <c r="V595" s="7" t="s">
        <v>106</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2102</v>
      </c>
      <c r="AT595" s="50" t="s">
        <v>2225</v>
      </c>
      <c r="AU595" s="12" t="s">
        <v>108</v>
      </c>
      <c r="AV595" s="12" t="s">
        <v>108</v>
      </c>
      <c r="AW595" s="12" t="s">
        <v>108</v>
      </c>
      <c r="AX595" s="50" t="s">
        <v>223</v>
      </c>
      <c r="AY595" s="88" t="s">
        <v>1734</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tr">
        <f>TabelladatiSinottico[[#This Row],[Model]]</f>
        <v>K19x</v>
      </c>
      <c r="CN595" s="64" t="str">
        <f>TabelladatiSinottico[[#This Row],[Serial_Number]]</f>
        <v>K19x.109</v>
      </c>
      <c r="CO595" s="50" t="str">
        <f>TabelladatiSinottico[[#This Row],[Customer]]</f>
        <v>TUSAS ENGINE INDUSTRIES Inc.</v>
      </c>
      <c r="CP595" s="54">
        <f t="shared" si="120"/>
        <v>594</v>
      </c>
      <c r="CQ595" s="64" t="s">
        <v>106</v>
      </c>
    </row>
    <row r="596" spans="1:95" ht="21.75" customHeight="1" x14ac:dyDescent="0.25">
      <c r="A596" s="1" t="s">
        <v>1975</v>
      </c>
      <c r="B596" s="6" t="s">
        <v>1018</v>
      </c>
      <c r="C596" s="7" t="s">
        <v>1562</v>
      </c>
      <c r="D596" t="s">
        <v>2235</v>
      </c>
      <c r="E596" s="2">
        <v>2017</v>
      </c>
      <c r="F596" s="2" t="s">
        <v>99</v>
      </c>
      <c r="G596" s="2" t="s">
        <v>569</v>
      </c>
      <c r="H596" s="2" t="s">
        <v>101</v>
      </c>
      <c r="I596" s="2" t="s">
        <v>102</v>
      </c>
      <c r="J596" s="2" t="s">
        <v>2236</v>
      </c>
      <c r="K596" s="91" t="str">
        <f t="shared" si="118"/>
        <v>pdf</v>
      </c>
      <c r="L596" s="2" t="s">
        <v>2224</v>
      </c>
      <c r="M596" s="91" t="str">
        <f t="shared" si="119"/>
        <v>pdf</v>
      </c>
      <c r="N596" s="2" t="s">
        <v>105</v>
      </c>
      <c r="O596" s="39" t="s">
        <v>106</v>
      </c>
      <c r="P596" s="13" t="str">
        <f t="shared" si="124"/>
        <v>Folder</v>
      </c>
      <c r="Q596" s="90">
        <v>1650</v>
      </c>
      <c r="R596" s="90">
        <v>750</v>
      </c>
      <c r="S596" s="90">
        <v>850</v>
      </c>
      <c r="T596" s="2">
        <v>24</v>
      </c>
      <c r="U596" s="2" t="s">
        <v>107</v>
      </c>
      <c r="V596" s="7" t="s">
        <v>106</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2102</v>
      </c>
      <c r="AT596" s="50" t="s">
        <v>2225</v>
      </c>
      <c r="AU596" s="12" t="s">
        <v>108</v>
      </c>
      <c r="AV596" s="12" t="s">
        <v>108</v>
      </c>
      <c r="AW596" s="12" t="s">
        <v>108</v>
      </c>
      <c r="AX596" s="50" t="s">
        <v>206</v>
      </c>
      <c r="AY596" s="88" t="s">
        <v>2237</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tr">
        <f>TabelladatiSinottico[[#This Row],[Model]]</f>
        <v>K19x</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x14ac:dyDescent="0.25">
      <c r="A597" s="1" t="s">
        <v>1975</v>
      </c>
      <c r="B597" s="6" t="s">
        <v>1023</v>
      </c>
      <c r="C597" s="7" t="s">
        <v>1562</v>
      </c>
      <c r="D597" t="s">
        <v>2084</v>
      </c>
      <c r="E597" s="2">
        <v>2017</v>
      </c>
      <c r="F597" s="2" t="s">
        <v>99</v>
      </c>
      <c r="G597" s="2" t="s">
        <v>569</v>
      </c>
      <c r="H597" s="2" t="s">
        <v>101</v>
      </c>
      <c r="I597" s="2" t="s">
        <v>102</v>
      </c>
      <c r="J597" s="2" t="s">
        <v>2238</v>
      </c>
      <c r="K597" s="91" t="str">
        <f t="shared" si="118"/>
        <v>pdf</v>
      </c>
      <c r="L597" s="2" t="s">
        <v>2119</v>
      </c>
      <c r="M597" s="91" t="str">
        <f t="shared" si="119"/>
        <v>pdf</v>
      </c>
      <c r="N597" s="2" t="s">
        <v>105</v>
      </c>
      <c r="O597" s="39" t="s">
        <v>106</v>
      </c>
      <c r="P597" s="13" t="str">
        <f t="shared" si="124"/>
        <v>Folder</v>
      </c>
      <c r="Q597" s="90">
        <v>1650</v>
      </c>
      <c r="R597" s="90">
        <v>750</v>
      </c>
      <c r="S597" s="90">
        <v>850</v>
      </c>
      <c r="T597" s="2">
        <v>42</v>
      </c>
      <c r="U597" s="2" t="s">
        <v>107</v>
      </c>
      <c r="V597" s="7" t="s">
        <v>106</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2102</v>
      </c>
      <c r="AT597" s="50" t="s">
        <v>2157</v>
      </c>
      <c r="AU597" s="12" t="s">
        <v>108</v>
      </c>
      <c r="AV597" s="12" t="s">
        <v>108</v>
      </c>
      <c r="AW597" s="12" t="s">
        <v>108</v>
      </c>
      <c r="AX597" s="50" t="s">
        <v>341</v>
      </c>
      <c r="AY597" s="88" t="s">
        <v>2239</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tr">
        <f>TabelladatiSinottico[[#This Row],[Model]]</f>
        <v>K19x</v>
      </c>
      <c r="CN597" s="64" t="str">
        <f>TabelladatiSinottico[[#This Row],[Serial_Number]]</f>
        <v>K19x.111</v>
      </c>
      <c r="CO597" s="50" t="str">
        <f>TabelladatiSinottico[[#This Row],[Customer]]</f>
        <v>GENERAL ELECTRIC AVIATION</v>
      </c>
      <c r="CP597" s="54">
        <f t="shared" si="120"/>
        <v>596</v>
      </c>
      <c r="CQ597" s="64" t="s">
        <v>106</v>
      </c>
    </row>
    <row r="598" spans="1:95" ht="21.75" customHeight="1" x14ac:dyDescent="0.25">
      <c r="A598" s="1" t="s">
        <v>1975</v>
      </c>
      <c r="B598" s="6" t="s">
        <v>1024</v>
      </c>
      <c r="C598" s="7" t="s">
        <v>1464</v>
      </c>
      <c r="D598" t="s">
        <v>299</v>
      </c>
      <c r="E598" s="2">
        <v>2016</v>
      </c>
      <c r="F598" s="2" t="s">
        <v>99</v>
      </c>
      <c r="G598" s="2" t="s">
        <v>569</v>
      </c>
      <c r="H598" s="2" t="s">
        <v>101</v>
      </c>
      <c r="I598" s="2" t="s">
        <v>102</v>
      </c>
      <c r="J598" s="2" t="s">
        <v>2240</v>
      </c>
      <c r="K598" s="91" t="str">
        <f t="shared" si="118"/>
        <v>pdf</v>
      </c>
      <c r="L598" s="2" t="s">
        <v>2241</v>
      </c>
      <c r="M598" s="91" t="str">
        <f t="shared" si="119"/>
        <v>pdf</v>
      </c>
      <c r="N598" s="2" t="s">
        <v>105</v>
      </c>
      <c r="O598" s="39" t="s">
        <v>106</v>
      </c>
      <c r="P598" s="13" t="str">
        <f t="shared" si="124"/>
        <v>Folder</v>
      </c>
      <c r="Q598" s="90">
        <v>1650</v>
      </c>
      <c r="R598" s="90">
        <v>750</v>
      </c>
      <c r="S598" s="90">
        <v>850</v>
      </c>
      <c r="T598" s="2">
        <v>42</v>
      </c>
      <c r="U598" s="2" t="s">
        <v>107</v>
      </c>
      <c r="V598" s="7" t="s">
        <v>106</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2020</v>
      </c>
      <c r="AT598" s="50" t="s">
        <v>108</v>
      </c>
      <c r="AU598" s="12" t="s">
        <v>108</v>
      </c>
      <c r="AV598" s="12" t="s">
        <v>108</v>
      </c>
      <c r="AW598" s="12" t="s">
        <v>108</v>
      </c>
      <c r="AX598" s="50" t="s">
        <v>223</v>
      </c>
      <c r="AY598" s="88" t="s">
        <v>302</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tr">
        <f>TabelladatiSinottico[[#This Row],[Model]]</f>
        <v>K19x</v>
      </c>
      <c r="CN598" s="64" t="str">
        <f>TabelladatiSinottico[[#This Row],[Serial_Number]]</f>
        <v>K19x.112</v>
      </c>
      <c r="CO598" s="50" t="str">
        <f>TabelladatiSinottico[[#This Row],[Customer]]</f>
        <v>SEAT S.A.</v>
      </c>
      <c r="CP598" s="54">
        <f t="shared" si="120"/>
        <v>597</v>
      </c>
      <c r="CQ598" s="64" t="s">
        <v>106</v>
      </c>
    </row>
    <row r="599" spans="1:95" ht="21.75" customHeight="1" x14ac:dyDescent="0.25">
      <c r="A599" s="1" t="s">
        <v>1975</v>
      </c>
      <c r="B599" s="6" t="s">
        <v>1025</v>
      </c>
      <c r="C599" s="7" t="s">
        <v>1562</v>
      </c>
      <c r="D599" t="s">
        <v>1019</v>
      </c>
      <c r="E599" s="2">
        <v>2017</v>
      </c>
      <c r="F599" s="2" t="s">
        <v>99</v>
      </c>
      <c r="G599" s="2" t="s">
        <v>1429</v>
      </c>
      <c r="H599" s="2" t="s">
        <v>101</v>
      </c>
      <c r="I599" s="2" t="s">
        <v>221</v>
      </c>
      <c r="J599" s="2" t="s">
        <v>2242</v>
      </c>
      <c r="K599" s="91" t="str">
        <f t="shared" si="118"/>
        <v>pdf</v>
      </c>
      <c r="L599" s="2" t="s">
        <v>2233</v>
      </c>
      <c r="M599" s="91" t="str">
        <f t="shared" si="119"/>
        <v>pdf</v>
      </c>
      <c r="N599" s="2" t="s">
        <v>105</v>
      </c>
      <c r="O599" s="39" t="s">
        <v>106</v>
      </c>
      <c r="P599" s="13" t="str">
        <f t="shared" si="124"/>
        <v>Folder</v>
      </c>
      <c r="Q599" s="90">
        <v>1650</v>
      </c>
      <c r="R599" s="90">
        <v>750</v>
      </c>
      <c r="S599" s="90">
        <v>850</v>
      </c>
      <c r="T599" s="2">
        <v>40</v>
      </c>
      <c r="U599" s="2" t="s">
        <v>107</v>
      </c>
      <c r="V599" s="7" t="s">
        <v>106</v>
      </c>
      <c r="W599" s="2" t="s">
        <v>107</v>
      </c>
      <c r="X599" s="2" t="s">
        <v>108</v>
      </c>
      <c r="Y599" s="2" t="s">
        <v>108</v>
      </c>
      <c r="Z599" s="2" t="s">
        <v>108</v>
      </c>
      <c r="AA599" s="2" t="s">
        <v>108</v>
      </c>
      <c r="AB599" s="18" t="s">
        <v>108</v>
      </c>
      <c r="AC599" s="7" t="s">
        <v>771</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2102</v>
      </c>
      <c r="AT599" s="50" t="s">
        <v>2225</v>
      </c>
      <c r="AU599" s="12" t="s">
        <v>108</v>
      </c>
      <c r="AV599" s="12" t="s">
        <v>108</v>
      </c>
      <c r="AW599" s="12" t="s">
        <v>108</v>
      </c>
      <c r="AX599" s="50" t="s">
        <v>153</v>
      </c>
      <c r="AY599" s="88" t="s">
        <v>1022</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tr">
        <f>TabelladatiSinottico[[#This Row],[Model]]</f>
        <v>K19x</v>
      </c>
      <c r="CN599" s="64" t="str">
        <f>TabelladatiSinottico[[#This Row],[Serial_Number]]</f>
        <v>K19x.113</v>
      </c>
      <c r="CO599" s="50" t="str">
        <f>TabelladatiSinottico[[#This Row],[Customer]]</f>
        <v>ALFACHROM SERVIS s.r.o.</v>
      </c>
      <c r="CP599" s="54">
        <f t="shared" si="120"/>
        <v>598</v>
      </c>
      <c r="CQ599" s="64" t="s">
        <v>106</v>
      </c>
    </row>
    <row r="600" spans="1:95" ht="21.75" customHeight="1" x14ac:dyDescent="0.25">
      <c r="A600" s="1" t="s">
        <v>1975</v>
      </c>
      <c r="B600" s="6" t="s">
        <v>1031</v>
      </c>
      <c r="C600" s="7" t="s">
        <v>1464</v>
      </c>
      <c r="D600" t="s">
        <v>1243</v>
      </c>
      <c r="E600" s="2">
        <v>2017</v>
      </c>
      <c r="F600" s="2" t="s">
        <v>99</v>
      </c>
      <c r="G600" s="2" t="s">
        <v>569</v>
      </c>
      <c r="H600" s="2" t="s">
        <v>101</v>
      </c>
      <c r="I600" s="2" t="s">
        <v>102</v>
      </c>
      <c r="J600" s="2" t="s">
        <v>2243</v>
      </c>
      <c r="K600" s="91" t="str">
        <f t="shared" si="118"/>
        <v>pdf</v>
      </c>
      <c r="L600" s="2" t="s">
        <v>2244</v>
      </c>
      <c r="M600" s="91" t="str">
        <f t="shared" si="119"/>
        <v>pdf</v>
      </c>
      <c r="N600" s="2" t="s">
        <v>105</v>
      </c>
      <c r="O600" s="39" t="s">
        <v>106</v>
      </c>
      <c r="P600" s="13" t="str">
        <f t="shared" si="124"/>
        <v>Folder</v>
      </c>
      <c r="Q600" s="90">
        <v>1650</v>
      </c>
      <c r="R600" s="90">
        <v>750</v>
      </c>
      <c r="S600" s="90">
        <v>850</v>
      </c>
      <c r="T600" s="2">
        <v>42</v>
      </c>
      <c r="U600" s="2" t="s">
        <v>107</v>
      </c>
      <c r="V600" s="7" t="s">
        <v>106</v>
      </c>
      <c r="W600" s="2" t="s">
        <v>107</v>
      </c>
      <c r="X600" s="2" t="s">
        <v>108</v>
      </c>
      <c r="Y600" s="2" t="s">
        <v>108</v>
      </c>
      <c r="Z600" s="2" t="s">
        <v>108</v>
      </c>
      <c r="AA600" s="2" t="s">
        <v>108</v>
      </c>
      <c r="AB600" s="18" t="s">
        <v>108</v>
      </c>
      <c r="AC600" s="7" t="s">
        <v>364</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2020</v>
      </c>
      <c r="AT600" s="50" t="s">
        <v>108</v>
      </c>
      <c r="AU600" s="12" t="s">
        <v>108</v>
      </c>
      <c r="AV600" s="12" t="s">
        <v>108</v>
      </c>
      <c r="AW600" s="12" t="s">
        <v>108</v>
      </c>
      <c r="AX600" s="50" t="s">
        <v>153</v>
      </c>
      <c r="AY600" s="88" t="s">
        <v>1247</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tr">
        <f>TabelladatiSinottico[[#This Row],[Model]]</f>
        <v>K19x</v>
      </c>
      <c r="CN600" s="64" t="str">
        <f>TabelladatiSinottico[[#This Row],[Serial_Number]]</f>
        <v>K19x.114</v>
      </c>
      <c r="CO600" s="50" t="str">
        <f>TabelladatiSinottico[[#This Row],[Customer]]</f>
        <v>TECNOSTAMPI S.r.l.</v>
      </c>
      <c r="CP600" s="54">
        <f t="shared" si="120"/>
        <v>599</v>
      </c>
      <c r="CQ600" s="64" t="s">
        <v>106</v>
      </c>
    </row>
    <row r="601" spans="1:95" ht="21.75" customHeight="1" x14ac:dyDescent="0.25">
      <c r="A601" s="1" t="s">
        <v>1975</v>
      </c>
      <c r="B601" s="6" t="s">
        <v>1034</v>
      </c>
      <c r="C601" s="7" t="s">
        <v>1562</v>
      </c>
      <c r="D601" t="s">
        <v>2084</v>
      </c>
      <c r="E601" s="2">
        <v>2017</v>
      </c>
      <c r="F601" s="2" t="s">
        <v>99</v>
      </c>
      <c r="G601" s="2" t="s">
        <v>569</v>
      </c>
      <c r="H601" s="2" t="s">
        <v>101</v>
      </c>
      <c r="I601" s="2" t="s">
        <v>102</v>
      </c>
      <c r="J601" s="2" t="s">
        <v>2245</v>
      </c>
      <c r="K601" s="91" t="str">
        <f t="shared" si="118"/>
        <v>pdf</v>
      </c>
      <c r="L601" s="2" t="s">
        <v>2119</v>
      </c>
      <c r="M601" s="91" t="str">
        <f t="shared" si="119"/>
        <v>pdf</v>
      </c>
      <c r="N601" s="2" t="s">
        <v>105</v>
      </c>
      <c r="O601" s="39" t="s">
        <v>106</v>
      </c>
      <c r="P601" s="13" t="str">
        <f t="shared" si="124"/>
        <v>Folder</v>
      </c>
      <c r="Q601" s="90">
        <v>1650</v>
      </c>
      <c r="R601" s="90">
        <v>750</v>
      </c>
      <c r="S601" s="90">
        <v>850</v>
      </c>
      <c r="T601" s="2">
        <v>42</v>
      </c>
      <c r="U601" s="2" t="s">
        <v>107</v>
      </c>
      <c r="V601" s="7" t="s">
        <v>106</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2102</v>
      </c>
      <c r="AT601" s="50" t="s">
        <v>2157</v>
      </c>
      <c r="AU601" s="12" t="s">
        <v>108</v>
      </c>
      <c r="AV601" s="12" t="s">
        <v>108</v>
      </c>
      <c r="AW601" s="12" t="s">
        <v>108</v>
      </c>
      <c r="AX601" s="50" t="s">
        <v>341</v>
      </c>
      <c r="AY601" s="88" t="s">
        <v>2239</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tr">
        <f>TabelladatiSinottico[[#This Row],[Model]]</f>
        <v>K19x</v>
      </c>
      <c r="CN601" s="64" t="str">
        <f>TabelladatiSinottico[[#This Row],[Serial_Number]]</f>
        <v>K19x.115</v>
      </c>
      <c r="CO601" s="50" t="str">
        <f>TabelladatiSinottico[[#This Row],[Customer]]</f>
        <v>GENERAL ELECTRIC AVIATION</v>
      </c>
      <c r="CP601" s="54">
        <f t="shared" si="120"/>
        <v>600</v>
      </c>
      <c r="CQ601" s="64" t="s">
        <v>106</v>
      </c>
    </row>
    <row r="602" spans="1:95" ht="21.75" customHeight="1" x14ac:dyDescent="0.25">
      <c r="A602" s="1" t="s">
        <v>1975</v>
      </c>
      <c r="B602" s="6" t="s">
        <v>1035</v>
      </c>
      <c r="C602" s="7" t="s">
        <v>1562</v>
      </c>
      <c r="D602" t="s">
        <v>2246</v>
      </c>
      <c r="E602" s="2">
        <v>2017</v>
      </c>
      <c r="F602" s="2" t="s">
        <v>99</v>
      </c>
      <c r="G602" s="2" t="s">
        <v>569</v>
      </c>
      <c r="H602" s="2" t="s">
        <v>101</v>
      </c>
      <c r="I602" s="2" t="s">
        <v>102</v>
      </c>
      <c r="J602" s="2" t="s">
        <v>2247</v>
      </c>
      <c r="K602" s="91" t="str">
        <f t="shared" si="118"/>
        <v>pdf</v>
      </c>
      <c r="L602" s="2" t="s">
        <v>2233</v>
      </c>
      <c r="M602" s="91" t="str">
        <f t="shared" si="119"/>
        <v>pdf</v>
      </c>
      <c r="N602" s="2" t="s">
        <v>105</v>
      </c>
      <c r="O602" s="39" t="s">
        <v>106</v>
      </c>
      <c r="P602" s="13" t="str">
        <f t="shared" si="124"/>
        <v>Folder</v>
      </c>
      <c r="Q602" s="90">
        <v>1650</v>
      </c>
      <c r="R602" s="90">
        <v>750</v>
      </c>
      <c r="S602" s="90">
        <v>850</v>
      </c>
      <c r="T602" s="2">
        <v>24</v>
      </c>
      <c r="U602" s="2" t="s">
        <v>107</v>
      </c>
      <c r="V602" s="7" t="s">
        <v>106</v>
      </c>
      <c r="W602" s="2" t="s">
        <v>107</v>
      </c>
      <c r="X602" s="2" t="s">
        <v>108</v>
      </c>
      <c r="Y602" s="2" t="s">
        <v>108</v>
      </c>
      <c r="Z602" s="2" t="s">
        <v>108</v>
      </c>
      <c r="AA602" s="2" t="s">
        <v>107</v>
      </c>
      <c r="AB602" s="18" t="s">
        <v>108</v>
      </c>
      <c r="AC602" s="7" t="s">
        <v>364</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2102</v>
      </c>
      <c r="AT602" s="50" t="s">
        <v>2225</v>
      </c>
      <c r="AU602" s="12" t="s">
        <v>108</v>
      </c>
      <c r="AV602" s="12" t="s">
        <v>108</v>
      </c>
      <c r="AW602" s="12" t="s">
        <v>108</v>
      </c>
      <c r="AX602" s="50" t="s">
        <v>223</v>
      </c>
      <c r="AY602" s="88" t="s">
        <v>1247</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tr">
        <f>TabelladatiSinottico[[#This Row],[Model]]</f>
        <v>K19x</v>
      </c>
      <c r="CN602" s="64" t="str">
        <f>TabelladatiSinottico[[#This Row],[Serial_Number]]</f>
        <v>K19x.116</v>
      </c>
      <c r="CO602" s="50" t="str">
        <f>TabelladatiSinottico[[#This Row],[Customer]]</f>
        <v>C.S.F. STAMPI S.r.l.</v>
      </c>
      <c r="CP602" s="54">
        <f t="shared" si="120"/>
        <v>601</v>
      </c>
      <c r="CQ602" s="64" t="s">
        <v>106</v>
      </c>
    </row>
    <row r="603" spans="1:95" ht="21.75" customHeight="1" x14ac:dyDescent="0.25">
      <c r="A603" s="1" t="s">
        <v>1975</v>
      </c>
      <c r="B603" s="6" t="s">
        <v>1037</v>
      </c>
      <c r="C603" s="7" t="s">
        <v>1562</v>
      </c>
      <c r="D603" t="s">
        <v>2248</v>
      </c>
      <c r="E603" s="2">
        <v>2017</v>
      </c>
      <c r="F603" s="2" t="s">
        <v>99</v>
      </c>
      <c r="G603" s="2" t="s">
        <v>569</v>
      </c>
      <c r="H603" s="2" t="s">
        <v>101</v>
      </c>
      <c r="I603" s="2" t="s">
        <v>102</v>
      </c>
      <c r="J603" s="2" t="s">
        <v>2249</v>
      </c>
      <c r="K603" s="91" t="str">
        <f t="shared" si="118"/>
        <v>pdf</v>
      </c>
      <c r="L603" s="2" t="s">
        <v>2233</v>
      </c>
      <c r="M603" s="91" t="str">
        <f t="shared" si="119"/>
        <v>pdf</v>
      </c>
      <c r="N603" s="2" t="s">
        <v>105</v>
      </c>
      <c r="O603" s="39" t="s">
        <v>106</v>
      </c>
      <c r="P603" s="13" t="str">
        <f t="shared" si="124"/>
        <v>Folder</v>
      </c>
      <c r="Q603" s="90">
        <v>1650</v>
      </c>
      <c r="R603" s="90">
        <v>750</v>
      </c>
      <c r="S603" s="90">
        <v>850</v>
      </c>
      <c r="T603" s="2">
        <v>42</v>
      </c>
      <c r="U603" s="2" t="s">
        <v>107</v>
      </c>
      <c r="V603" s="7" t="s">
        <v>106</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2102</v>
      </c>
      <c r="AT603" s="50" t="s">
        <v>2225</v>
      </c>
      <c r="AU603" s="12" t="s">
        <v>108</v>
      </c>
      <c r="AV603" s="12" t="s">
        <v>108</v>
      </c>
      <c r="AW603" s="12" t="s">
        <v>108</v>
      </c>
      <c r="AX603" s="50" t="s">
        <v>223</v>
      </c>
      <c r="AY603" s="88" t="s">
        <v>2250</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tr">
        <f>TabelladatiSinottico[[#This Row],[Model]]</f>
        <v>K19x</v>
      </c>
      <c r="CN603" s="64" t="str">
        <f>TabelladatiSinottico[[#This Row],[Serial_Number]]</f>
        <v>K19x.117</v>
      </c>
      <c r="CO603" s="50" t="str">
        <f>TabelladatiSinottico[[#This Row],[Customer]]</f>
        <v>BRITANIA ELETRONICOS</v>
      </c>
      <c r="CP603" s="54">
        <f t="shared" si="120"/>
        <v>602</v>
      </c>
      <c r="CQ603" s="64" t="s">
        <v>106</v>
      </c>
    </row>
    <row r="604" spans="1:95" ht="21.75" customHeight="1" x14ac:dyDescent="0.25">
      <c r="A604" s="1" t="s">
        <v>1975</v>
      </c>
      <c r="B604" s="6" t="s">
        <v>1040</v>
      </c>
      <c r="C604" s="7" t="s">
        <v>1562</v>
      </c>
      <c r="D604" t="s">
        <v>2251</v>
      </c>
      <c r="E604" s="2">
        <v>2018</v>
      </c>
      <c r="F604" s="2" t="s">
        <v>99</v>
      </c>
      <c r="G604" s="2" t="s">
        <v>569</v>
      </c>
      <c r="H604" s="2" t="s">
        <v>101</v>
      </c>
      <c r="I604" s="2" t="s">
        <v>102</v>
      </c>
      <c r="J604" s="2" t="s">
        <v>2252</v>
      </c>
      <c r="K604" s="91" t="str">
        <f t="shared" si="118"/>
        <v>pdf</v>
      </c>
      <c r="L604" s="2" t="s">
        <v>2233</v>
      </c>
      <c r="M604" s="91" t="str">
        <f t="shared" si="119"/>
        <v>pdf</v>
      </c>
      <c r="N604" s="2" t="s">
        <v>105</v>
      </c>
      <c r="O604" s="39" t="s">
        <v>106</v>
      </c>
      <c r="P604" s="13" t="str">
        <f t="shared" si="124"/>
        <v>Folder</v>
      </c>
      <c r="Q604" s="90">
        <v>1650</v>
      </c>
      <c r="R604" s="90">
        <v>750</v>
      </c>
      <c r="S604" s="90">
        <v>850</v>
      </c>
      <c r="T604" s="2">
        <v>24</v>
      </c>
      <c r="U604" s="2" t="s">
        <v>107</v>
      </c>
      <c r="V604" s="7" t="s">
        <v>106</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2102</v>
      </c>
      <c r="AT604" s="50" t="s">
        <v>2225</v>
      </c>
      <c r="AU604" s="12" t="s">
        <v>108</v>
      </c>
      <c r="AV604" s="12" t="s">
        <v>108</v>
      </c>
      <c r="AW604" s="12" t="s">
        <v>108</v>
      </c>
      <c r="AX604" s="50" t="s">
        <v>223</v>
      </c>
      <c r="AY604" s="88" t="s">
        <v>2035</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tr">
        <f>TabelladatiSinottico[[#This Row],[Model]]</f>
        <v>K19x</v>
      </c>
      <c r="CN604" s="64" t="str">
        <f>TabelladatiSinottico[[#This Row],[Serial_Number]]</f>
        <v>K19x.118</v>
      </c>
      <c r="CO604" s="50" t="str">
        <f>TabelladatiSinottico[[#This Row],[Customer]]</f>
        <v>STROHWIG INDUSTRIES, INC.</v>
      </c>
      <c r="CP604" s="54">
        <f t="shared" si="120"/>
        <v>603</v>
      </c>
      <c r="CQ604" s="64" t="s">
        <v>106</v>
      </c>
    </row>
    <row r="605" spans="1:95" ht="21.75" customHeight="1" x14ac:dyDescent="0.25">
      <c r="A605" s="1" t="s">
        <v>1975</v>
      </c>
      <c r="B605" s="6" t="s">
        <v>1044</v>
      </c>
      <c r="C605" s="7" t="s">
        <v>1562</v>
      </c>
      <c r="D605" t="s">
        <v>2231</v>
      </c>
      <c r="E605" s="2">
        <v>2019</v>
      </c>
      <c r="F605" s="2" t="s">
        <v>99</v>
      </c>
      <c r="G605" s="2" t="s">
        <v>569</v>
      </c>
      <c r="H605" s="2" t="s">
        <v>101</v>
      </c>
      <c r="I605" s="2" t="s">
        <v>102</v>
      </c>
      <c r="J605" s="2" t="s">
        <v>2253</v>
      </c>
      <c r="K605" s="91" t="str">
        <f t="shared" si="118"/>
        <v>pdf</v>
      </c>
      <c r="L605" s="2" t="s">
        <v>2233</v>
      </c>
      <c r="M605" s="91" t="str">
        <f t="shared" si="119"/>
        <v>pdf</v>
      </c>
      <c r="N605" s="2" t="s">
        <v>105</v>
      </c>
      <c r="O605" s="39" t="s">
        <v>106</v>
      </c>
      <c r="P605" s="13" t="str">
        <f t="shared" si="124"/>
        <v>Folder</v>
      </c>
      <c r="Q605" s="90">
        <v>1650</v>
      </c>
      <c r="R605" s="90">
        <v>750</v>
      </c>
      <c r="S605" s="90">
        <v>850</v>
      </c>
      <c r="T605" s="2">
        <v>42</v>
      </c>
      <c r="U605" s="2" t="s">
        <v>107</v>
      </c>
      <c r="V605" s="7" t="s">
        <v>106</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2102</v>
      </c>
      <c r="AT605" s="50" t="s">
        <v>2225</v>
      </c>
      <c r="AU605" s="12" t="s">
        <v>108</v>
      </c>
      <c r="AV605" s="12" t="s">
        <v>108</v>
      </c>
      <c r="AW605" s="12" t="s">
        <v>108</v>
      </c>
      <c r="AX605" s="50" t="s">
        <v>223</v>
      </c>
      <c r="AY605" s="88" t="s">
        <v>1734</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tr">
        <f>TabelladatiSinottico[[#This Row],[Model]]</f>
        <v>K19x</v>
      </c>
      <c r="CN605" s="64" t="str">
        <f>TabelladatiSinottico[[#This Row],[Serial_Number]]</f>
        <v>K19x.119</v>
      </c>
      <c r="CO605" s="50" t="str">
        <f>TabelladatiSinottico[[#This Row],[Customer]]</f>
        <v>TUSAS ENGINE INDUSTRIES Inc.</v>
      </c>
      <c r="CP605" s="54">
        <f t="shared" si="120"/>
        <v>604</v>
      </c>
      <c r="CQ605" s="64" t="s">
        <v>106</v>
      </c>
    </row>
    <row r="606" spans="1:95" ht="21.75" customHeight="1" x14ac:dyDescent="0.25">
      <c r="A606" s="1" t="s">
        <v>1975</v>
      </c>
      <c r="B606" s="6" t="s">
        <v>2254</v>
      </c>
      <c r="C606" s="7" t="s">
        <v>1562</v>
      </c>
      <c r="D606" t="s">
        <v>2231</v>
      </c>
      <c r="E606" s="2">
        <v>2022</v>
      </c>
      <c r="F606" s="2" t="s">
        <v>99</v>
      </c>
      <c r="G606" s="2" t="s">
        <v>569</v>
      </c>
      <c r="H606" s="2" t="s">
        <v>101</v>
      </c>
      <c r="I606" s="2" t="s">
        <v>102</v>
      </c>
      <c r="J606" s="2" t="s">
        <v>2255</v>
      </c>
      <c r="K606" s="91" t="str">
        <f t="shared" si="118"/>
        <v>pdf</v>
      </c>
      <c r="L606" s="2" t="s">
        <v>2233</v>
      </c>
      <c r="M606" s="91" t="str">
        <f t="shared" si="119"/>
        <v>pdf</v>
      </c>
      <c r="N606" s="2" t="s">
        <v>105</v>
      </c>
      <c r="O606" s="39" t="s">
        <v>106</v>
      </c>
      <c r="P606" s="13" t="str">
        <f t="shared" si="124"/>
        <v>Folder</v>
      </c>
      <c r="Q606" s="90">
        <v>1650</v>
      </c>
      <c r="R606" s="90">
        <v>750</v>
      </c>
      <c r="S606" s="90">
        <v>850</v>
      </c>
      <c r="T606" s="2">
        <v>42</v>
      </c>
      <c r="U606" s="2" t="s">
        <v>107</v>
      </c>
      <c r="V606" s="7" t="s">
        <v>106</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2102</v>
      </c>
      <c r="AT606" s="50" t="s">
        <v>2225</v>
      </c>
      <c r="AU606" s="12" t="s">
        <v>108</v>
      </c>
      <c r="AV606" s="12" t="s">
        <v>108</v>
      </c>
      <c r="AW606" s="12" t="s">
        <v>108</v>
      </c>
      <c r="AX606" s="50" t="s">
        <v>223</v>
      </c>
      <c r="AY606" s="88" t="s">
        <v>1734</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tr">
        <f>TabelladatiSinottico[[#This Row],[Model]]</f>
        <v>K19x</v>
      </c>
      <c r="CN606" s="64" t="str">
        <f>TabelladatiSinottico[[#This Row],[Serial_Number]]</f>
        <v>K19x.120</v>
      </c>
      <c r="CO606" s="50" t="str">
        <f>TabelladatiSinottico[[#This Row],[Customer]]</f>
        <v>TUSAS ENGINE INDUSTRIES Inc.</v>
      </c>
      <c r="CP606" s="54">
        <f t="shared" si="120"/>
        <v>605</v>
      </c>
      <c r="CQ606" s="64" t="s">
        <v>106</v>
      </c>
    </row>
    <row r="607" spans="1:95" ht="21.75" customHeight="1" x14ac:dyDescent="0.25">
      <c r="A607" s="1" t="s">
        <v>1975</v>
      </c>
      <c r="B607" s="6" t="s">
        <v>1055</v>
      </c>
      <c r="C607" s="7" t="s">
        <v>1464</v>
      </c>
      <c r="D607" t="s">
        <v>2256</v>
      </c>
      <c r="E607" s="2">
        <v>2022</v>
      </c>
      <c r="F607" s="2" t="s">
        <v>99</v>
      </c>
      <c r="G607" s="2" t="s">
        <v>569</v>
      </c>
      <c r="H607" s="2" t="s">
        <v>101</v>
      </c>
      <c r="I607" s="2" t="s">
        <v>102</v>
      </c>
      <c r="J607" s="2" t="s">
        <v>2257</v>
      </c>
      <c r="K607" s="91" t="str">
        <f t="shared" si="118"/>
        <v>pdf</v>
      </c>
      <c r="L607" s="2" t="s">
        <v>2086</v>
      </c>
      <c r="M607" s="91" t="str">
        <f t="shared" si="119"/>
        <v>pdf</v>
      </c>
      <c r="N607" s="2" t="s">
        <v>105</v>
      </c>
      <c r="O607" s="39" t="s">
        <v>106</v>
      </c>
      <c r="P607" s="13" t="str">
        <f t="shared" si="124"/>
        <v>Folder</v>
      </c>
      <c r="Q607" s="90">
        <v>1650</v>
      </c>
      <c r="R607" s="90">
        <v>750</v>
      </c>
      <c r="S607" s="90">
        <v>850</v>
      </c>
      <c r="T607" s="2">
        <v>42</v>
      </c>
      <c r="U607" s="2" t="s">
        <v>107</v>
      </c>
      <c r="V607" s="7" t="s">
        <v>106</v>
      </c>
      <c r="W607" s="2" t="s">
        <v>107</v>
      </c>
      <c r="X607" s="2" t="s">
        <v>108</v>
      </c>
      <c r="Y607" s="2" t="s">
        <v>108</v>
      </c>
      <c r="Z607" s="2" t="s">
        <v>108</v>
      </c>
      <c r="AA607" s="2" t="s">
        <v>108</v>
      </c>
      <c r="AB607" s="18" t="s">
        <v>108</v>
      </c>
      <c r="AC607" s="7" t="s">
        <v>364</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2020</v>
      </c>
      <c r="AT607" s="50" t="s">
        <v>108</v>
      </c>
      <c r="AU607" s="12" t="s">
        <v>108</v>
      </c>
      <c r="AV607" s="12" t="s">
        <v>108</v>
      </c>
      <c r="AW607" s="12" t="s">
        <v>108</v>
      </c>
      <c r="AX607" s="50" t="s">
        <v>153</v>
      </c>
      <c r="AY607" s="88" t="s">
        <v>2258</v>
      </c>
      <c r="AZ607" s="88" t="s">
        <v>803</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tr">
        <f>TabelladatiSinottico[[#This Row],[Model]]</f>
        <v>K19x</v>
      </c>
      <c r="CN607" s="64" t="str">
        <f>TabelladatiSinottico[[#This Row],[Serial_Number]]</f>
        <v>K19x.121</v>
      </c>
      <c r="CO607" s="50" t="str">
        <f>TabelladatiSinottico[[#This Row],[Customer]]</f>
        <v>MOULDS PRO-TEC SRL Unipersonale</v>
      </c>
      <c r="CP607" s="54">
        <f t="shared" si="120"/>
        <v>606</v>
      </c>
      <c r="CQ607" s="64" t="s">
        <v>106</v>
      </c>
    </row>
    <row r="608" spans="1:95" ht="21.75" customHeight="1" x14ac:dyDescent="0.25">
      <c r="A608" s="1" t="s">
        <v>1975</v>
      </c>
      <c r="B608" s="6" t="s">
        <v>1062</v>
      </c>
      <c r="C608" s="7" t="s">
        <v>1464</v>
      </c>
      <c r="D608" t="s">
        <v>2259</v>
      </c>
      <c r="E608" s="2">
        <v>2022</v>
      </c>
      <c r="F608" s="2" t="s">
        <v>99</v>
      </c>
      <c r="G608" s="2" t="s">
        <v>569</v>
      </c>
      <c r="H608" s="2" t="s">
        <v>101</v>
      </c>
      <c r="I608" s="2" t="s">
        <v>102</v>
      </c>
      <c r="J608" s="2" t="s">
        <v>2260</v>
      </c>
      <c r="K608" s="91" t="str">
        <f t="shared" si="118"/>
        <v>pdf</v>
      </c>
      <c r="L608" s="2" t="s">
        <v>2241</v>
      </c>
      <c r="M608" s="91" t="str">
        <f t="shared" si="119"/>
        <v>pdf</v>
      </c>
      <c r="N608" s="2" t="s">
        <v>105</v>
      </c>
      <c r="O608" s="39" t="s">
        <v>106</v>
      </c>
      <c r="P608" s="13" t="str">
        <f t="shared" si="124"/>
        <v>Folder</v>
      </c>
      <c r="Q608" s="90">
        <v>1650</v>
      </c>
      <c r="R608" s="90">
        <v>750</v>
      </c>
      <c r="S608" s="90">
        <v>850</v>
      </c>
      <c r="T608" s="2">
        <v>24</v>
      </c>
      <c r="U608" s="2" t="s">
        <v>107</v>
      </c>
      <c r="V608" s="7" t="s">
        <v>106</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2020</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tr">
        <f>TabelladatiSinottico[[#This Row],[Model]]</f>
        <v>K19x</v>
      </c>
      <c r="CN608" s="64" t="str">
        <f>TabelladatiSinottico[[#This Row],[Serial_Number]]</f>
        <v>K19x.122</v>
      </c>
      <c r="CO608" s="50" t="str">
        <f>TabelladatiSinottico[[#This Row],[Customer]]</f>
        <v>RUIMOLDES 2012 S.L.</v>
      </c>
      <c r="CP608" s="54">
        <f t="shared" si="120"/>
        <v>607</v>
      </c>
      <c r="CQ608" s="64" t="s">
        <v>106</v>
      </c>
    </row>
    <row r="609" spans="1:95" ht="21.75" customHeight="1" x14ac:dyDescent="0.25">
      <c r="A609" s="1" t="s">
        <v>1975</v>
      </c>
      <c r="B609" s="6" t="s">
        <v>1067</v>
      </c>
      <c r="C609" s="7" t="s">
        <v>1562</v>
      </c>
      <c r="D609" t="s">
        <v>2231</v>
      </c>
      <c r="E609" s="2">
        <v>2023</v>
      </c>
      <c r="F609" s="2" t="s">
        <v>99</v>
      </c>
      <c r="G609" s="2" t="s">
        <v>569</v>
      </c>
      <c r="H609" s="2" t="s">
        <v>101</v>
      </c>
      <c r="I609" s="2" t="s">
        <v>102</v>
      </c>
      <c r="J609" s="2" t="s">
        <v>2261</v>
      </c>
      <c r="K609" s="91" t="str">
        <f t="shared" si="118"/>
        <v>pdf</v>
      </c>
      <c r="L609" s="2" t="s">
        <v>2233</v>
      </c>
      <c r="M609" s="91" t="str">
        <f t="shared" si="119"/>
        <v>pdf</v>
      </c>
      <c r="N609" s="2" t="s">
        <v>105</v>
      </c>
      <c r="O609" s="39" t="s">
        <v>106</v>
      </c>
      <c r="P609" s="13" t="str">
        <f t="shared" si="124"/>
        <v>Folder</v>
      </c>
      <c r="Q609" s="90">
        <v>1650</v>
      </c>
      <c r="R609" s="90">
        <v>750</v>
      </c>
      <c r="S609" s="90">
        <v>850</v>
      </c>
      <c r="T609" s="2">
        <v>42</v>
      </c>
      <c r="U609" s="2" t="s">
        <v>107</v>
      </c>
      <c r="V609" s="7" t="s">
        <v>106</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2102</v>
      </c>
      <c r="AT609" s="50" t="s">
        <v>2225</v>
      </c>
      <c r="AU609" s="12" t="s">
        <v>108</v>
      </c>
      <c r="AV609" s="12" t="s">
        <v>108</v>
      </c>
      <c r="AW609" s="12" t="s">
        <v>108</v>
      </c>
      <c r="AX609" s="50" t="s">
        <v>223</v>
      </c>
      <c r="AY609" s="88" t="s">
        <v>1734</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tr">
        <f>TabelladatiSinottico[[#This Row],[Model]]</f>
        <v>K19x</v>
      </c>
      <c r="CN609" s="64" t="str">
        <f>TabelladatiSinottico[[#This Row],[Serial_Number]]</f>
        <v>K19x.123</v>
      </c>
      <c r="CO609" s="50" t="str">
        <f>TabelladatiSinottico[[#This Row],[Customer]]</f>
        <v>TUSAS ENGINE INDUSTRIES Inc.</v>
      </c>
      <c r="CP609" s="54">
        <f t="shared" si="120"/>
        <v>608</v>
      </c>
      <c r="CQ609" s="64" t="s">
        <v>106</v>
      </c>
    </row>
    <row r="610" spans="1:95" ht="21.75" customHeight="1" x14ac:dyDescent="0.25">
      <c r="A610" s="1" t="s">
        <v>1975</v>
      </c>
      <c r="B610" s="6" t="s">
        <v>1070</v>
      </c>
      <c r="C610" s="7" t="s">
        <v>1562</v>
      </c>
      <c r="D610" t="s">
        <v>2231</v>
      </c>
      <c r="E610" s="2">
        <v>2025</v>
      </c>
      <c r="F610" s="2" t="s">
        <v>99</v>
      </c>
      <c r="G610" s="2" t="s">
        <v>569</v>
      </c>
      <c r="H610" s="2" t="s">
        <v>101</v>
      </c>
      <c r="I610" s="2" t="s">
        <v>102</v>
      </c>
      <c r="J610" s="2" t="s">
        <v>2262</v>
      </c>
      <c r="K610" s="91" t="str">
        <f t="shared" si="118"/>
        <v>pdf</v>
      </c>
      <c r="L610" s="2" t="s">
        <v>2233</v>
      </c>
      <c r="M610" s="91" t="str">
        <f t="shared" si="119"/>
        <v>pdf</v>
      </c>
      <c r="N610" s="2" t="s">
        <v>105</v>
      </c>
      <c r="O610" s="39" t="s">
        <v>106</v>
      </c>
      <c r="P610" s="13" t="str">
        <f t="shared" si="124"/>
        <v>Folder</v>
      </c>
      <c r="Q610" s="90">
        <v>1650</v>
      </c>
      <c r="R610" s="90">
        <v>750</v>
      </c>
      <c r="S610" s="90">
        <v>850</v>
      </c>
      <c r="T610" s="2">
        <v>42</v>
      </c>
      <c r="U610" s="2" t="s">
        <v>107</v>
      </c>
      <c r="V610" s="7" t="s">
        <v>106</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2263</v>
      </c>
      <c r="AR610" s="50" t="str">
        <f t="shared" si="103"/>
        <v>K19x.124</v>
      </c>
      <c r="AS610" s="50" t="s">
        <v>2102</v>
      </c>
      <c r="AT610" s="50" t="s">
        <v>2225</v>
      </c>
      <c r="AU610" s="12" t="s">
        <v>108</v>
      </c>
      <c r="AV610" s="12" t="s">
        <v>108</v>
      </c>
      <c r="AW610" s="12" t="s">
        <v>108</v>
      </c>
      <c r="AX610" s="50" t="s">
        <v>223</v>
      </c>
      <c r="AY610" s="88" t="s">
        <v>1734</v>
      </c>
      <c r="AZ610" s="88" t="s">
        <v>148</v>
      </c>
      <c r="BA610" s="12" t="str">
        <f t="shared" ref="BA610:BA700" si="150">F610</f>
        <v>M5A</v>
      </c>
      <c r="BB610" s="54" t="s">
        <v>106</v>
      </c>
      <c r="BC610" s="12" t="str">
        <f t="shared" ref="BC610:BC700" si="151">G610</f>
        <v>55 kw-24 krpm</v>
      </c>
      <c r="BD610" s="12" t="str">
        <f t="shared" ref="BD610:BD700"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tr">
        <f>TabelladatiSinottico[[#This Row],[Model]]</f>
        <v>K19x</v>
      </c>
      <c r="CN610" s="64" t="str">
        <f>TabelladatiSinottico[[#This Row],[Serial_Number]]</f>
        <v>K19x.124</v>
      </c>
      <c r="CO610" s="50" t="str">
        <f>TabelladatiSinottico[[#This Row],[Customer]]</f>
        <v>TUSAS ENGINE INDUSTRIES Inc.</v>
      </c>
      <c r="CP610" s="54">
        <f t="shared" si="120"/>
        <v>609</v>
      </c>
      <c r="CQ610" s="64" t="s">
        <v>106</v>
      </c>
    </row>
    <row r="611" spans="1:95" ht="21.75" customHeight="1" x14ac:dyDescent="0.25">
      <c r="A611" s="1" t="s">
        <v>1975</v>
      </c>
      <c r="B611" s="6" t="s">
        <v>1073</v>
      </c>
      <c r="C611" s="7" t="s">
        <v>1562</v>
      </c>
      <c r="D611" t="s">
        <v>2231</v>
      </c>
      <c r="E611" s="2">
        <v>2025</v>
      </c>
      <c r="F611" s="2" t="s">
        <v>99</v>
      </c>
      <c r="G611" s="2" t="s">
        <v>569</v>
      </c>
      <c r="H611" s="2" t="s">
        <v>101</v>
      </c>
      <c r="I611" s="2" t="s">
        <v>102</v>
      </c>
      <c r="J611" s="2" t="s">
        <v>2264</v>
      </c>
      <c r="K611" s="91" t="str">
        <f t="shared" si="118"/>
        <v>pdf</v>
      </c>
      <c r="L611" s="2" t="s">
        <v>2233</v>
      </c>
      <c r="M611" s="91" t="str">
        <f t="shared" si="119"/>
        <v>pdf</v>
      </c>
      <c r="N611" s="2" t="s">
        <v>105</v>
      </c>
      <c r="O611" s="39" t="s">
        <v>106</v>
      </c>
      <c r="P611" s="13" t="str">
        <f t="shared" si="124"/>
        <v>Folder</v>
      </c>
      <c r="Q611" s="90">
        <v>1650</v>
      </c>
      <c r="R611" s="90">
        <v>750</v>
      </c>
      <c r="S611" s="90">
        <v>850</v>
      </c>
      <c r="T611" s="2">
        <v>42</v>
      </c>
      <c r="U611" s="2" t="s">
        <v>107</v>
      </c>
      <c r="V611" s="7" t="s">
        <v>106</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 si="153">REPT("⭐",AO611)</f>
        <v/>
      </c>
      <c r="AN611" s="14" t="str">
        <f t="shared" si="125"/>
        <v>Folder</v>
      </c>
      <c r="AO611" s="15">
        <v>0</v>
      </c>
      <c r="AQ611" s="54" t="s">
        <v>2265</v>
      </c>
      <c r="AR611" s="50" t="str">
        <f t="shared" ref="AR611" si="154">A611&amp;"."&amp;B611</f>
        <v>K19x.125</v>
      </c>
      <c r="AS611" s="50" t="s">
        <v>2102</v>
      </c>
      <c r="AT611" s="50" t="s">
        <v>2225</v>
      </c>
      <c r="AU611" s="12" t="s">
        <v>108</v>
      </c>
      <c r="AV611" s="12" t="s">
        <v>108</v>
      </c>
      <c r="AW611" s="12" t="s">
        <v>108</v>
      </c>
      <c r="AX611" s="50" t="s">
        <v>223</v>
      </c>
      <c r="AY611" s="88" t="s">
        <v>1734</v>
      </c>
      <c r="AZ611" s="88" t="s">
        <v>148</v>
      </c>
      <c r="BA611" s="12" t="str">
        <f t="shared" ref="BA611" si="155">F611</f>
        <v>M5A</v>
      </c>
      <c r="BB611" s="54" t="s">
        <v>106</v>
      </c>
      <c r="BC611" s="12" t="str">
        <f t="shared" ref="BC611" si="156">G611</f>
        <v>55 kw-24 krpm</v>
      </c>
      <c r="BD611" s="12" t="str">
        <f t="shared" ref="BD611"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tr">
        <f>TabelladatiSinottico[[#This Row],[Model]]</f>
        <v>K19x</v>
      </c>
      <c r="CN611" s="64" t="str">
        <f>TabelladatiSinottico[[#This Row],[Serial_Number]]</f>
        <v>K19x.125</v>
      </c>
      <c r="CO611" s="50" t="str">
        <f>TabelladatiSinottico[[#This Row],[Customer]]</f>
        <v>TUSAS ENGINE INDUSTRIES Inc.</v>
      </c>
      <c r="CP611" s="54">
        <f t="shared" si="120"/>
        <v>610</v>
      </c>
      <c r="CQ611" s="64" t="s">
        <v>106</v>
      </c>
    </row>
    <row r="612" spans="1:95" ht="17.25" customHeight="1" x14ac:dyDescent="0.25">
      <c r="A612" s="107" t="s">
        <v>2266</v>
      </c>
      <c r="B612" s="108" t="s">
        <v>96</v>
      </c>
      <c r="C612" s="50" t="s">
        <v>2267</v>
      </c>
      <c r="D612" s="88" t="s">
        <v>2268</v>
      </c>
      <c r="E612" s="12">
        <v>2004</v>
      </c>
      <c r="F612" s="12" t="s">
        <v>646</v>
      </c>
      <c r="G612" s="12" t="s">
        <v>1244</v>
      </c>
      <c r="H612" s="12" t="s">
        <v>101</v>
      </c>
      <c r="I612" s="12" t="s">
        <v>102</v>
      </c>
      <c r="J612" s="12" t="s">
        <v>2269</v>
      </c>
      <c r="K612" s="91" t="str">
        <f t="shared" si="118"/>
        <v>pdf</v>
      </c>
      <c r="L612" s="12" t="s">
        <v>106</v>
      </c>
      <c r="M612" s="91" t="str">
        <f t="shared" si="119"/>
        <v>pdf</v>
      </c>
      <c r="N612" s="12" t="s">
        <v>105</v>
      </c>
      <c r="O612" s="105" t="s">
        <v>106</v>
      </c>
      <c r="P612" s="13" t="str">
        <f t="shared" si="124"/>
        <v>Folder</v>
      </c>
      <c r="Q612" s="106">
        <v>850</v>
      </c>
      <c r="R612" s="106">
        <v>950</v>
      </c>
      <c r="S612" s="106">
        <v>515</v>
      </c>
      <c r="T612" s="12" t="s">
        <v>106</v>
      </c>
      <c r="U612" s="12" t="s">
        <v>106</v>
      </c>
      <c r="V612" s="50" t="str">
        <f>TabelladatiSinottico[[#This Row],[ChipConveyorType]]</f>
        <v>-</v>
      </c>
      <c r="W612" s="12" t="s">
        <v>106</v>
      </c>
      <c r="X612" s="12" t="s">
        <v>108</v>
      </c>
      <c r="Y612" s="12" t="s">
        <v>108</v>
      </c>
      <c r="Z612" s="12" t="s">
        <v>108</v>
      </c>
      <c r="AA612" s="12" t="s">
        <v>108</v>
      </c>
      <c r="AB612" s="56" t="s">
        <v>108</v>
      </c>
      <c r="AC612" s="50" t="s">
        <v>179</v>
      </c>
      <c r="AD612" s="47" t="s">
        <v>106</v>
      </c>
      <c r="AE612" s="12" t="s">
        <v>106</v>
      </c>
      <c r="AF612" s="64" t="s">
        <v>106</v>
      </c>
      <c r="AG612" s="54" t="s">
        <v>106</v>
      </c>
      <c r="AH612" s="54" t="s">
        <v>106</v>
      </c>
      <c r="AI612" s="54" t="s">
        <v>106</v>
      </c>
      <c r="AJ612" s="54" t="s">
        <v>106</v>
      </c>
      <c r="AK612" s="56" t="s">
        <v>106</v>
      </c>
      <c r="AL612" s="12" t="s">
        <v>106</v>
      </c>
      <c r="AM612" s="12" t="str">
        <f t="shared" ref="AM612:AM619" si="158">REPT("⭐",AO612)</f>
        <v/>
      </c>
      <c r="AN612" s="14" t="str">
        <f t="shared" si="125"/>
        <v>Folder</v>
      </c>
      <c r="AO612" s="15">
        <v>0</v>
      </c>
      <c r="AQ612" s="54" t="s">
        <v>106</v>
      </c>
      <c r="AR612" s="50" t="str">
        <f t="shared" si="103"/>
        <v>G996.001</v>
      </c>
      <c r="AS612" s="50" t="str">
        <f t="shared" ref="AS612:AS619" si="159">A612&amp;"_"&amp;C612</f>
        <v>G996_RT</v>
      </c>
      <c r="AT612" s="54" t="s">
        <v>2270</v>
      </c>
      <c r="AU612" s="12" t="s">
        <v>108</v>
      </c>
      <c r="AV612" s="12" t="s">
        <v>108</v>
      </c>
      <c r="AW612" s="12" t="s">
        <v>108</v>
      </c>
      <c r="AX612" s="50" t="s">
        <v>106</v>
      </c>
      <c r="AY612" s="118" t="s">
        <v>2117</v>
      </c>
      <c r="AZ612" s="118" t="s">
        <v>112</v>
      </c>
      <c r="BA612" s="12" t="str">
        <f t="shared" ref="BA612:BA619" si="160">F612</f>
        <v>M3A</v>
      </c>
      <c r="BB612" s="54" t="s">
        <v>106</v>
      </c>
      <c r="BC612" s="12" t="str">
        <f t="shared" si="151"/>
        <v>30 kw-24 krpm</v>
      </c>
      <c r="BD612" s="12" t="str">
        <f t="shared" si="152"/>
        <v>HSK-A 63</v>
      </c>
      <c r="BE612" s="103" t="s">
        <v>2271</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64" t="s">
        <v>2266</v>
      </c>
      <c r="CN612" s="64" t="str">
        <f>TabelladatiSinottico[[#This Row],[Serial_Number]]</f>
        <v>G996.001</v>
      </c>
      <c r="CO612" s="50" t="str">
        <f>TabelladatiSinottico[[#This Row],[Customer]]</f>
        <v>ICMA, S.A.</v>
      </c>
      <c r="CP612" s="54">
        <f t="shared" si="120"/>
        <v>611</v>
      </c>
      <c r="CQ612" s="64" t="s">
        <v>106</v>
      </c>
    </row>
    <row r="613" spans="1:95" ht="17.25" customHeight="1" x14ac:dyDescent="0.25">
      <c r="A613" s="107" t="s">
        <v>2266</v>
      </c>
      <c r="B613" s="108" t="s">
        <v>119</v>
      </c>
      <c r="C613" s="50" t="s">
        <v>2267</v>
      </c>
      <c r="D613" s="88" t="s">
        <v>2272</v>
      </c>
      <c r="E613" s="12">
        <v>2005</v>
      </c>
      <c r="F613" s="12" t="s">
        <v>646</v>
      </c>
      <c r="G613" s="12" t="s">
        <v>1244</v>
      </c>
      <c r="H613" s="12" t="s">
        <v>101</v>
      </c>
      <c r="I613" s="12" t="s">
        <v>102</v>
      </c>
      <c r="J613" s="12" t="s">
        <v>2273</v>
      </c>
      <c r="K613" s="91" t="str">
        <f t="shared" si="118"/>
        <v>pdf</v>
      </c>
      <c r="L613" s="12" t="s">
        <v>106</v>
      </c>
      <c r="M613" s="91" t="str">
        <f t="shared" si="119"/>
        <v>pdf</v>
      </c>
      <c r="N613" s="12" t="s">
        <v>105</v>
      </c>
      <c r="O613" s="105" t="s">
        <v>106</v>
      </c>
      <c r="P613" s="13" t="str">
        <f t="shared" si="124"/>
        <v>Folder</v>
      </c>
      <c r="Q613" s="106">
        <v>850</v>
      </c>
      <c r="R613" s="106">
        <v>950</v>
      </c>
      <c r="S613" s="106">
        <v>600</v>
      </c>
      <c r="T613" s="12" t="s">
        <v>106</v>
      </c>
      <c r="U613" s="12" t="s">
        <v>106</v>
      </c>
      <c r="V613" s="50" t="str">
        <f>TabelladatiSinottico[[#This Row],[ChipConveyorType]]</f>
        <v>-</v>
      </c>
      <c r="W613" s="12" t="s">
        <v>106</v>
      </c>
      <c r="X613" s="12" t="s">
        <v>108</v>
      </c>
      <c r="Y613" s="12" t="s">
        <v>108</v>
      </c>
      <c r="Z613" s="12" t="s">
        <v>108</v>
      </c>
      <c r="AA613" s="12" t="s">
        <v>108</v>
      </c>
      <c r="AB613" s="56" t="s">
        <v>108</v>
      </c>
      <c r="AC613" s="50" t="s">
        <v>2274</v>
      </c>
      <c r="AD613" s="47" t="s">
        <v>106</v>
      </c>
      <c r="AE613" s="12" t="s">
        <v>106</v>
      </c>
      <c r="AF613" s="64" t="s">
        <v>106</v>
      </c>
      <c r="AG613" s="54" t="s">
        <v>106</v>
      </c>
      <c r="AH613" s="54" t="s">
        <v>106</v>
      </c>
      <c r="AI613" s="54" t="s">
        <v>106</v>
      </c>
      <c r="AJ613" s="54" t="s">
        <v>106</v>
      </c>
      <c r="AK613" s="56" t="s">
        <v>106</v>
      </c>
      <c r="AL613" s="12" t="s">
        <v>106</v>
      </c>
      <c r="AM613" s="12" t="str">
        <f t="shared" si="158"/>
        <v/>
      </c>
      <c r="AN613" s="14" t="str">
        <f t="shared" si="125"/>
        <v>Folder</v>
      </c>
      <c r="AO613" s="15">
        <v>0</v>
      </c>
      <c r="AQ613" s="54" t="s">
        <v>106</v>
      </c>
      <c r="AR613" s="50" t="str">
        <f t="shared" si="103"/>
        <v>G996.002</v>
      </c>
      <c r="AS613" s="50" t="str">
        <f t="shared" si="159"/>
        <v>G996_RT</v>
      </c>
      <c r="AT613" s="54" t="s">
        <v>2275</v>
      </c>
      <c r="AU613" s="12" t="s">
        <v>108</v>
      </c>
      <c r="AV613" s="12" t="s">
        <v>106</v>
      </c>
      <c r="AW613" s="12" t="s">
        <v>108</v>
      </c>
      <c r="AX613" s="50" t="s">
        <v>106</v>
      </c>
      <c r="AY613" s="118" t="s">
        <v>2276</v>
      </c>
      <c r="AZ613" s="118" t="s">
        <v>112</v>
      </c>
      <c r="BA613" s="12" t="str">
        <f t="shared" si="160"/>
        <v>M3A</v>
      </c>
      <c r="BB613" s="54" t="s">
        <v>106</v>
      </c>
      <c r="BC613" s="12" t="str">
        <f t="shared" si="151"/>
        <v>30 kw-24 krpm</v>
      </c>
      <c r="BD613" s="12" t="str">
        <f t="shared" si="152"/>
        <v>HSK-A 63</v>
      </c>
      <c r="BE613" s="103" t="s">
        <v>2271</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64" t="s">
        <v>2266</v>
      </c>
      <c r="CN613" s="64" t="str">
        <f>TabelladatiSinottico[[#This Row],[Serial_Number]]</f>
        <v>G996.002</v>
      </c>
      <c r="CO613" s="50" t="str">
        <f>TabelladatiSinottico[[#This Row],[Customer]]</f>
        <v>RONAL AG</v>
      </c>
      <c r="CP613" s="54">
        <f t="shared" si="120"/>
        <v>612</v>
      </c>
      <c r="CQ613" s="64" t="s">
        <v>106</v>
      </c>
    </row>
    <row r="614" spans="1:95" ht="17.25" customHeight="1" x14ac:dyDescent="0.25">
      <c r="A614" s="107" t="s">
        <v>2266</v>
      </c>
      <c r="B614" s="108" t="s">
        <v>135</v>
      </c>
      <c r="C614" s="50" t="s">
        <v>2267</v>
      </c>
      <c r="D614" s="88" t="s">
        <v>2277</v>
      </c>
      <c r="E614" s="12">
        <v>2005</v>
      </c>
      <c r="F614" s="12" t="s">
        <v>646</v>
      </c>
      <c r="G614" s="12" t="s">
        <v>1244</v>
      </c>
      <c r="H614" s="12" t="s">
        <v>101</v>
      </c>
      <c r="I614" s="12" t="s">
        <v>102</v>
      </c>
      <c r="J614" s="12" t="s">
        <v>2278</v>
      </c>
      <c r="K614" s="91" t="str">
        <f t="shared" si="118"/>
        <v>pdf</v>
      </c>
      <c r="L614" s="12" t="s">
        <v>2279</v>
      </c>
      <c r="M614" s="91" t="str">
        <f t="shared" si="119"/>
        <v>pdf</v>
      </c>
      <c r="N614" s="12" t="s">
        <v>105</v>
      </c>
      <c r="O614" s="105" t="s">
        <v>106</v>
      </c>
      <c r="P614" s="13" t="str">
        <f t="shared" si="124"/>
        <v>Folder</v>
      </c>
      <c r="Q614" s="106">
        <v>850</v>
      </c>
      <c r="R614" s="106">
        <v>950</v>
      </c>
      <c r="S614" s="106">
        <v>600</v>
      </c>
      <c r="T614" s="12">
        <v>20</v>
      </c>
      <c r="U614" s="12" t="s">
        <v>107</v>
      </c>
      <c r="V614" s="50" t="s">
        <v>106</v>
      </c>
      <c r="W614" s="12" t="s">
        <v>106</v>
      </c>
      <c r="X614" s="12" t="s">
        <v>108</v>
      </c>
      <c r="Y614" s="12" t="s">
        <v>108</v>
      </c>
      <c r="Z614" s="12" t="s">
        <v>108</v>
      </c>
      <c r="AA614" s="12" t="s">
        <v>108</v>
      </c>
      <c r="AB614" s="56" t="s">
        <v>108</v>
      </c>
      <c r="AC614" s="50" t="s">
        <v>364</v>
      </c>
      <c r="AD614" s="47" t="s">
        <v>106</v>
      </c>
      <c r="AE614" s="12" t="s">
        <v>106</v>
      </c>
      <c r="AF614" s="64" t="s">
        <v>106</v>
      </c>
      <c r="AG614" s="54" t="s">
        <v>106</v>
      </c>
      <c r="AH614" s="54" t="s">
        <v>106</v>
      </c>
      <c r="AI614" s="54" t="s">
        <v>106</v>
      </c>
      <c r="AJ614" s="54" t="s">
        <v>106</v>
      </c>
      <c r="AK614" s="56" t="s">
        <v>106</v>
      </c>
      <c r="AL614" s="12" t="s">
        <v>106</v>
      </c>
      <c r="AM614" s="12" t="str">
        <f t="shared" si="158"/>
        <v/>
      </c>
      <c r="AN614" s="14" t="str">
        <f t="shared" si="125"/>
        <v>Folder</v>
      </c>
      <c r="AO614" s="15">
        <v>0</v>
      </c>
      <c r="AQ614" s="54" t="s">
        <v>106</v>
      </c>
      <c r="AR614" s="50" t="str">
        <f t="shared" si="103"/>
        <v>G996.003</v>
      </c>
      <c r="AS614" s="50" t="str">
        <f t="shared" si="159"/>
        <v>G996_RT</v>
      </c>
      <c r="AT614" s="54" t="s">
        <v>2280</v>
      </c>
      <c r="AU614" s="12" t="s">
        <v>108</v>
      </c>
      <c r="AV614" s="12" t="s">
        <v>108</v>
      </c>
      <c r="AW614" s="12" t="s">
        <v>108</v>
      </c>
      <c r="AX614" s="50" t="s">
        <v>153</v>
      </c>
      <c r="AY614" s="118" t="s">
        <v>1542</v>
      </c>
      <c r="AZ614" s="118" t="s">
        <v>2281</v>
      </c>
      <c r="BA614" s="12" t="str">
        <f t="shared" si="160"/>
        <v>M3A</v>
      </c>
      <c r="BB614" s="54" t="s">
        <v>106</v>
      </c>
      <c r="BC614" s="12" t="str">
        <f t="shared" si="151"/>
        <v>30 kw-24 krpm</v>
      </c>
      <c r="BD614" s="12" t="str">
        <f t="shared" si="152"/>
        <v>HSK-A 63</v>
      </c>
      <c r="BE614" s="103" t="s">
        <v>2271</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64" t="s">
        <v>2266</v>
      </c>
      <c r="CN614" s="64" t="str">
        <f>TabelladatiSinottico[[#This Row],[Serial_Number]]</f>
        <v>G996.003</v>
      </c>
      <c r="CO614" s="50" t="str">
        <f>TabelladatiSinottico[[#This Row],[Customer]]</f>
        <v>LUCHETTI STAMPI S.r.l.</v>
      </c>
      <c r="CP614" s="54">
        <f t="shared" si="120"/>
        <v>613</v>
      </c>
      <c r="CQ614" s="64" t="s">
        <v>106</v>
      </c>
    </row>
    <row r="615" spans="1:95" ht="17.25" customHeight="1" x14ac:dyDescent="0.25">
      <c r="A615" s="107" t="s">
        <v>2266</v>
      </c>
      <c r="B615" s="108" t="s">
        <v>142</v>
      </c>
      <c r="C615" s="50" t="s">
        <v>2282</v>
      </c>
      <c r="D615" s="88" t="s">
        <v>2283</v>
      </c>
      <c r="E615" s="12">
        <v>2005</v>
      </c>
      <c r="F615" s="12" t="s">
        <v>99</v>
      </c>
      <c r="G615" s="12" t="s">
        <v>2284</v>
      </c>
      <c r="H615" s="12" t="s">
        <v>101</v>
      </c>
      <c r="I615" s="12" t="s">
        <v>2285</v>
      </c>
      <c r="J615" s="12" t="s">
        <v>2286</v>
      </c>
      <c r="K615" s="91" t="str">
        <f t="shared" si="118"/>
        <v>pdf</v>
      </c>
      <c r="L615" s="12" t="s">
        <v>2279</v>
      </c>
      <c r="M615" s="91" t="str">
        <f t="shared" si="119"/>
        <v>pdf</v>
      </c>
      <c r="N615" s="12" t="s">
        <v>105</v>
      </c>
      <c r="O615" s="105" t="s">
        <v>106</v>
      </c>
      <c r="P615" s="13" t="str">
        <f t="shared" si="124"/>
        <v>Folder</v>
      </c>
      <c r="Q615" s="106">
        <v>850</v>
      </c>
      <c r="R615" s="106">
        <v>950</v>
      </c>
      <c r="S615" s="106">
        <v>600</v>
      </c>
      <c r="T615" s="12">
        <v>24</v>
      </c>
      <c r="U615" s="12" t="s">
        <v>107</v>
      </c>
      <c r="V615" s="50" t="str">
        <f>TabelladatiSinottico[[#This Row],[ChipConveyorType]]</f>
        <v>-</v>
      </c>
      <c r="W615" s="12" t="s">
        <v>106</v>
      </c>
      <c r="X615" s="12" t="s">
        <v>108</v>
      </c>
      <c r="Y615" s="12" t="s">
        <v>108</v>
      </c>
      <c r="Z615" s="12" t="s">
        <v>108</v>
      </c>
      <c r="AA615" s="12" t="s">
        <v>108</v>
      </c>
      <c r="AB615" s="56" t="s">
        <v>108</v>
      </c>
      <c r="AC615" s="50" t="s">
        <v>1577</v>
      </c>
      <c r="AD615" s="47" t="s">
        <v>106</v>
      </c>
      <c r="AE615" s="12" t="s">
        <v>106</v>
      </c>
      <c r="AF615" s="64" t="s">
        <v>106</v>
      </c>
      <c r="AG615" s="54" t="s">
        <v>106</v>
      </c>
      <c r="AH615" s="54" t="s">
        <v>106</v>
      </c>
      <c r="AI615" s="54" t="s">
        <v>106</v>
      </c>
      <c r="AJ615" s="54" t="s">
        <v>106</v>
      </c>
      <c r="AK615" s="56" t="s">
        <v>106</v>
      </c>
      <c r="AL615" s="12" t="s">
        <v>106</v>
      </c>
      <c r="AM615" s="12" t="str">
        <f t="shared" si="158"/>
        <v/>
      </c>
      <c r="AN615" s="14" t="str">
        <f t="shared" si="125"/>
        <v>Folder</v>
      </c>
      <c r="AO615" s="15">
        <v>0</v>
      </c>
      <c r="AQ615" s="54" t="s">
        <v>106</v>
      </c>
      <c r="AR615" s="50" t="str">
        <f t="shared" si="103"/>
        <v>G996.004</v>
      </c>
      <c r="AS615" s="50" t="str">
        <f t="shared" si="159"/>
        <v>G996_5A</v>
      </c>
      <c r="AT615" s="54" t="s">
        <v>106</v>
      </c>
      <c r="AU615" s="12" t="s">
        <v>108</v>
      </c>
      <c r="AV615" s="12" t="s">
        <v>108</v>
      </c>
      <c r="AW615" s="12" t="s">
        <v>108</v>
      </c>
      <c r="AX615" s="50" t="s">
        <v>106</v>
      </c>
      <c r="AY615" s="118" t="s">
        <v>2072</v>
      </c>
      <c r="AZ615" s="118" t="s">
        <v>1475</v>
      </c>
      <c r="BA615" s="12" t="str">
        <f t="shared" si="160"/>
        <v>M5A</v>
      </c>
      <c r="BB615" s="54" t="s">
        <v>106</v>
      </c>
      <c r="BC615" s="12" t="str">
        <f t="shared" si="151"/>
        <v>7,5 kw-32 krpm</v>
      </c>
      <c r="BD615" s="12" t="str">
        <f t="shared" si="152"/>
        <v>HSK-E 40</v>
      </c>
      <c r="BE615" s="103" t="s">
        <v>2287</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64" t="s">
        <v>2266</v>
      </c>
      <c r="CN615" s="64" t="str">
        <f>TabelladatiSinottico[[#This Row],[Serial_Number]]</f>
        <v>G996.004</v>
      </c>
      <c r="CO615" s="50" t="str">
        <f>TabelladatiSinottico[[#This Row],[Customer]]</f>
        <v>IFO - INSTRUMENT FORMY OSNATSKA</v>
      </c>
      <c r="CP615" s="54">
        <f t="shared" si="120"/>
        <v>614</v>
      </c>
      <c r="CQ615" s="64" t="s">
        <v>106</v>
      </c>
    </row>
    <row r="616" spans="1:95" ht="17.25" customHeight="1" x14ac:dyDescent="0.25">
      <c r="A616" s="107" t="s">
        <v>2266</v>
      </c>
      <c r="B616" s="108" t="s">
        <v>155</v>
      </c>
      <c r="C616" s="50" t="s">
        <v>2267</v>
      </c>
      <c r="D616" s="88" t="s">
        <v>2288</v>
      </c>
      <c r="E616" s="12">
        <v>2005</v>
      </c>
      <c r="F616" s="12" t="s">
        <v>646</v>
      </c>
      <c r="G616" s="12" t="s">
        <v>1244</v>
      </c>
      <c r="H616" s="12" t="s">
        <v>101</v>
      </c>
      <c r="I616" s="12" t="s">
        <v>102</v>
      </c>
      <c r="J616" s="12" t="s">
        <v>2289</v>
      </c>
      <c r="K616" s="91" t="str">
        <f t="shared" si="118"/>
        <v>pdf</v>
      </c>
      <c r="L616" s="12" t="s">
        <v>2279</v>
      </c>
      <c r="M616" s="91" t="str">
        <f t="shared" si="119"/>
        <v>pdf</v>
      </c>
      <c r="N616" s="12" t="s">
        <v>105</v>
      </c>
      <c r="O616" s="105" t="s">
        <v>106</v>
      </c>
      <c r="P616" s="13" t="str">
        <f t="shared" si="124"/>
        <v>Folder</v>
      </c>
      <c r="Q616" s="106">
        <v>850</v>
      </c>
      <c r="R616" s="106">
        <v>950</v>
      </c>
      <c r="S616" s="106">
        <v>600</v>
      </c>
      <c r="T616" s="12">
        <v>20</v>
      </c>
      <c r="U616" s="12" t="s">
        <v>107</v>
      </c>
      <c r="V616" s="50" t="str">
        <f>TabelladatiSinottico[[#This Row],[ChipConveyorType]]</f>
        <v>-</v>
      </c>
      <c r="W616" s="12" t="s">
        <v>106</v>
      </c>
      <c r="X616" s="12" t="s">
        <v>108</v>
      </c>
      <c r="Y616" s="12" t="s">
        <v>108</v>
      </c>
      <c r="Z616" s="12" t="s">
        <v>108</v>
      </c>
      <c r="AA616" s="12" t="s">
        <v>108</v>
      </c>
      <c r="AB616" s="56" t="s">
        <v>108</v>
      </c>
      <c r="AC616" s="50" t="s">
        <v>196</v>
      </c>
      <c r="AD616" s="47" t="s">
        <v>106</v>
      </c>
      <c r="AE616" s="12" t="s">
        <v>106</v>
      </c>
      <c r="AF616" s="64" t="s">
        <v>106</v>
      </c>
      <c r="AG616" s="54" t="s">
        <v>106</v>
      </c>
      <c r="AH616" s="54" t="s">
        <v>106</v>
      </c>
      <c r="AI616" s="54" t="s">
        <v>106</v>
      </c>
      <c r="AJ616" s="54" t="s">
        <v>106</v>
      </c>
      <c r="AK616" s="56" t="s">
        <v>106</v>
      </c>
      <c r="AL616" s="12" t="s">
        <v>106</v>
      </c>
      <c r="AM616" s="12" t="str">
        <f t="shared" si="158"/>
        <v/>
      </c>
      <c r="AN616" s="14" t="str">
        <f t="shared" si="125"/>
        <v>Folder</v>
      </c>
      <c r="AO616" s="15">
        <v>0</v>
      </c>
      <c r="AQ616" s="54" t="s">
        <v>106</v>
      </c>
      <c r="AR616" s="50" t="str">
        <f t="shared" si="103"/>
        <v>G996.005</v>
      </c>
      <c r="AS616" s="50" t="str">
        <f t="shared" si="159"/>
        <v>G996_RT</v>
      </c>
      <c r="AT616" s="54" t="s">
        <v>2275</v>
      </c>
      <c r="AU616" s="12" t="s">
        <v>108</v>
      </c>
      <c r="AV616" s="12" t="s">
        <v>108</v>
      </c>
      <c r="AW616" s="12" t="s">
        <v>108</v>
      </c>
      <c r="AX616" s="50" t="s">
        <v>106</v>
      </c>
      <c r="AY616" s="118" t="s">
        <v>2290</v>
      </c>
      <c r="AZ616" s="118" t="s">
        <v>803</v>
      </c>
      <c r="BA616" s="12" t="str">
        <f t="shared" si="160"/>
        <v>M3A</v>
      </c>
      <c r="BB616" s="54" t="s">
        <v>106</v>
      </c>
      <c r="BC616" s="12" t="str">
        <f t="shared" si="151"/>
        <v>30 kw-24 krpm</v>
      </c>
      <c r="BD616" s="12" t="str">
        <f t="shared" si="152"/>
        <v>HSK-A 63</v>
      </c>
      <c r="BE616" s="103" t="s">
        <v>2271</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64" t="s">
        <v>2266</v>
      </c>
      <c r="CN616" s="64" t="str">
        <f>TabelladatiSinottico[[#This Row],[Serial_Number]]</f>
        <v>G996.005</v>
      </c>
      <c r="CO616" s="50" t="str">
        <f>TabelladatiSinottico[[#This Row],[Customer]]</f>
        <v>ALRON – Unipessoal, Lda. (PANTERAMOLDES)</v>
      </c>
      <c r="CP616" s="54">
        <f t="shared" si="120"/>
        <v>615</v>
      </c>
      <c r="CQ616" s="64" t="s">
        <v>106</v>
      </c>
    </row>
    <row r="617" spans="1:95" ht="17.25" customHeight="1" x14ac:dyDescent="0.25">
      <c r="A617" s="107" t="s">
        <v>2266</v>
      </c>
      <c r="B617" s="108" t="s">
        <v>164</v>
      </c>
      <c r="C617" s="50" t="s">
        <v>2267</v>
      </c>
      <c r="D617" s="88" t="s">
        <v>2291</v>
      </c>
      <c r="E617" s="12">
        <v>2005</v>
      </c>
      <c r="F617" s="12" t="s">
        <v>646</v>
      </c>
      <c r="G617" s="12" t="s">
        <v>1244</v>
      </c>
      <c r="H617" s="12" t="s">
        <v>101</v>
      </c>
      <c r="I617" s="12" t="s">
        <v>102</v>
      </c>
      <c r="J617" s="12" t="s">
        <v>2292</v>
      </c>
      <c r="K617" s="91" t="str">
        <f t="shared" si="118"/>
        <v>pdf</v>
      </c>
      <c r="L617" s="12" t="s">
        <v>2279</v>
      </c>
      <c r="M617" s="91" t="str">
        <f t="shared" si="119"/>
        <v>pdf</v>
      </c>
      <c r="N617" s="12" t="s">
        <v>105</v>
      </c>
      <c r="O617" s="105" t="s">
        <v>106</v>
      </c>
      <c r="P617" s="13" t="str">
        <f t="shared" si="124"/>
        <v>Folder</v>
      </c>
      <c r="Q617" s="106">
        <v>850</v>
      </c>
      <c r="R617" s="106">
        <v>950</v>
      </c>
      <c r="S617" s="106">
        <v>600</v>
      </c>
      <c r="T617" s="12">
        <v>42</v>
      </c>
      <c r="U617" s="12" t="s">
        <v>107</v>
      </c>
      <c r="V617" s="50" t="s">
        <v>106</v>
      </c>
      <c r="W617" s="12" t="s">
        <v>106</v>
      </c>
      <c r="X617" s="12" t="s">
        <v>108</v>
      </c>
      <c r="Y617" s="12" t="s">
        <v>108</v>
      </c>
      <c r="Z617" s="12" t="s">
        <v>108</v>
      </c>
      <c r="AA617" s="12" t="s">
        <v>108</v>
      </c>
      <c r="AB617" s="56" t="s">
        <v>108</v>
      </c>
      <c r="AC617" s="50" t="s">
        <v>364</v>
      </c>
      <c r="AD617" s="47" t="s">
        <v>106</v>
      </c>
      <c r="AE617" s="12" t="s">
        <v>106</v>
      </c>
      <c r="AF617" s="64" t="s">
        <v>106</v>
      </c>
      <c r="AG617" s="54" t="s">
        <v>106</v>
      </c>
      <c r="AH617" s="54" t="s">
        <v>106</v>
      </c>
      <c r="AI617" s="54" t="s">
        <v>106</v>
      </c>
      <c r="AJ617" s="54" t="s">
        <v>106</v>
      </c>
      <c r="AK617" s="56" t="s">
        <v>106</v>
      </c>
      <c r="AL617" s="12" t="s">
        <v>106</v>
      </c>
      <c r="AM617" s="12" t="str">
        <f t="shared" si="158"/>
        <v/>
      </c>
      <c r="AN617" s="14" t="str">
        <f t="shared" si="125"/>
        <v>Folder</v>
      </c>
      <c r="AO617" s="15">
        <v>0</v>
      </c>
      <c r="AQ617" s="54" t="s">
        <v>106</v>
      </c>
      <c r="AR617" s="50" t="str">
        <f t="shared" si="103"/>
        <v>G996.006</v>
      </c>
      <c r="AS617" s="50" t="str">
        <f t="shared" si="159"/>
        <v>G996_RT</v>
      </c>
      <c r="AT617" s="54" t="s">
        <v>2270</v>
      </c>
      <c r="AU617" s="12" t="s">
        <v>108</v>
      </c>
      <c r="AV617" s="12" t="s">
        <v>107</v>
      </c>
      <c r="AW617" s="12" t="s">
        <v>2292</v>
      </c>
      <c r="AX617" s="50" t="s">
        <v>153</v>
      </c>
      <c r="AY617" s="118" t="s">
        <v>2293</v>
      </c>
      <c r="AZ617" s="118" t="s">
        <v>803</v>
      </c>
      <c r="BA617" s="12" t="str">
        <f t="shared" si="160"/>
        <v>M3A</v>
      </c>
      <c r="BB617" s="54" t="s">
        <v>106</v>
      </c>
      <c r="BC617" s="12" t="str">
        <f t="shared" si="151"/>
        <v>30 kw-24 krpm</v>
      </c>
      <c r="BD617" s="12" t="str">
        <f t="shared" si="152"/>
        <v>HSK-A 63</v>
      </c>
      <c r="BE617" s="103" t="s">
        <v>2271</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64" t="s">
        <v>2266</v>
      </c>
      <c r="CN617" s="64" t="str">
        <f>TabelladatiSinottico[[#This Row],[Serial_Number]]</f>
        <v>G996.006</v>
      </c>
      <c r="CO617" s="50" t="str">
        <f>TabelladatiSinottico[[#This Row],[Customer]]</f>
        <v>ANTONELLI ROMEO S.r.l.</v>
      </c>
      <c r="CP617" s="54">
        <f t="shared" si="120"/>
        <v>616</v>
      </c>
      <c r="CQ617" s="64" t="s">
        <v>106</v>
      </c>
    </row>
    <row r="618" spans="1:95" ht="17.25" customHeight="1" x14ac:dyDescent="0.25">
      <c r="A618" s="107" t="s">
        <v>2266</v>
      </c>
      <c r="B618" s="108" t="s">
        <v>175</v>
      </c>
      <c r="C618" s="50" t="s">
        <v>2267</v>
      </c>
      <c r="D618" s="88" t="s">
        <v>2294</v>
      </c>
      <c r="E618" s="12">
        <v>2005</v>
      </c>
      <c r="F618" s="12" t="s">
        <v>646</v>
      </c>
      <c r="G618" s="12" t="s">
        <v>1244</v>
      </c>
      <c r="H618" s="12" t="s">
        <v>101</v>
      </c>
      <c r="I618" s="12" t="s">
        <v>102</v>
      </c>
      <c r="J618" s="12" t="s">
        <v>2295</v>
      </c>
      <c r="K618" s="91" t="str">
        <f t="shared" si="118"/>
        <v>pdf</v>
      </c>
      <c r="L618" s="12" t="s">
        <v>2279</v>
      </c>
      <c r="M618" s="91" t="str">
        <f t="shared" si="119"/>
        <v>pdf</v>
      </c>
      <c r="N618" s="12" t="s">
        <v>105</v>
      </c>
      <c r="O618" s="105" t="s">
        <v>106</v>
      </c>
      <c r="P618" s="13" t="str">
        <f t="shared" si="124"/>
        <v>Folder</v>
      </c>
      <c r="Q618" s="106">
        <v>850</v>
      </c>
      <c r="R618" s="106">
        <v>950</v>
      </c>
      <c r="S618" s="106">
        <v>600</v>
      </c>
      <c r="T618" s="12">
        <v>20</v>
      </c>
      <c r="U618" s="12" t="s">
        <v>107</v>
      </c>
      <c r="V618" s="50" t="str">
        <f>TabelladatiSinottico[[#This Row],[ChipConveyorType]]</f>
        <v>-</v>
      </c>
      <c r="W618" s="12" t="s">
        <v>106</v>
      </c>
      <c r="X618" s="12" t="s">
        <v>108</v>
      </c>
      <c r="Y618" s="12" t="s">
        <v>107</v>
      </c>
      <c r="Z618" s="12" t="s">
        <v>108</v>
      </c>
      <c r="AA618" s="12" t="s">
        <v>108</v>
      </c>
      <c r="AB618" s="56" t="s">
        <v>108</v>
      </c>
      <c r="AC618" s="50" t="s">
        <v>364</v>
      </c>
      <c r="AD618" s="47" t="s">
        <v>106</v>
      </c>
      <c r="AE618" s="12" t="s">
        <v>106</v>
      </c>
      <c r="AF618" s="64" t="s">
        <v>106</v>
      </c>
      <c r="AG618" s="54" t="s">
        <v>106</v>
      </c>
      <c r="AH618" s="54" t="s">
        <v>106</v>
      </c>
      <c r="AI618" s="54" t="s">
        <v>106</v>
      </c>
      <c r="AJ618" s="54" t="s">
        <v>106</v>
      </c>
      <c r="AK618" s="56" t="s">
        <v>106</v>
      </c>
      <c r="AL618" s="12" t="s">
        <v>106</v>
      </c>
      <c r="AM618" s="12" t="str">
        <f t="shared" si="158"/>
        <v/>
      </c>
      <c r="AN618" s="14" t="str">
        <f t="shared" si="125"/>
        <v>Folder</v>
      </c>
      <c r="AO618" s="15">
        <v>0</v>
      </c>
      <c r="AQ618" s="54" t="s">
        <v>106</v>
      </c>
      <c r="AR618" s="50" t="str">
        <f t="shared" si="103"/>
        <v>G996.007</v>
      </c>
      <c r="AS618" s="50" t="str">
        <f t="shared" si="159"/>
        <v>G996_RT</v>
      </c>
      <c r="AT618" s="54" t="s">
        <v>2270</v>
      </c>
      <c r="AU618" s="12" t="s">
        <v>108</v>
      </c>
      <c r="AV618" s="12" t="s">
        <v>108</v>
      </c>
      <c r="AW618" s="12" t="s">
        <v>108</v>
      </c>
      <c r="AX618" s="50" t="s">
        <v>106</v>
      </c>
      <c r="AY618" s="118" t="s">
        <v>2296</v>
      </c>
      <c r="AZ618" s="118" t="s">
        <v>192</v>
      </c>
      <c r="BA618" s="12" t="str">
        <f t="shared" si="160"/>
        <v>M3A</v>
      </c>
      <c r="BB618" s="54" t="s">
        <v>106</v>
      </c>
      <c r="BC618" s="12" t="str">
        <f t="shared" si="151"/>
        <v>30 kw-24 krpm</v>
      </c>
      <c r="BD618" s="12" t="str">
        <f t="shared" si="152"/>
        <v>HSK-A 63</v>
      </c>
      <c r="BE618" s="103" t="s">
        <v>2271</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64" t="s">
        <v>2266</v>
      </c>
      <c r="CN618" s="64" t="str">
        <f>TabelladatiSinottico[[#This Row],[Serial_Number]]</f>
        <v>G996.007</v>
      </c>
      <c r="CO618" s="50" t="str">
        <f>TabelladatiSinottico[[#This Row],[Customer]]</f>
        <v>ATR CARS (BALCRO STAMPI S.r.l.)</v>
      </c>
      <c r="CP618" s="54">
        <f t="shared" si="120"/>
        <v>617</v>
      </c>
      <c r="CQ618" s="64" t="s">
        <v>106</v>
      </c>
    </row>
    <row r="619" spans="1:95" ht="17.25" customHeight="1" x14ac:dyDescent="0.25">
      <c r="A619" s="107" t="s">
        <v>2266</v>
      </c>
      <c r="B619" s="108" t="s">
        <v>182</v>
      </c>
      <c r="C619" s="50" t="s">
        <v>2267</v>
      </c>
      <c r="D619" s="88" t="s">
        <v>2297</v>
      </c>
      <c r="E619" s="12">
        <v>2005</v>
      </c>
      <c r="F619" s="12" t="s">
        <v>646</v>
      </c>
      <c r="G619" s="12" t="s">
        <v>1244</v>
      </c>
      <c r="H619" s="12" t="s">
        <v>101</v>
      </c>
      <c r="I619" s="12" t="s">
        <v>102</v>
      </c>
      <c r="J619" s="12" t="s">
        <v>2298</v>
      </c>
      <c r="K619" s="91" t="str">
        <f t="shared" si="118"/>
        <v>pdf</v>
      </c>
      <c r="L619" s="12" t="s">
        <v>2279</v>
      </c>
      <c r="M619" s="91" t="str">
        <f t="shared" si="119"/>
        <v>pdf</v>
      </c>
      <c r="N619" s="12" t="s">
        <v>105</v>
      </c>
      <c r="O619" s="105" t="s">
        <v>106</v>
      </c>
      <c r="P619" s="13" t="str">
        <f t="shared" si="124"/>
        <v>Folder</v>
      </c>
      <c r="Q619" s="106">
        <v>850</v>
      </c>
      <c r="R619" s="106">
        <v>950</v>
      </c>
      <c r="S619" s="106">
        <v>600</v>
      </c>
      <c r="T619" s="12">
        <v>20</v>
      </c>
      <c r="U619" s="12" t="s">
        <v>107</v>
      </c>
      <c r="V619" s="50" t="str">
        <f>TabelladatiSinottico[[#This Row],[ChipConveyorType]]</f>
        <v>-</v>
      </c>
      <c r="W619" s="12" t="s">
        <v>106</v>
      </c>
      <c r="X619" s="12" t="s">
        <v>108</v>
      </c>
      <c r="Y619" s="12" t="s">
        <v>107</v>
      </c>
      <c r="Z619" s="12" t="s">
        <v>108</v>
      </c>
      <c r="AA619" s="12" t="s">
        <v>108</v>
      </c>
      <c r="AB619" s="56" t="s">
        <v>108</v>
      </c>
      <c r="AC619" s="50" t="s">
        <v>364</v>
      </c>
      <c r="AD619" s="47" t="s">
        <v>106</v>
      </c>
      <c r="AE619" s="12" t="s">
        <v>106</v>
      </c>
      <c r="AF619" s="64" t="s">
        <v>106</v>
      </c>
      <c r="AG619" s="54" t="s">
        <v>106</v>
      </c>
      <c r="AH619" s="54" t="s">
        <v>106</v>
      </c>
      <c r="AI619" s="54" t="s">
        <v>106</v>
      </c>
      <c r="AJ619" s="54" t="s">
        <v>106</v>
      </c>
      <c r="AK619" s="56" t="s">
        <v>106</v>
      </c>
      <c r="AL619" s="12" t="s">
        <v>106</v>
      </c>
      <c r="AM619" s="12" t="str">
        <f t="shared" si="158"/>
        <v/>
      </c>
      <c r="AN619" s="14" t="str">
        <f t="shared" si="125"/>
        <v>Folder</v>
      </c>
      <c r="AO619" s="15">
        <v>0</v>
      </c>
      <c r="AQ619" s="54" t="s">
        <v>106</v>
      </c>
      <c r="AR619" s="50" t="str">
        <f t="shared" si="103"/>
        <v>G996.008</v>
      </c>
      <c r="AS619" s="50" t="str">
        <f t="shared" si="159"/>
        <v>G996_RT</v>
      </c>
      <c r="AT619" s="54" t="s">
        <v>2270</v>
      </c>
      <c r="AU619" s="12" t="s">
        <v>108</v>
      </c>
      <c r="AV619" s="12" t="s">
        <v>108</v>
      </c>
      <c r="AW619" s="12" t="s">
        <v>108</v>
      </c>
      <c r="AX619" s="50" t="s">
        <v>106</v>
      </c>
      <c r="AY619" s="118" t="s">
        <v>2299</v>
      </c>
      <c r="AZ619" s="118" t="s">
        <v>148</v>
      </c>
      <c r="BA619" s="12" t="str">
        <f t="shared" si="160"/>
        <v>M3A</v>
      </c>
      <c r="BB619" s="54" t="s">
        <v>106</v>
      </c>
      <c r="BC619" s="12" t="str">
        <f t="shared" si="151"/>
        <v>30 kw-24 krpm</v>
      </c>
      <c r="BD619" s="12" t="str">
        <f t="shared" si="152"/>
        <v>HSK-A 63</v>
      </c>
      <c r="BE619" s="103" t="s">
        <v>2271</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64" t="s">
        <v>2266</v>
      </c>
      <c r="CN619" s="64" t="str">
        <f>TabelladatiSinottico[[#This Row],[Serial_Number]]</f>
        <v>G996.008</v>
      </c>
      <c r="CO619" s="50" t="str">
        <f>TabelladatiSinottico[[#This Row],[Customer]]</f>
        <v>ATR CARS (COMEC INNOVATIVE S.r.l.)</v>
      </c>
      <c r="CP619" s="54">
        <f t="shared" si="120"/>
        <v>618</v>
      </c>
      <c r="CQ619" s="64" t="s">
        <v>106</v>
      </c>
    </row>
    <row r="620" spans="1:95" ht="17.25" customHeight="1" x14ac:dyDescent="0.25">
      <c r="A620" s="107" t="s">
        <v>2266</v>
      </c>
      <c r="B620" s="108" t="s">
        <v>193</v>
      </c>
      <c r="C620" s="50" t="s">
        <v>2267</v>
      </c>
      <c r="D620" s="88" t="s">
        <v>2300</v>
      </c>
      <c r="E620" s="12">
        <v>2005</v>
      </c>
      <c r="F620" s="12" t="s">
        <v>646</v>
      </c>
      <c r="G620" s="12" t="s">
        <v>1244</v>
      </c>
      <c r="H620" s="12" t="s">
        <v>101</v>
      </c>
      <c r="I620" s="12" t="s">
        <v>102</v>
      </c>
      <c r="J620" s="12" t="s">
        <v>2301</v>
      </c>
      <c r="K620" s="91" t="str">
        <f t="shared" si="118"/>
        <v>pdf</v>
      </c>
      <c r="L620" s="12" t="s">
        <v>2302</v>
      </c>
      <c r="M620" s="91" t="str">
        <f t="shared" si="119"/>
        <v>pdf</v>
      </c>
      <c r="N620" s="12" t="s">
        <v>105</v>
      </c>
      <c r="O620" s="105" t="s">
        <v>106</v>
      </c>
      <c r="P620" s="13" t="str">
        <f t="shared" si="124"/>
        <v>Folder</v>
      </c>
      <c r="Q620" s="106">
        <v>850</v>
      </c>
      <c r="R620" s="106">
        <v>950</v>
      </c>
      <c r="S620" s="106">
        <v>600</v>
      </c>
      <c r="T620" s="12">
        <v>24</v>
      </c>
      <c r="U620" s="12" t="s">
        <v>107</v>
      </c>
      <c r="V620" s="50" t="s">
        <v>106</v>
      </c>
      <c r="W620" s="12" t="s">
        <v>106</v>
      </c>
      <c r="X620" s="12" t="s">
        <v>108</v>
      </c>
      <c r="Y620" s="12" t="s">
        <v>108</v>
      </c>
      <c r="Z620" s="12" t="s">
        <v>108</v>
      </c>
      <c r="AA620" s="12" t="s">
        <v>108</v>
      </c>
      <c r="AB620" s="56" t="s">
        <v>108</v>
      </c>
      <c r="AC620" s="50" t="s">
        <v>364</v>
      </c>
      <c r="AD620" s="47" t="s">
        <v>106</v>
      </c>
      <c r="AE620" s="12" t="s">
        <v>106</v>
      </c>
      <c r="AF620" s="64" t="s">
        <v>106</v>
      </c>
      <c r="AG620" s="54" t="s">
        <v>106</v>
      </c>
      <c r="AH620" s="54" t="s">
        <v>106</v>
      </c>
      <c r="AI620" s="54" t="s">
        <v>106</v>
      </c>
      <c r="AJ620" s="54" t="s">
        <v>106</v>
      </c>
      <c r="AK620" s="56" t="s">
        <v>106</v>
      </c>
      <c r="AL620" s="12" t="s">
        <v>106</v>
      </c>
      <c r="AM620" s="12" t="str">
        <f t="shared" si="108"/>
        <v/>
      </c>
      <c r="AN620" s="14" t="str">
        <f t="shared" si="125"/>
        <v>Folder</v>
      </c>
      <c r="AO620" s="15">
        <v>0</v>
      </c>
      <c r="AQ620" s="54" t="s">
        <v>106</v>
      </c>
      <c r="AR620" s="50" t="str">
        <f t="shared" ref="AR620:AR642" si="161">A620&amp;"."&amp;B620</f>
        <v>G996.009</v>
      </c>
      <c r="AS620" s="50" t="str">
        <f t="shared" ref="AS620:AS642" si="162">A620&amp;"_"&amp;C620</f>
        <v>G996_RT</v>
      </c>
      <c r="AT620" s="54" t="s">
        <v>2303</v>
      </c>
      <c r="AU620" s="12" t="s">
        <v>108</v>
      </c>
      <c r="AV620" s="12" t="s">
        <v>108</v>
      </c>
      <c r="AW620" s="12" t="s">
        <v>108</v>
      </c>
      <c r="AX620" s="50" t="s">
        <v>223</v>
      </c>
      <c r="AY620" s="118" t="s">
        <v>469</v>
      </c>
      <c r="AZ620" s="118" t="s">
        <v>112</v>
      </c>
      <c r="BA620" s="12" t="str">
        <f t="shared" si="150"/>
        <v>M3A</v>
      </c>
      <c r="BB620" s="54" t="s">
        <v>106</v>
      </c>
      <c r="BC620" s="12" t="str">
        <f t="shared" ref="BC620:BC642" si="163">G620</f>
        <v>30 kw-24 krpm</v>
      </c>
      <c r="BD620" s="12" t="str">
        <f t="shared" ref="BD620:BD642" si="164">I620</f>
        <v>HSK-A 63</v>
      </c>
      <c r="BE620" s="103" t="s">
        <v>2271</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64" t="s">
        <v>2266</v>
      </c>
      <c r="CN620" s="64" t="str">
        <f>TabelladatiSinottico[[#This Row],[Serial_Number]]</f>
        <v>G996.009</v>
      </c>
      <c r="CO620" s="50" t="str">
        <f>TabelladatiSinottico[[#This Row],[Customer]]</f>
        <v>DUE G.STAMPI S.n.c. (3BL S.r.l.)</v>
      </c>
      <c r="CP620" s="54">
        <f t="shared" si="120"/>
        <v>619</v>
      </c>
      <c r="CQ620" s="64" t="s">
        <v>106</v>
      </c>
    </row>
    <row r="621" spans="1:95" ht="18" customHeight="1" x14ac:dyDescent="0.25">
      <c r="A621" s="1" t="s">
        <v>2266</v>
      </c>
      <c r="B621" s="6" t="s">
        <v>198</v>
      </c>
      <c r="C621" s="7" t="s">
        <v>2304</v>
      </c>
      <c r="D621" t="s">
        <v>2305</v>
      </c>
      <c r="E621" s="2">
        <v>2005</v>
      </c>
      <c r="F621" s="2" t="s">
        <v>2304</v>
      </c>
      <c r="G621" s="2" t="s">
        <v>569</v>
      </c>
      <c r="H621" s="2" t="s">
        <v>101</v>
      </c>
      <c r="I621" s="2" t="s">
        <v>102</v>
      </c>
      <c r="J621" s="2" t="s">
        <v>2306</v>
      </c>
      <c r="K621" s="91" t="str">
        <f t="shared" si="118"/>
        <v>pdf</v>
      </c>
      <c r="L621" s="2" t="s">
        <v>2302</v>
      </c>
      <c r="M621" s="91" t="str">
        <f t="shared" si="119"/>
        <v>pdf</v>
      </c>
      <c r="N621" s="2" t="s">
        <v>105</v>
      </c>
      <c r="O621" s="39" t="s">
        <v>106</v>
      </c>
      <c r="P621" s="13" t="str">
        <f t="shared" si="124"/>
        <v>Folder</v>
      </c>
      <c r="Q621" s="90">
        <v>850</v>
      </c>
      <c r="R621" s="90">
        <v>950</v>
      </c>
      <c r="S621" s="90">
        <v>600</v>
      </c>
      <c r="T621" s="2">
        <v>42</v>
      </c>
      <c r="U621" s="2" t="s">
        <v>107</v>
      </c>
      <c r="V621" s="7" t="str">
        <f>TabelladatiSinottico[[#This Row],[ChipConveyorType]]</f>
        <v>-</v>
      </c>
      <c r="W621" s="2" t="s">
        <v>106</v>
      </c>
      <c r="X621" s="2" t="s">
        <v>108</v>
      </c>
      <c r="Y621" s="2" t="s">
        <v>108</v>
      </c>
      <c r="Z621" s="2" t="s">
        <v>108</v>
      </c>
      <c r="AA621" s="2" t="s">
        <v>108</v>
      </c>
      <c r="AB621" s="18" t="s">
        <v>108</v>
      </c>
      <c r="AC621" s="7" t="s">
        <v>478</v>
      </c>
      <c r="AD621" s="47" t="s">
        <v>106</v>
      </c>
      <c r="AE621" s="12" t="s">
        <v>106</v>
      </c>
      <c r="AF621" s="102" t="s">
        <v>106</v>
      </c>
      <c r="AG621" s="102" t="s">
        <v>106</v>
      </c>
      <c r="AH621" s="102" t="s">
        <v>106</v>
      </c>
      <c r="AI621" s="102" t="s">
        <v>106</v>
      </c>
      <c r="AJ621" s="102" t="s">
        <v>106</v>
      </c>
      <c r="AK621" s="93" t="s">
        <v>106</v>
      </c>
      <c r="AL621" s="12" t="s">
        <v>106</v>
      </c>
      <c r="AM621" s="12" t="str">
        <f t="shared" si="108"/>
        <v/>
      </c>
      <c r="AN621" s="14" t="str">
        <f t="shared" si="125"/>
        <v>Folder</v>
      </c>
      <c r="AO621" s="15">
        <v>0</v>
      </c>
      <c r="AQ621" s="54" t="s">
        <v>106</v>
      </c>
      <c r="AR621" s="50" t="str">
        <f t="shared" si="161"/>
        <v>G996.010</v>
      </c>
      <c r="AS621" s="50" t="str">
        <f t="shared" si="162"/>
        <v>G996_BSH</v>
      </c>
      <c r="AT621" s="54" t="s">
        <v>108</v>
      </c>
      <c r="AU621" s="12" t="s">
        <v>108</v>
      </c>
      <c r="AV621" s="12" t="s">
        <v>108</v>
      </c>
      <c r="AW621" s="12" t="s">
        <v>108</v>
      </c>
      <c r="AX621" s="50" t="s">
        <v>106</v>
      </c>
      <c r="AY621" s="118" t="s">
        <v>2307</v>
      </c>
      <c r="AZ621" s="118" t="s">
        <v>192</v>
      </c>
      <c r="BA621" s="12" t="str">
        <f t="shared" si="150"/>
        <v>BSH</v>
      </c>
      <c r="BB621" s="54" t="s">
        <v>106</v>
      </c>
      <c r="BC621" s="12" t="str">
        <f t="shared" si="163"/>
        <v>55 kw-24 krpm</v>
      </c>
      <c r="BD621" s="12" t="str">
        <f t="shared" si="164"/>
        <v>HSK-A 63</v>
      </c>
      <c r="BE621" s="103" t="str">
        <f>TabelladatiSinottico[[#This Row],[Head]]&amp;"_"&amp;TabelladatiSinottico[[#This Row],[Model]]</f>
        <v>BSH_G996</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64" t="s">
        <v>2266</v>
      </c>
      <c r="CN621" s="64" t="str">
        <f>TabelladatiSinottico[[#This Row],[Serial_Number]]</f>
        <v>G996.010</v>
      </c>
      <c r="CO621" s="50" t="str">
        <f>TabelladatiSinottico[[#This Row],[Customer]]</f>
        <v>G.L.M.</v>
      </c>
      <c r="CP621" s="54">
        <f t="shared" si="120"/>
        <v>620</v>
      </c>
      <c r="CQ621" s="64" t="s">
        <v>106</v>
      </c>
    </row>
    <row r="622" spans="1:95" ht="17.25" customHeight="1" x14ac:dyDescent="0.25">
      <c r="A622" s="1" t="s">
        <v>2266</v>
      </c>
      <c r="B622" s="6" t="s">
        <v>208</v>
      </c>
      <c r="C622" s="7" t="s">
        <v>652</v>
      </c>
      <c r="D622" t="s">
        <v>1400</v>
      </c>
      <c r="E622" s="2">
        <v>2005</v>
      </c>
      <c r="F622" s="2" t="s">
        <v>646</v>
      </c>
      <c r="G622" s="2" t="s">
        <v>1244</v>
      </c>
      <c r="H622" s="2" t="s">
        <v>101</v>
      </c>
      <c r="I622" s="2" t="s">
        <v>102</v>
      </c>
      <c r="J622" s="2" t="s">
        <v>2308</v>
      </c>
      <c r="K622" s="91" t="str">
        <f t="shared" si="118"/>
        <v>pdf</v>
      </c>
      <c r="L622" s="2" t="s">
        <v>2302</v>
      </c>
      <c r="M622" s="91" t="str">
        <f t="shared" si="119"/>
        <v>pdf</v>
      </c>
      <c r="N622" s="2" t="s">
        <v>105</v>
      </c>
      <c r="O622" s="39" t="s">
        <v>106</v>
      </c>
      <c r="P622" s="13" t="str">
        <f t="shared" si="124"/>
        <v>Folder</v>
      </c>
      <c r="Q622" s="90">
        <v>850</v>
      </c>
      <c r="R622" s="90">
        <v>950</v>
      </c>
      <c r="S622" s="90">
        <v>600</v>
      </c>
      <c r="T622" s="2">
        <v>24</v>
      </c>
      <c r="U622" s="2" t="s">
        <v>107</v>
      </c>
      <c r="V622" s="7" t="s">
        <v>106</v>
      </c>
      <c r="W622" s="2" t="s">
        <v>106</v>
      </c>
      <c r="X622" s="2" t="s">
        <v>108</v>
      </c>
      <c r="Y622" s="2" t="s">
        <v>108</v>
      </c>
      <c r="Z622" s="2" t="s">
        <v>108</v>
      </c>
      <c r="AA622" s="2" t="s">
        <v>108</v>
      </c>
      <c r="AB622" s="18" t="s">
        <v>108</v>
      </c>
      <c r="AC622" s="7" t="s">
        <v>179</v>
      </c>
      <c r="AD622" s="47" t="s">
        <v>106</v>
      </c>
      <c r="AE622" s="12" t="s">
        <v>106</v>
      </c>
      <c r="AF622" s="102" t="s">
        <v>106</v>
      </c>
      <c r="AG622" s="102" t="s">
        <v>106</v>
      </c>
      <c r="AH622" s="102" t="s">
        <v>106</v>
      </c>
      <c r="AI622" s="102" t="s">
        <v>106</v>
      </c>
      <c r="AJ622" s="102" t="s">
        <v>106</v>
      </c>
      <c r="AK622" s="93" t="s">
        <v>106</v>
      </c>
      <c r="AL622" s="12" t="s">
        <v>106</v>
      </c>
      <c r="AM622" s="12" t="str">
        <f t="shared" si="108"/>
        <v/>
      </c>
      <c r="AN622" s="14" t="str">
        <f t="shared" si="125"/>
        <v>Folder</v>
      </c>
      <c r="AO622" s="15">
        <v>0</v>
      </c>
      <c r="AQ622" s="54" t="s">
        <v>106</v>
      </c>
      <c r="AR622" s="50" t="str">
        <f t="shared" si="161"/>
        <v>G996.011</v>
      </c>
      <c r="AS622" s="50" t="str">
        <f t="shared" si="162"/>
        <v>G996_3A</v>
      </c>
      <c r="AT622" s="54" t="s">
        <v>108</v>
      </c>
      <c r="AU622" s="12" t="s">
        <v>108</v>
      </c>
      <c r="AV622" s="12" t="s">
        <v>108</v>
      </c>
      <c r="AW622" s="12" t="s">
        <v>108</v>
      </c>
      <c r="AX622" s="50" t="s">
        <v>223</v>
      </c>
      <c r="AY622" s="118" t="s">
        <v>1500</v>
      </c>
      <c r="AZ622" s="118" t="s">
        <v>112</v>
      </c>
      <c r="BA622" s="12" t="str">
        <f t="shared" si="150"/>
        <v>M3A</v>
      </c>
      <c r="BB622" s="54" t="s">
        <v>106</v>
      </c>
      <c r="BC622" s="12" t="str">
        <f t="shared" si="163"/>
        <v>30 kw-24 krpm</v>
      </c>
      <c r="BD622" s="12" t="str">
        <f t="shared" si="164"/>
        <v>HSK-A 63</v>
      </c>
      <c r="BE622" s="103" t="s">
        <v>2271</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64" t="s">
        <v>2266</v>
      </c>
      <c r="CN622" s="64" t="str">
        <f>TabelladatiSinottico[[#This Row],[Serial_Number]]</f>
        <v>G996.011</v>
      </c>
      <c r="CO622" s="50" t="str">
        <f>TabelladatiSinottico[[#This Row],[Customer]]</f>
        <v>AURRENAK S. Coop.</v>
      </c>
      <c r="CP622" s="54">
        <f t="shared" si="120"/>
        <v>621</v>
      </c>
      <c r="CQ622" s="64" t="s">
        <v>106</v>
      </c>
    </row>
    <row r="623" spans="1:95" ht="17.25" customHeight="1" x14ac:dyDescent="0.25">
      <c r="A623" s="1" t="s">
        <v>2266</v>
      </c>
      <c r="B623" s="6" t="s">
        <v>219</v>
      </c>
      <c r="C623" s="7" t="s">
        <v>2309</v>
      </c>
      <c r="D623" t="s">
        <v>1471</v>
      </c>
      <c r="E623" s="2">
        <v>2005</v>
      </c>
      <c r="F623" s="2" t="s">
        <v>646</v>
      </c>
      <c r="G623" s="2" t="s">
        <v>1244</v>
      </c>
      <c r="H623" s="2" t="s">
        <v>101</v>
      </c>
      <c r="I623" s="2" t="s">
        <v>102</v>
      </c>
      <c r="J623" s="2" t="s">
        <v>2310</v>
      </c>
      <c r="K623" s="91" t="str">
        <f t="shared" si="118"/>
        <v>pdf</v>
      </c>
      <c r="L623" s="2" t="s">
        <v>2302</v>
      </c>
      <c r="M623" s="91" t="str">
        <f t="shared" si="119"/>
        <v>pdf</v>
      </c>
      <c r="N623" s="2" t="s">
        <v>105</v>
      </c>
      <c r="O623" s="39" t="s">
        <v>106</v>
      </c>
      <c r="P623" s="13" t="str">
        <f t="shared" si="124"/>
        <v>Folder</v>
      </c>
      <c r="Q623" s="90">
        <v>850</v>
      </c>
      <c r="R623" s="90">
        <v>950</v>
      </c>
      <c r="S623" s="90">
        <v>600</v>
      </c>
      <c r="T623" s="2">
        <v>42</v>
      </c>
      <c r="U623" s="2" t="s">
        <v>107</v>
      </c>
      <c r="V623" s="7" t="s">
        <v>106</v>
      </c>
      <c r="W623" s="2" t="s">
        <v>106</v>
      </c>
      <c r="X623" s="2" t="s">
        <v>108</v>
      </c>
      <c r="Y623" s="2" t="s">
        <v>108</v>
      </c>
      <c r="Z623" s="2" t="s">
        <v>108</v>
      </c>
      <c r="AA623" s="2" t="s">
        <v>108</v>
      </c>
      <c r="AB623" s="18" t="s">
        <v>108</v>
      </c>
      <c r="AC623" s="7" t="s">
        <v>364</v>
      </c>
      <c r="AD623" s="47" t="s">
        <v>106</v>
      </c>
      <c r="AE623" s="12" t="s">
        <v>106</v>
      </c>
      <c r="AF623" s="102" t="s">
        <v>106</v>
      </c>
      <c r="AG623" s="102" t="s">
        <v>106</v>
      </c>
      <c r="AH623" s="102" t="s">
        <v>106</v>
      </c>
      <c r="AI623" s="102" t="s">
        <v>106</v>
      </c>
      <c r="AJ623" s="102" t="s">
        <v>106</v>
      </c>
      <c r="AK623" s="93" t="s">
        <v>106</v>
      </c>
      <c r="AL623" s="12" t="s">
        <v>106</v>
      </c>
      <c r="AM623" s="12" t="str">
        <f t="shared" si="108"/>
        <v/>
      </c>
      <c r="AN623" s="14" t="str">
        <f t="shared" si="125"/>
        <v>Folder</v>
      </c>
      <c r="AO623" s="15">
        <v>0</v>
      </c>
      <c r="AQ623" s="54" t="s">
        <v>106</v>
      </c>
      <c r="AR623" s="50" t="str">
        <f t="shared" si="161"/>
        <v>G996.012</v>
      </c>
      <c r="AS623" s="50" t="str">
        <f t="shared" si="162"/>
        <v xml:space="preserve">G996_RT </v>
      </c>
      <c r="AT623" s="54" t="s">
        <v>2303</v>
      </c>
      <c r="AU623" s="12" t="s">
        <v>108</v>
      </c>
      <c r="AV623" s="12" t="s">
        <v>108</v>
      </c>
      <c r="AW623" s="12" t="s">
        <v>108</v>
      </c>
      <c r="AX623" s="50" t="s">
        <v>153</v>
      </c>
      <c r="AY623" s="118" t="s">
        <v>1474</v>
      </c>
      <c r="AZ623" s="118" t="s">
        <v>1475</v>
      </c>
      <c r="BA623" s="12" t="str">
        <f t="shared" si="150"/>
        <v>M3A</v>
      </c>
      <c r="BB623" s="54" t="s">
        <v>106</v>
      </c>
      <c r="BC623" s="12" t="str">
        <f t="shared" si="163"/>
        <v>30 kw-24 krpm</v>
      </c>
      <c r="BD623" s="12" t="str">
        <f t="shared" si="164"/>
        <v>HSK-A 63</v>
      </c>
      <c r="BE623" s="103" t="s">
        <v>2271</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64" t="s">
        <v>2266</v>
      </c>
      <c r="CN623" s="64" t="str">
        <f>TabelladatiSinottico[[#This Row],[Serial_Number]]</f>
        <v>G996.012</v>
      </c>
      <c r="CO623" s="50" t="str">
        <f>TabelladatiSinottico[[#This Row],[Customer]]</f>
        <v>MARANGONI MECCANICA S.p.A.</v>
      </c>
      <c r="CP623" s="54">
        <f t="shared" si="120"/>
        <v>622</v>
      </c>
      <c r="CQ623" s="64" t="s">
        <v>106</v>
      </c>
    </row>
    <row r="624" spans="1:95" ht="17.25" customHeight="1" x14ac:dyDescent="0.25">
      <c r="A624" s="1" t="s">
        <v>2266</v>
      </c>
      <c r="B624" s="6" t="s">
        <v>224</v>
      </c>
      <c r="C624" s="7" t="s">
        <v>652</v>
      </c>
      <c r="D624" t="s">
        <v>2311</v>
      </c>
      <c r="E624" s="2">
        <v>2005</v>
      </c>
      <c r="F624" s="2" t="s">
        <v>646</v>
      </c>
      <c r="G624" s="2" t="s">
        <v>1244</v>
      </c>
      <c r="H624" s="2" t="s">
        <v>101</v>
      </c>
      <c r="I624" s="2" t="s">
        <v>102</v>
      </c>
      <c r="J624" s="2" t="s">
        <v>2312</v>
      </c>
      <c r="K624" s="91" t="str">
        <f t="shared" si="118"/>
        <v>pdf</v>
      </c>
      <c r="L624" s="2" t="s">
        <v>2302</v>
      </c>
      <c r="M624" s="91" t="str">
        <f t="shared" si="119"/>
        <v>pdf</v>
      </c>
      <c r="N624" s="2" t="s">
        <v>105</v>
      </c>
      <c r="O624" s="39" t="s">
        <v>106</v>
      </c>
      <c r="P624" s="13" t="str">
        <f t="shared" si="124"/>
        <v>Folder</v>
      </c>
      <c r="Q624" s="90">
        <v>850</v>
      </c>
      <c r="R624" s="90">
        <v>950</v>
      </c>
      <c r="S624" s="90">
        <v>600</v>
      </c>
      <c r="T624" s="2">
        <v>24</v>
      </c>
      <c r="U624" s="2" t="s">
        <v>107</v>
      </c>
      <c r="V624" s="7" t="s">
        <v>106</v>
      </c>
      <c r="W624" s="2" t="s">
        <v>106</v>
      </c>
      <c r="X624" s="2" t="s">
        <v>108</v>
      </c>
      <c r="Y624" s="2" t="s">
        <v>108</v>
      </c>
      <c r="Z624" s="2" t="s">
        <v>108</v>
      </c>
      <c r="AA624" s="2" t="s">
        <v>108</v>
      </c>
      <c r="AB624" s="18" t="s">
        <v>108</v>
      </c>
      <c r="AC624" s="7" t="s">
        <v>478</v>
      </c>
      <c r="AD624" s="47" t="s">
        <v>106</v>
      </c>
      <c r="AE624" s="12" t="s">
        <v>106</v>
      </c>
      <c r="AF624" s="102" t="s">
        <v>106</v>
      </c>
      <c r="AG624" s="102" t="s">
        <v>106</v>
      </c>
      <c r="AH624" s="102" t="s">
        <v>106</v>
      </c>
      <c r="AI624" s="102" t="s">
        <v>106</v>
      </c>
      <c r="AJ624" s="102" t="s">
        <v>106</v>
      </c>
      <c r="AK624" s="93" t="s">
        <v>106</v>
      </c>
      <c r="AL624" s="12" t="s">
        <v>106</v>
      </c>
      <c r="AM624" s="12" t="str">
        <f t="shared" si="108"/>
        <v/>
      </c>
      <c r="AN624" s="14" t="str">
        <f t="shared" si="125"/>
        <v>Folder</v>
      </c>
      <c r="AO624" s="15">
        <v>0</v>
      </c>
      <c r="AQ624" s="54" t="s">
        <v>106</v>
      </c>
      <c r="AR624" s="50" t="str">
        <f t="shared" si="161"/>
        <v>G996.013</v>
      </c>
      <c r="AS624" s="50" t="str">
        <f t="shared" si="162"/>
        <v>G996_3A</v>
      </c>
      <c r="AT624" s="54" t="s">
        <v>108</v>
      </c>
      <c r="AU624" s="12" t="s">
        <v>108</v>
      </c>
      <c r="AV624" s="12" t="s">
        <v>108</v>
      </c>
      <c r="AW624" s="12" t="s">
        <v>108</v>
      </c>
      <c r="AX624" s="50" t="s">
        <v>153</v>
      </c>
      <c r="AY624" s="118" t="s">
        <v>2313</v>
      </c>
      <c r="AZ624" s="118" t="s">
        <v>112</v>
      </c>
      <c r="BA624" s="12" t="str">
        <f t="shared" si="150"/>
        <v>M3A</v>
      </c>
      <c r="BB624" s="54" t="s">
        <v>106</v>
      </c>
      <c r="BC624" s="12" t="str">
        <f t="shared" si="163"/>
        <v>30 kw-24 krpm</v>
      </c>
      <c r="BD624" s="12" t="str">
        <f t="shared" si="164"/>
        <v>HSK-A 63</v>
      </c>
      <c r="BE624" s="103" t="s">
        <v>2271</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64" t="s">
        <v>2266</v>
      </c>
      <c r="CN624" s="64" t="str">
        <f>TabelladatiSinottico[[#This Row],[Serial_Number]]</f>
        <v>G996.013</v>
      </c>
      <c r="CO624" s="50" t="str">
        <f>TabelladatiSinottico[[#This Row],[Customer]]</f>
        <v>FORGEX RAGUET</v>
      </c>
      <c r="CP624" s="54">
        <f t="shared" si="120"/>
        <v>623</v>
      </c>
      <c r="CQ624" s="64" t="s">
        <v>106</v>
      </c>
    </row>
    <row r="625" spans="1:95" ht="17.25" customHeight="1" x14ac:dyDescent="0.25">
      <c r="A625" s="1" t="s">
        <v>2266</v>
      </c>
      <c r="B625" s="6" t="s">
        <v>225</v>
      </c>
      <c r="C625" s="7" t="s">
        <v>2267</v>
      </c>
      <c r="D625" t="s">
        <v>2314</v>
      </c>
      <c r="E625" s="2">
        <v>2005</v>
      </c>
      <c r="F625" s="2" t="s">
        <v>646</v>
      </c>
      <c r="G625" s="2" t="s">
        <v>1244</v>
      </c>
      <c r="H625" s="2" t="s">
        <v>101</v>
      </c>
      <c r="I625" s="2" t="s">
        <v>102</v>
      </c>
      <c r="J625" s="2" t="s">
        <v>2315</v>
      </c>
      <c r="K625" s="91" t="s">
        <v>2316</v>
      </c>
      <c r="L625" s="2" t="s">
        <v>2302</v>
      </c>
      <c r="M625" s="91" t="s">
        <v>2316</v>
      </c>
      <c r="N625" s="2" t="s">
        <v>105</v>
      </c>
      <c r="O625" s="39" t="s">
        <v>106</v>
      </c>
      <c r="P625" s="13" t="s">
        <v>2317</v>
      </c>
      <c r="Q625" s="90">
        <v>850</v>
      </c>
      <c r="R625" s="90">
        <v>950</v>
      </c>
      <c r="S625" s="90">
        <v>600</v>
      </c>
      <c r="T625" s="2">
        <v>24</v>
      </c>
      <c r="U625" s="2" t="s">
        <v>107</v>
      </c>
      <c r="V625" s="7" t="str">
        <f>TabelladatiSinottico[[#This Row],[ChipConveyorType]]</f>
        <v>-</v>
      </c>
      <c r="W625" s="2" t="s">
        <v>106</v>
      </c>
      <c r="X625" s="2" t="s">
        <v>108</v>
      </c>
      <c r="Y625" s="2" t="s">
        <v>108</v>
      </c>
      <c r="Z625" s="2" t="s">
        <v>108</v>
      </c>
      <c r="AA625" s="2" t="s">
        <v>108</v>
      </c>
      <c r="AB625" s="18" t="s">
        <v>108</v>
      </c>
      <c r="AC625" s="7" t="s">
        <v>196</v>
      </c>
      <c r="AD625" s="47" t="s">
        <v>106</v>
      </c>
      <c r="AE625" s="12" t="s">
        <v>106</v>
      </c>
      <c r="AF625" s="102" t="s">
        <v>106</v>
      </c>
      <c r="AG625" s="102" t="s">
        <v>106</v>
      </c>
      <c r="AH625" s="102" t="s">
        <v>106</v>
      </c>
      <c r="AI625" s="102" t="s">
        <v>106</v>
      </c>
      <c r="AJ625" s="102" t="s">
        <v>106</v>
      </c>
      <c r="AK625" s="93" t="s">
        <v>106</v>
      </c>
      <c r="AL625" s="12" t="s">
        <v>106</v>
      </c>
      <c r="AM625" s="12" t="s">
        <v>173</v>
      </c>
      <c r="AN625" s="14" t="s">
        <v>2317</v>
      </c>
      <c r="AO625" s="15" t="s">
        <v>173</v>
      </c>
      <c r="AQ625" s="54"/>
      <c r="AR625" s="50" t="str">
        <f t="shared" si="161"/>
        <v>G996.014</v>
      </c>
      <c r="AS625" s="50" t="str">
        <f t="shared" si="162"/>
        <v>G996_RT</v>
      </c>
      <c r="AT625" s="54" t="s">
        <v>2275</v>
      </c>
      <c r="AU625" s="12" t="s">
        <v>108</v>
      </c>
      <c r="AV625" s="12" t="s">
        <v>108</v>
      </c>
      <c r="AW625" s="12" t="s">
        <v>108</v>
      </c>
      <c r="AX625" s="50" t="s">
        <v>106</v>
      </c>
      <c r="AY625" s="118" t="s">
        <v>181</v>
      </c>
      <c r="AZ625" s="118" t="s">
        <v>112</v>
      </c>
      <c r="BA625" s="12" t="str">
        <f t="shared" si="150"/>
        <v>M3A</v>
      </c>
      <c r="BB625" s="54" t="s">
        <v>106</v>
      </c>
      <c r="BC625" s="12" t="str">
        <f t="shared" si="163"/>
        <v>30 kw-24 krpm</v>
      </c>
      <c r="BD625" s="12" t="str">
        <f t="shared" si="164"/>
        <v>HSK-A 63</v>
      </c>
      <c r="BE625" s="103" t="s">
        <v>2271</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64" t="s">
        <v>2266</v>
      </c>
      <c r="CN625" s="64" t="str">
        <f>TabelladatiSinottico[[#This Row],[Serial_Number]]</f>
        <v>G996.014</v>
      </c>
      <c r="CO625" s="50" t="str">
        <f>TabelladatiSinottico[[#This Row],[Customer]]</f>
        <v>ALRON – Unipessoal, Lda.</v>
      </c>
      <c r="CP625" s="54">
        <f t="shared" si="120"/>
        <v>624</v>
      </c>
      <c r="CQ625" s="64" t="s">
        <v>106</v>
      </c>
    </row>
    <row r="626" spans="1:95" ht="17.25" customHeight="1" x14ac:dyDescent="0.25">
      <c r="A626" s="1" t="s">
        <v>2266</v>
      </c>
      <c r="B626" s="6" t="s">
        <v>226</v>
      </c>
      <c r="C626" s="7" t="s">
        <v>2267</v>
      </c>
      <c r="D626" t="s">
        <v>2272</v>
      </c>
      <c r="E626" s="2">
        <v>2005</v>
      </c>
      <c r="F626" s="2" t="s">
        <v>646</v>
      </c>
      <c r="G626" s="2" t="s">
        <v>1244</v>
      </c>
      <c r="H626" s="2" t="s">
        <v>101</v>
      </c>
      <c r="I626" s="2" t="s">
        <v>102</v>
      </c>
      <c r="J626" s="2" t="s">
        <v>2318</v>
      </c>
      <c r="K626" s="91" t="s">
        <v>2316</v>
      </c>
      <c r="L626" s="2" t="s">
        <v>2302</v>
      </c>
      <c r="M626" s="91" t="s">
        <v>2316</v>
      </c>
      <c r="N626" s="2" t="s">
        <v>105</v>
      </c>
      <c r="O626" s="39" t="s">
        <v>106</v>
      </c>
      <c r="P626" s="13" t="s">
        <v>2317</v>
      </c>
      <c r="Q626" s="90">
        <v>850</v>
      </c>
      <c r="R626" s="90">
        <v>950</v>
      </c>
      <c r="S626" s="90">
        <v>600</v>
      </c>
      <c r="T626" s="2">
        <v>24</v>
      </c>
      <c r="U626" s="2" t="s">
        <v>107</v>
      </c>
      <c r="V626" s="7" t="str">
        <f>TabelladatiSinottico[[#This Row],[ChipConveyorType]]</f>
        <v>-</v>
      </c>
      <c r="W626" s="2" t="s">
        <v>106</v>
      </c>
      <c r="X626" s="2" t="s">
        <v>108</v>
      </c>
      <c r="Y626" s="2" t="s">
        <v>108</v>
      </c>
      <c r="Z626" s="2" t="s">
        <v>108</v>
      </c>
      <c r="AA626" s="2" t="s">
        <v>108</v>
      </c>
      <c r="AB626" s="18" t="s">
        <v>108</v>
      </c>
      <c r="AC626" s="7" t="s">
        <v>771</v>
      </c>
      <c r="AD626" s="47" t="s">
        <v>106</v>
      </c>
      <c r="AE626" s="12" t="s">
        <v>106</v>
      </c>
      <c r="AF626" s="102" t="s">
        <v>106</v>
      </c>
      <c r="AG626" s="102" t="s">
        <v>106</v>
      </c>
      <c r="AH626" s="102" t="s">
        <v>106</v>
      </c>
      <c r="AI626" s="102" t="s">
        <v>106</v>
      </c>
      <c r="AJ626" s="102" t="s">
        <v>106</v>
      </c>
      <c r="AK626" s="93" t="s">
        <v>106</v>
      </c>
      <c r="AL626" s="12" t="s">
        <v>106</v>
      </c>
      <c r="AM626" s="12" t="s">
        <v>173</v>
      </c>
      <c r="AN626" s="14" t="s">
        <v>2317</v>
      </c>
      <c r="AO626" s="15" t="s">
        <v>173</v>
      </c>
      <c r="AQ626" s="54" t="s">
        <v>106</v>
      </c>
      <c r="AR626" s="50" t="str">
        <f t="shared" si="161"/>
        <v>G996.015</v>
      </c>
      <c r="AS626" s="50" t="str">
        <f t="shared" si="162"/>
        <v>G996_RT</v>
      </c>
      <c r="AT626" s="54" t="s">
        <v>2270</v>
      </c>
      <c r="AU626" s="12" t="s">
        <v>108</v>
      </c>
      <c r="AV626" s="12" t="s">
        <v>108</v>
      </c>
      <c r="AW626" s="12" t="s">
        <v>108</v>
      </c>
      <c r="AX626" s="50" t="s">
        <v>106</v>
      </c>
      <c r="AY626" s="118" t="s">
        <v>2319</v>
      </c>
      <c r="AZ626" s="118" t="s">
        <v>112</v>
      </c>
      <c r="BA626" s="12" t="str">
        <f t="shared" si="150"/>
        <v>M3A</v>
      </c>
      <c r="BB626" s="54" t="s">
        <v>106</v>
      </c>
      <c r="BC626" s="12" t="str">
        <f t="shared" si="163"/>
        <v>30 kw-24 krpm</v>
      </c>
      <c r="BD626" s="12" t="str">
        <f t="shared" si="164"/>
        <v>HSK-A 63</v>
      </c>
      <c r="BE626" s="103" t="s">
        <v>2271</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64" t="s">
        <v>2266</v>
      </c>
      <c r="CN626" s="64" t="str">
        <f>TabelladatiSinottico[[#This Row],[Serial_Number]]</f>
        <v>G996.015</v>
      </c>
      <c r="CO626" s="50" t="str">
        <f>TabelladatiSinottico[[#This Row],[Customer]]</f>
        <v>RONAL AG</v>
      </c>
      <c r="CP626" s="54">
        <f t="shared" si="120"/>
        <v>625</v>
      </c>
      <c r="CQ626" s="64" t="s">
        <v>106</v>
      </c>
    </row>
    <row r="627" spans="1:95" ht="17.25" customHeight="1" x14ac:dyDescent="0.25">
      <c r="A627" s="1" t="s">
        <v>2266</v>
      </c>
      <c r="B627" s="6" t="s">
        <v>227</v>
      </c>
      <c r="C627" s="7" t="s">
        <v>2267</v>
      </c>
      <c r="D627" t="s">
        <v>1563</v>
      </c>
      <c r="E627" s="2">
        <v>2005</v>
      </c>
      <c r="F627" s="2" t="s">
        <v>646</v>
      </c>
      <c r="G627" s="2" t="s">
        <v>1244</v>
      </c>
      <c r="H627" s="2" t="s">
        <v>101</v>
      </c>
      <c r="I627" s="2" t="s">
        <v>102</v>
      </c>
      <c r="J627" s="2" t="s">
        <v>2320</v>
      </c>
      <c r="K627" s="91" t="s">
        <v>2316</v>
      </c>
      <c r="L627" s="2" t="s">
        <v>2302</v>
      </c>
      <c r="M627" s="91" t="s">
        <v>2316</v>
      </c>
      <c r="N627" s="2" t="s">
        <v>105</v>
      </c>
      <c r="O627" s="39" t="s">
        <v>106</v>
      </c>
      <c r="P627" s="13" t="s">
        <v>2317</v>
      </c>
      <c r="Q627" s="90">
        <v>850</v>
      </c>
      <c r="R627" s="90">
        <v>950</v>
      </c>
      <c r="S627" s="90">
        <v>600</v>
      </c>
      <c r="T627" s="2">
        <v>42</v>
      </c>
      <c r="U627" s="2" t="s">
        <v>107</v>
      </c>
      <c r="V627" s="7" t="s">
        <v>106</v>
      </c>
      <c r="W627" s="2" t="s">
        <v>106</v>
      </c>
      <c r="X627" s="2" t="s">
        <v>108</v>
      </c>
      <c r="Y627" s="2" t="s">
        <v>108</v>
      </c>
      <c r="Z627" s="2" t="s">
        <v>108</v>
      </c>
      <c r="AA627" s="2" t="s">
        <v>107</v>
      </c>
      <c r="AB627" s="18" t="s">
        <v>108</v>
      </c>
      <c r="AC627" s="7" t="s">
        <v>146</v>
      </c>
      <c r="AD627" s="47" t="s">
        <v>106</v>
      </c>
      <c r="AE627" s="12" t="s">
        <v>106</v>
      </c>
      <c r="AF627" s="102" t="s">
        <v>106</v>
      </c>
      <c r="AG627" s="102" t="s">
        <v>106</v>
      </c>
      <c r="AH627" s="102" t="s">
        <v>106</v>
      </c>
      <c r="AI627" s="102" t="s">
        <v>106</v>
      </c>
      <c r="AJ627" s="102" t="s">
        <v>106</v>
      </c>
      <c r="AK627" s="93" t="s">
        <v>106</v>
      </c>
      <c r="AL627" s="12" t="s">
        <v>106</v>
      </c>
      <c r="AM627" s="12" t="s">
        <v>173</v>
      </c>
      <c r="AN627" s="14" t="s">
        <v>2317</v>
      </c>
      <c r="AO627" s="15" t="s">
        <v>173</v>
      </c>
      <c r="AQ627" s="54" t="s">
        <v>106</v>
      </c>
      <c r="AR627" s="50" t="str">
        <f t="shared" si="161"/>
        <v>G996.016</v>
      </c>
      <c r="AS627" s="50" t="str">
        <f t="shared" si="162"/>
        <v>G996_RT</v>
      </c>
      <c r="AT627" s="54" t="s">
        <v>2303</v>
      </c>
      <c r="AU627" s="12" t="s">
        <v>108</v>
      </c>
      <c r="AV627" s="12" t="s">
        <v>108</v>
      </c>
      <c r="AW627" s="12" t="s">
        <v>108</v>
      </c>
      <c r="AX627" s="50" t="s">
        <v>341</v>
      </c>
      <c r="AY627" s="118" t="s">
        <v>181</v>
      </c>
      <c r="AZ627" s="118" t="s">
        <v>112</v>
      </c>
      <c r="BA627" s="12" t="str">
        <f t="shared" si="150"/>
        <v>M3A</v>
      </c>
      <c r="BB627" s="54" t="s">
        <v>106</v>
      </c>
      <c r="BC627" s="12" t="str">
        <f t="shared" si="163"/>
        <v>30 kw-24 krpm</v>
      </c>
      <c r="BD627" s="12" t="str">
        <f t="shared" si="164"/>
        <v>HSK-A 63</v>
      </c>
      <c r="BE627" s="103" t="s">
        <v>2271</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64" t="s">
        <v>2266</v>
      </c>
      <c r="CN627" s="64" t="str">
        <f>TabelladatiSinottico[[#This Row],[Serial_Number]]</f>
        <v>G996.016</v>
      </c>
      <c r="CO627" s="50" t="str">
        <f>TabelladatiSinottico[[#This Row],[Customer]]</f>
        <v>HS DIE &amp; ENGINEERING CO.</v>
      </c>
      <c r="CP627" s="54">
        <f t="shared" si="120"/>
        <v>626</v>
      </c>
      <c r="CQ627" s="64" t="s">
        <v>106</v>
      </c>
    </row>
    <row r="628" spans="1:95" ht="17.25" customHeight="1" x14ac:dyDescent="0.25">
      <c r="A628" s="1" t="s">
        <v>2266</v>
      </c>
      <c r="B628" s="6" t="s">
        <v>228</v>
      </c>
      <c r="C628" s="7" t="s">
        <v>2267</v>
      </c>
      <c r="D628" t="s">
        <v>2321</v>
      </c>
      <c r="E628" s="2">
        <v>2006</v>
      </c>
      <c r="F628" s="2" t="s">
        <v>646</v>
      </c>
      <c r="G628" s="2" t="s">
        <v>1244</v>
      </c>
      <c r="H628" s="2" t="s">
        <v>101</v>
      </c>
      <c r="I628" s="2" t="s">
        <v>102</v>
      </c>
      <c r="J628" s="2" t="s">
        <v>2322</v>
      </c>
      <c r="K628" s="91" t="s">
        <v>2316</v>
      </c>
      <c r="L628" s="2" t="s">
        <v>2302</v>
      </c>
      <c r="M628" s="91" t="s">
        <v>2316</v>
      </c>
      <c r="N628" s="2" t="s">
        <v>105</v>
      </c>
      <c r="O628" s="39" t="s">
        <v>106</v>
      </c>
      <c r="P628" s="13" t="s">
        <v>2317</v>
      </c>
      <c r="Q628" s="90">
        <v>850</v>
      </c>
      <c r="R628" s="90">
        <v>950</v>
      </c>
      <c r="S628" s="90">
        <v>600</v>
      </c>
      <c r="T628" s="2">
        <v>24</v>
      </c>
      <c r="U628" s="2" t="s">
        <v>107</v>
      </c>
      <c r="V628" s="7" t="str">
        <f>TabelladatiSinottico[[#This Row],[ChipConveyorType]]</f>
        <v>-</v>
      </c>
      <c r="W628" s="2" t="s">
        <v>106</v>
      </c>
      <c r="X628" s="2" t="s">
        <v>108</v>
      </c>
      <c r="Y628" s="2" t="s">
        <v>108</v>
      </c>
      <c r="Z628" s="2" t="s">
        <v>108</v>
      </c>
      <c r="AA628" s="2" t="s">
        <v>108</v>
      </c>
      <c r="AB628" s="18" t="s">
        <v>108</v>
      </c>
      <c r="AC628" s="7" t="s">
        <v>2274</v>
      </c>
      <c r="AD628" s="47" t="s">
        <v>106</v>
      </c>
      <c r="AE628" s="12" t="s">
        <v>106</v>
      </c>
      <c r="AF628" s="102" t="s">
        <v>106</v>
      </c>
      <c r="AG628" s="102" t="s">
        <v>106</v>
      </c>
      <c r="AH628" s="102" t="s">
        <v>106</v>
      </c>
      <c r="AI628" s="102" t="s">
        <v>106</v>
      </c>
      <c r="AJ628" s="102" t="s">
        <v>106</v>
      </c>
      <c r="AK628" s="93" t="s">
        <v>106</v>
      </c>
      <c r="AL628" s="12" t="s">
        <v>106</v>
      </c>
      <c r="AM628" s="12" t="s">
        <v>173</v>
      </c>
      <c r="AN628" s="14" t="s">
        <v>2317</v>
      </c>
      <c r="AO628" s="15" t="s">
        <v>173</v>
      </c>
      <c r="AQ628" s="54" t="s">
        <v>106</v>
      </c>
      <c r="AR628" s="50" t="str">
        <f t="shared" si="161"/>
        <v>G996.017</v>
      </c>
      <c r="AS628" s="50" t="str">
        <f t="shared" si="162"/>
        <v>G996_RT</v>
      </c>
      <c r="AT628" s="54" t="s">
        <v>2270</v>
      </c>
      <c r="AU628" s="12" t="s">
        <v>108</v>
      </c>
      <c r="AV628" s="12" t="s">
        <v>108</v>
      </c>
      <c r="AW628" s="12" t="s">
        <v>108</v>
      </c>
      <c r="AX628" s="50" t="s">
        <v>106</v>
      </c>
      <c r="AY628" s="118" t="s">
        <v>2319</v>
      </c>
      <c r="AZ628" s="118" t="s">
        <v>112</v>
      </c>
      <c r="BA628" s="12" t="str">
        <f t="shared" si="150"/>
        <v>M3A</v>
      </c>
      <c r="BB628" s="54" t="s">
        <v>106</v>
      </c>
      <c r="BC628" s="12" t="str">
        <f t="shared" si="163"/>
        <v>30 kw-24 krpm</v>
      </c>
      <c r="BD628" s="12" t="str">
        <f t="shared" si="164"/>
        <v>HSK-A 63</v>
      </c>
      <c r="BE628" s="103" t="s">
        <v>2271</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64" t="s">
        <v>2266</v>
      </c>
      <c r="CN628" s="64" t="str">
        <f>TabelladatiSinottico[[#This Row],[Serial_Number]]</f>
        <v>G996.017</v>
      </c>
      <c r="CO628" s="50" t="str">
        <f>TabelladatiSinottico[[#This Row],[Customer]]</f>
        <v>RONAL CR S.r.o.</v>
      </c>
      <c r="CP628" s="54">
        <f t="shared" si="120"/>
        <v>627</v>
      </c>
      <c r="CQ628" s="64" t="s">
        <v>106</v>
      </c>
    </row>
    <row r="629" spans="1:95" ht="17.25" customHeight="1" x14ac:dyDescent="0.25">
      <c r="A629" s="1" t="s">
        <v>2266</v>
      </c>
      <c r="B629" s="6" t="s">
        <v>229</v>
      </c>
      <c r="C629" s="7" t="s">
        <v>652</v>
      </c>
      <c r="D629" t="s">
        <v>2323</v>
      </c>
      <c r="E629" s="2">
        <v>2005</v>
      </c>
      <c r="F629" s="2" t="s">
        <v>646</v>
      </c>
      <c r="G629" s="2" t="s">
        <v>1244</v>
      </c>
      <c r="H629" s="2" t="s">
        <v>101</v>
      </c>
      <c r="I629" s="2" t="s">
        <v>102</v>
      </c>
      <c r="J629" s="2" t="s">
        <v>2324</v>
      </c>
      <c r="K629" s="91" t="s">
        <v>2316</v>
      </c>
      <c r="L629" s="2" t="s">
        <v>2302</v>
      </c>
      <c r="M629" s="91" t="s">
        <v>2316</v>
      </c>
      <c r="N629" s="2" t="s">
        <v>105</v>
      </c>
      <c r="O629" s="39" t="s">
        <v>106</v>
      </c>
      <c r="P629" s="13" t="s">
        <v>2317</v>
      </c>
      <c r="Q629" s="90">
        <v>850</v>
      </c>
      <c r="R629" s="90">
        <v>950</v>
      </c>
      <c r="S629" s="90">
        <v>600</v>
      </c>
      <c r="T629" s="2">
        <v>24</v>
      </c>
      <c r="U629" s="2" t="s">
        <v>107</v>
      </c>
      <c r="V629" s="7" t="s">
        <v>106</v>
      </c>
      <c r="W629" s="2" t="s">
        <v>106</v>
      </c>
      <c r="X629" s="2" t="s">
        <v>108</v>
      </c>
      <c r="Y629" s="2" t="s">
        <v>108</v>
      </c>
      <c r="Z629" s="2" t="s">
        <v>108</v>
      </c>
      <c r="AA629" s="2" t="s">
        <v>108</v>
      </c>
      <c r="AB629" s="18" t="s">
        <v>108</v>
      </c>
      <c r="AC629" s="7" t="s">
        <v>364</v>
      </c>
      <c r="AD629" s="47" t="s">
        <v>106</v>
      </c>
      <c r="AE629" s="12" t="s">
        <v>106</v>
      </c>
      <c r="AF629" s="102" t="s">
        <v>106</v>
      </c>
      <c r="AG629" s="102" t="s">
        <v>106</v>
      </c>
      <c r="AH629" s="102" t="s">
        <v>106</v>
      </c>
      <c r="AI629" s="102" t="s">
        <v>106</v>
      </c>
      <c r="AJ629" s="102" t="s">
        <v>106</v>
      </c>
      <c r="AK629" s="93" t="s">
        <v>106</v>
      </c>
      <c r="AL629" s="12" t="s">
        <v>106</v>
      </c>
      <c r="AM629" s="12" t="s">
        <v>173</v>
      </c>
      <c r="AN629" s="14" t="s">
        <v>2317</v>
      </c>
      <c r="AO629" s="15" t="s">
        <v>173</v>
      </c>
      <c r="AQ629" s="54" t="s">
        <v>106</v>
      </c>
      <c r="AR629" s="50" t="str">
        <f t="shared" si="161"/>
        <v>G996.018</v>
      </c>
      <c r="AS629" s="50" t="str">
        <f t="shared" si="162"/>
        <v>G996_3A</v>
      </c>
      <c r="AT629" s="54" t="s">
        <v>108</v>
      </c>
      <c r="AU629" s="12" t="s">
        <v>108</v>
      </c>
      <c r="AV629" s="12" t="s">
        <v>108</v>
      </c>
      <c r="AW629" s="12" t="s">
        <v>108</v>
      </c>
      <c r="AX629" s="50" t="s">
        <v>153</v>
      </c>
      <c r="AY629" s="118" t="s">
        <v>2325</v>
      </c>
      <c r="AZ629" s="118" t="s">
        <v>192</v>
      </c>
      <c r="BA629" s="12" t="str">
        <f t="shared" si="150"/>
        <v>M3A</v>
      </c>
      <c r="BB629" s="54" t="s">
        <v>106</v>
      </c>
      <c r="BC629" s="12" t="str">
        <f t="shared" si="163"/>
        <v>30 kw-24 krpm</v>
      </c>
      <c r="BD629" s="12" t="str">
        <f t="shared" si="164"/>
        <v>HSK-A 63</v>
      </c>
      <c r="BE629" s="103" t="s">
        <v>2271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2266</v>
      </c>
      <c r="CN629" s="64" t="str">
        <f>TabelladatiSinottico[[#This Row],[Serial_Number]]</f>
        <v>G996.018</v>
      </c>
      <c r="CO629" s="50" t="str">
        <f>TabelladatiSinottico[[#This Row],[Customer]]</f>
        <v>COMPES S.p.A.</v>
      </c>
      <c r="CP629" s="54">
        <f t="shared" si="120"/>
        <v>628</v>
      </c>
      <c r="CQ629" s="64" t="s">
        <v>106</v>
      </c>
    </row>
    <row r="630" spans="1:95" ht="17.25" customHeight="1" x14ac:dyDescent="0.25">
      <c r="A630" s="1" t="s">
        <v>2266</v>
      </c>
      <c r="B630" s="6" t="s">
        <v>230</v>
      </c>
      <c r="C630" s="7" t="s">
        <v>2304</v>
      </c>
      <c r="D630" t="s">
        <v>1001</v>
      </c>
      <c r="E630" s="2">
        <v>2006</v>
      </c>
      <c r="F630" s="2" t="s">
        <v>2304</v>
      </c>
      <c r="G630" s="2" t="s">
        <v>569</v>
      </c>
      <c r="H630" s="2" t="s">
        <v>101</v>
      </c>
      <c r="I630" s="2" t="s">
        <v>102</v>
      </c>
      <c r="J630" s="2" t="s">
        <v>2326</v>
      </c>
      <c r="K630" s="91" t="s">
        <v>2316</v>
      </c>
      <c r="L630" s="2" t="s">
        <v>2302</v>
      </c>
      <c r="M630" s="91" t="s">
        <v>2316</v>
      </c>
      <c r="N630" s="2" t="s">
        <v>105</v>
      </c>
      <c r="O630" s="39" t="s">
        <v>106</v>
      </c>
      <c r="P630" s="13" t="s">
        <v>2317</v>
      </c>
      <c r="Q630" s="90">
        <v>850</v>
      </c>
      <c r="R630" s="90">
        <v>950</v>
      </c>
      <c r="S630" s="90">
        <v>600</v>
      </c>
      <c r="T630" s="2">
        <v>24</v>
      </c>
      <c r="U630" s="2" t="s">
        <v>107</v>
      </c>
      <c r="V630" s="7" t="s">
        <v>106</v>
      </c>
      <c r="W630" s="2" t="s">
        <v>106</v>
      </c>
      <c r="X630" s="2" t="s">
        <v>108</v>
      </c>
      <c r="Y630" s="2" t="s">
        <v>107</v>
      </c>
      <c r="Z630" s="2" t="s">
        <v>108</v>
      </c>
      <c r="AA630" s="2" t="s">
        <v>108</v>
      </c>
      <c r="AB630" s="18" t="s">
        <v>108</v>
      </c>
      <c r="AC630" s="7" t="s">
        <v>771</v>
      </c>
      <c r="AD630" s="47" t="s">
        <v>106</v>
      </c>
      <c r="AE630" s="12" t="s">
        <v>106</v>
      </c>
      <c r="AF630" s="102" t="s">
        <v>106</v>
      </c>
      <c r="AG630" s="102" t="s">
        <v>106</v>
      </c>
      <c r="AH630" s="102" t="s">
        <v>106</v>
      </c>
      <c r="AI630" s="102" t="s">
        <v>106</v>
      </c>
      <c r="AJ630" s="102" t="s">
        <v>106</v>
      </c>
      <c r="AK630" s="93" t="s">
        <v>106</v>
      </c>
      <c r="AL630" s="12" t="s">
        <v>106</v>
      </c>
      <c r="AM630" s="12" t="s">
        <v>173</v>
      </c>
      <c r="AN630" s="14" t="s">
        <v>2317</v>
      </c>
      <c r="AO630" s="15" t="s">
        <v>173</v>
      </c>
      <c r="AQ630" s="54" t="s">
        <v>106</v>
      </c>
      <c r="AR630" s="50" t="str">
        <f t="shared" si="161"/>
        <v>G996.019</v>
      </c>
      <c r="AS630" s="50" t="str">
        <f t="shared" si="162"/>
        <v>G996_BSH</v>
      </c>
      <c r="AT630" s="54" t="s">
        <v>108</v>
      </c>
      <c r="AU630" s="12" t="s">
        <v>108</v>
      </c>
      <c r="AV630" s="12" t="s">
        <v>108</v>
      </c>
      <c r="AW630" s="12" t="s">
        <v>108</v>
      </c>
      <c r="AX630" s="50" t="s">
        <v>153</v>
      </c>
      <c r="AY630" s="118" t="s">
        <v>2327</v>
      </c>
      <c r="AZ630" s="118" t="s">
        <v>112</v>
      </c>
      <c r="BA630" s="12" t="str">
        <f t="shared" si="150"/>
        <v>BSH</v>
      </c>
      <c r="BB630" s="54" t="s">
        <v>106</v>
      </c>
      <c r="BC630" s="12" t="str">
        <f t="shared" si="163"/>
        <v>55 kw-24 krpm</v>
      </c>
      <c r="BD630" s="12" t="str">
        <f t="shared" si="164"/>
        <v>HSK-A 63</v>
      </c>
      <c r="BE630" s="103" t="str">
        <f>TabelladatiSinottico[[#This Row],[Head]]&amp;"_"&amp;TabelladatiSinottico[[#This Row],[Model]]</f>
        <v>BSH_G996</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2266</v>
      </c>
      <c r="CN630" s="64" t="str">
        <f>TabelladatiSinottico[[#This Row],[Serial_Number]]</f>
        <v>G996.019</v>
      </c>
      <c r="CO630" s="50" t="str">
        <f>TabelladatiSinottico[[#This Row],[Customer]]</f>
        <v>MODELARNA LIAZ</v>
      </c>
      <c r="CP630" s="54">
        <f t="shared" si="120"/>
        <v>629</v>
      </c>
      <c r="CQ630" s="64" t="s">
        <v>106</v>
      </c>
    </row>
    <row r="631" spans="1:95" ht="17.25" customHeight="1" x14ac:dyDescent="0.25">
      <c r="A631" s="1" t="s">
        <v>2266</v>
      </c>
      <c r="B631" s="6" t="s">
        <v>239</v>
      </c>
      <c r="C631" s="7" t="s">
        <v>2267</v>
      </c>
      <c r="D631" t="s">
        <v>2328</v>
      </c>
      <c r="E631" s="2">
        <v>2006</v>
      </c>
      <c r="F631" s="2" t="s">
        <v>646</v>
      </c>
      <c r="G631" s="2" t="s">
        <v>2329</v>
      </c>
      <c r="H631" s="2" t="s">
        <v>101</v>
      </c>
      <c r="I631" s="2" t="s">
        <v>2330</v>
      </c>
      <c r="J631" s="2" t="s">
        <v>2331</v>
      </c>
      <c r="K631" s="91" t="s">
        <v>2316</v>
      </c>
      <c r="L631" s="2" t="s">
        <v>2302</v>
      </c>
      <c r="M631" s="91" t="s">
        <v>2316</v>
      </c>
      <c r="N631" s="2" t="s">
        <v>105</v>
      </c>
      <c r="O631" s="39" t="s">
        <v>106</v>
      </c>
      <c r="P631" s="13" t="s">
        <v>2317</v>
      </c>
      <c r="Q631" s="90">
        <v>850</v>
      </c>
      <c r="R631" s="90">
        <v>950</v>
      </c>
      <c r="S631" s="90">
        <v>600</v>
      </c>
      <c r="T631" s="2">
        <v>24</v>
      </c>
      <c r="U631" s="2" t="s">
        <v>107</v>
      </c>
      <c r="V631" s="7" t="s">
        <v>106</v>
      </c>
      <c r="W631" s="2" t="s">
        <v>107</v>
      </c>
      <c r="X631" s="2" t="s">
        <v>108</v>
      </c>
      <c r="Y631" s="2" t="s">
        <v>108</v>
      </c>
      <c r="Z631" s="2" t="s">
        <v>108</v>
      </c>
      <c r="AA631" s="2" t="s">
        <v>108</v>
      </c>
      <c r="AB631" s="18" t="s">
        <v>108</v>
      </c>
      <c r="AC631" s="7" t="s">
        <v>139</v>
      </c>
      <c r="AD631" s="47" t="s">
        <v>106</v>
      </c>
      <c r="AE631" s="12" t="s">
        <v>106</v>
      </c>
      <c r="AF631" s="102" t="s">
        <v>106</v>
      </c>
      <c r="AG631" s="102" t="s">
        <v>106</v>
      </c>
      <c r="AH631" s="102" t="s">
        <v>106</v>
      </c>
      <c r="AI631" s="102" t="s">
        <v>106</v>
      </c>
      <c r="AJ631" s="102" t="s">
        <v>106</v>
      </c>
      <c r="AK631" s="93" t="s">
        <v>106</v>
      </c>
      <c r="AL631" s="12" t="s">
        <v>106</v>
      </c>
      <c r="AM631" s="12" t="s">
        <v>173</v>
      </c>
      <c r="AN631" s="14" t="s">
        <v>2317</v>
      </c>
      <c r="AO631" s="15" t="s">
        <v>173</v>
      </c>
      <c r="AQ631" s="54" t="s">
        <v>106</v>
      </c>
      <c r="AR631" s="50" t="str">
        <f t="shared" si="161"/>
        <v>G996.020</v>
      </c>
      <c r="AS631" s="50" t="str">
        <f t="shared" si="162"/>
        <v>G996_RT</v>
      </c>
      <c r="AT631" s="54" t="s">
        <v>2270</v>
      </c>
      <c r="AU631" s="12" t="s">
        <v>108</v>
      </c>
      <c r="AV631" s="12" t="s">
        <v>108</v>
      </c>
      <c r="AW631" s="12" t="s">
        <v>108</v>
      </c>
      <c r="AX631" s="50" t="s">
        <v>223</v>
      </c>
      <c r="AY631" s="118" t="s">
        <v>2332</v>
      </c>
      <c r="AZ631" s="118" t="s">
        <v>192</v>
      </c>
      <c r="BA631" s="12" t="str">
        <f t="shared" si="150"/>
        <v>M3A</v>
      </c>
      <c r="BB631" s="54" t="s">
        <v>106</v>
      </c>
      <c r="BC631" s="12" t="str">
        <f t="shared" si="163"/>
        <v>19 kw-36 krpm</v>
      </c>
      <c r="BD631" s="12" t="str">
        <f t="shared" si="164"/>
        <v>HSK-E 50</v>
      </c>
      <c r="BE631" s="103" t="s">
        <v>2271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2266</v>
      </c>
      <c r="CN631" s="64" t="str">
        <f>TabelladatiSinottico[[#This Row],[Serial_Number]]</f>
        <v>G996.020</v>
      </c>
      <c r="CO631" s="50" t="str">
        <f>TabelladatiSinottico[[#This Row],[Customer]]</f>
        <v>SICHUAN JIUZHOU ELECTRIC GROUP</v>
      </c>
      <c r="CP631" s="54">
        <f t="shared" si="120"/>
        <v>630</v>
      </c>
      <c r="CQ631" s="64" t="s">
        <v>106</v>
      </c>
    </row>
    <row r="632" spans="1:95" ht="17.25" customHeight="1" x14ac:dyDescent="0.25">
      <c r="A632" s="1" t="s">
        <v>2266</v>
      </c>
      <c r="B632" s="6" t="s">
        <v>247</v>
      </c>
      <c r="C632" s="7" t="s">
        <v>2267</v>
      </c>
      <c r="D632" t="s">
        <v>2333</v>
      </c>
      <c r="E632" s="2">
        <v>2006</v>
      </c>
      <c r="F632" s="2" t="s">
        <v>646</v>
      </c>
      <c r="G632" s="2" t="s">
        <v>1244</v>
      </c>
      <c r="H632" s="2" t="s">
        <v>101</v>
      </c>
      <c r="I632" s="2" t="s">
        <v>102</v>
      </c>
      <c r="J632" s="2" t="s">
        <v>2334</v>
      </c>
      <c r="K632" s="91" t="s">
        <v>2316</v>
      </c>
      <c r="L632" s="2" t="s">
        <v>2302</v>
      </c>
      <c r="M632" s="91" t="s">
        <v>2316</v>
      </c>
      <c r="N632" s="2" t="s">
        <v>105</v>
      </c>
      <c r="O632" s="39" t="s">
        <v>106</v>
      </c>
      <c r="P632" s="13" t="s">
        <v>2317</v>
      </c>
      <c r="Q632" s="90">
        <v>850</v>
      </c>
      <c r="R632" s="90">
        <v>950</v>
      </c>
      <c r="S632" s="90">
        <v>600</v>
      </c>
      <c r="T632" s="2">
        <v>42</v>
      </c>
      <c r="U632" s="2" t="s">
        <v>107</v>
      </c>
      <c r="V632" s="7" t="s">
        <v>106</v>
      </c>
      <c r="W632" s="2" t="s">
        <v>106</v>
      </c>
      <c r="X632" s="2" t="s">
        <v>108</v>
      </c>
      <c r="Y632" s="2" t="s">
        <v>108</v>
      </c>
      <c r="Z632" s="2" t="s">
        <v>108</v>
      </c>
      <c r="AA632" s="2" t="s">
        <v>107</v>
      </c>
      <c r="AB632" s="18" t="s">
        <v>108</v>
      </c>
      <c r="AC632" s="7" t="s">
        <v>146</v>
      </c>
      <c r="AD632" s="47" t="s">
        <v>106</v>
      </c>
      <c r="AE632" s="12" t="s">
        <v>106</v>
      </c>
      <c r="AF632" s="102" t="s">
        <v>106</v>
      </c>
      <c r="AG632" s="102" t="s">
        <v>106</v>
      </c>
      <c r="AH632" s="102" t="s">
        <v>106</v>
      </c>
      <c r="AI632" s="102" t="s">
        <v>106</v>
      </c>
      <c r="AJ632" s="102" t="s">
        <v>106</v>
      </c>
      <c r="AK632" s="93" t="s">
        <v>106</v>
      </c>
      <c r="AL632" s="12" t="s">
        <v>106</v>
      </c>
      <c r="AM632" s="12" t="s">
        <v>173</v>
      </c>
      <c r="AN632" s="14" t="s">
        <v>2317</v>
      </c>
      <c r="AO632" s="15" t="s">
        <v>173</v>
      </c>
      <c r="AQ632" s="54" t="s">
        <v>106</v>
      </c>
      <c r="AR632" s="50" t="str">
        <f t="shared" ref="AR632" si="165">A632&amp;"."&amp;B632</f>
        <v>G996.021</v>
      </c>
      <c r="AS632" s="50" t="str">
        <f t="shared" ref="AS632" si="166">A632&amp;"_"&amp;C632</f>
        <v>G996_RT</v>
      </c>
      <c r="AT632" s="54" t="s">
        <v>2303</v>
      </c>
      <c r="AU632" s="12" t="s">
        <v>108</v>
      </c>
      <c r="AV632" s="12" t="s">
        <v>108</v>
      </c>
      <c r="AW632" s="12" t="s">
        <v>108</v>
      </c>
      <c r="AX632" s="50" t="s">
        <v>341</v>
      </c>
      <c r="AY632" s="118" t="s">
        <v>252</v>
      </c>
      <c r="AZ632" s="118" t="s">
        <v>112</v>
      </c>
      <c r="BA632" s="12" t="str">
        <f t="shared" ref="BA632" si="167">F632</f>
        <v>M3A</v>
      </c>
      <c r="BB632" s="54" t="s">
        <v>106</v>
      </c>
      <c r="BC632" s="12" t="str">
        <f t="shared" ref="BC632" si="168">G632</f>
        <v>30 kw-24 krpm</v>
      </c>
      <c r="BD632" s="12" t="str">
        <f t="shared" ref="BD632" si="169">I632</f>
        <v>HSK-A 63</v>
      </c>
      <c r="BE632" s="103" t="s">
        <v>2271</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2266</v>
      </c>
      <c r="CN632" s="64" t="str">
        <f>TabelladatiSinottico[[#This Row],[Serial_Number]]</f>
        <v>G996.021</v>
      </c>
      <c r="CO632" s="50" t="str">
        <f>TabelladatiSinottico[[#This Row],[Customer]]</f>
        <v>KRIEGER CRAFTSMEN INC.</v>
      </c>
      <c r="CP632" s="54">
        <f t="shared" si="120"/>
        <v>631</v>
      </c>
      <c r="CQ632" s="64" t="s">
        <v>106</v>
      </c>
    </row>
    <row r="633" spans="1:95" ht="17.25" customHeight="1" x14ac:dyDescent="0.25">
      <c r="A633" s="1" t="s">
        <v>2266</v>
      </c>
      <c r="B633" s="6" t="s">
        <v>253</v>
      </c>
      <c r="C633" s="7" t="s">
        <v>2267</v>
      </c>
      <c r="D633" t="s">
        <v>2328</v>
      </c>
      <c r="E633" s="2">
        <v>2005</v>
      </c>
      <c r="F633" s="2" t="s">
        <v>646</v>
      </c>
      <c r="G633" s="2" t="s">
        <v>2329</v>
      </c>
      <c r="H633" s="2" t="s">
        <v>101</v>
      </c>
      <c r="I633" s="2" t="s">
        <v>2330</v>
      </c>
      <c r="J633" s="2" t="s">
        <v>2335</v>
      </c>
      <c r="K633" s="91" t="s">
        <v>2316</v>
      </c>
      <c r="L633" s="2" t="s">
        <v>2302</v>
      </c>
      <c r="M633" s="91" t="s">
        <v>2316</v>
      </c>
      <c r="N633" s="2" t="s">
        <v>105</v>
      </c>
      <c r="O633" s="39" t="s">
        <v>106</v>
      </c>
      <c r="P633" s="13" t="s">
        <v>2317</v>
      </c>
      <c r="Q633" s="90">
        <v>850</v>
      </c>
      <c r="R633" s="90">
        <v>950</v>
      </c>
      <c r="S633" s="90">
        <v>600</v>
      </c>
      <c r="T633" s="2">
        <v>24</v>
      </c>
      <c r="U633" s="2" t="s">
        <v>107</v>
      </c>
      <c r="V633" s="7" t="s">
        <v>106</v>
      </c>
      <c r="W633" s="2" t="s">
        <v>106</v>
      </c>
      <c r="X633" s="2" t="s">
        <v>108</v>
      </c>
      <c r="Y633" s="2" t="s">
        <v>108</v>
      </c>
      <c r="Z633" s="2" t="s">
        <v>108</v>
      </c>
      <c r="AA633" s="2" t="s">
        <v>108</v>
      </c>
      <c r="AB633" s="18" t="s">
        <v>108</v>
      </c>
      <c r="AC633" s="7" t="s">
        <v>139</v>
      </c>
      <c r="AD633" s="47" t="s">
        <v>106</v>
      </c>
      <c r="AE633" s="12" t="s">
        <v>106</v>
      </c>
      <c r="AF633" s="102" t="s">
        <v>106</v>
      </c>
      <c r="AG633" s="102" t="s">
        <v>106</v>
      </c>
      <c r="AH633" s="102" t="s">
        <v>106</v>
      </c>
      <c r="AI633" s="102" t="s">
        <v>106</v>
      </c>
      <c r="AJ633" s="102" t="s">
        <v>106</v>
      </c>
      <c r="AK633" s="93" t="s">
        <v>106</v>
      </c>
      <c r="AL633" s="12" t="s">
        <v>106</v>
      </c>
      <c r="AM633" s="12" t="s">
        <v>173</v>
      </c>
      <c r="AN633" s="14" t="s">
        <v>2317</v>
      </c>
      <c r="AO633" s="15" t="s">
        <v>173</v>
      </c>
      <c r="AQ633" s="54" t="s">
        <v>106</v>
      </c>
      <c r="AR633" s="50" t="str">
        <f t="shared" si="161"/>
        <v>G996.022</v>
      </c>
      <c r="AS633" s="50" t="str">
        <f t="shared" si="162"/>
        <v>G996_RT</v>
      </c>
      <c r="AT633" s="54" t="s">
        <v>2270</v>
      </c>
      <c r="AU633" s="12" t="s">
        <v>108</v>
      </c>
      <c r="AV633" s="12" t="s">
        <v>108</v>
      </c>
      <c r="AW633" s="12" t="s">
        <v>108</v>
      </c>
      <c r="AX633" s="50" t="s">
        <v>223</v>
      </c>
      <c r="AY633" s="118" t="s">
        <v>2332</v>
      </c>
      <c r="AZ633" s="118" t="s">
        <v>192</v>
      </c>
      <c r="BA633" s="12" t="str">
        <f t="shared" si="150"/>
        <v>M3A</v>
      </c>
      <c r="BB633" s="54" t="s">
        <v>106</v>
      </c>
      <c r="BC633" s="12" t="str">
        <f t="shared" si="163"/>
        <v>19 kw-36 krpm</v>
      </c>
      <c r="BD633" s="12" t="str">
        <f t="shared" si="164"/>
        <v>HSK-E 50</v>
      </c>
      <c r="BE633" s="103" t="s">
        <v>2271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2266</v>
      </c>
      <c r="CN633" s="64" t="str">
        <f>TabelladatiSinottico[[#This Row],[Serial_Number]]</f>
        <v>G996.022</v>
      </c>
      <c r="CO633" s="50" t="str">
        <f>TabelladatiSinottico[[#This Row],[Customer]]</f>
        <v>SICHUAN JIUZHOU ELECTRIC GROUP</v>
      </c>
      <c r="CP633" s="54">
        <f t="shared" si="120"/>
        <v>632</v>
      </c>
      <c r="CQ633" s="64" t="s">
        <v>106</v>
      </c>
    </row>
    <row r="634" spans="1:95" ht="17.25" customHeight="1" x14ac:dyDescent="0.25">
      <c r="A634" s="1" t="s">
        <v>2266</v>
      </c>
      <c r="B634" s="6" t="s">
        <v>263</v>
      </c>
      <c r="C634" s="7" t="s">
        <v>2267</v>
      </c>
      <c r="D634" t="s">
        <v>1869</v>
      </c>
      <c r="E634" s="2">
        <v>2006</v>
      </c>
      <c r="F634" s="2" t="s">
        <v>646</v>
      </c>
      <c r="G634" s="2" t="s">
        <v>1244</v>
      </c>
      <c r="H634" s="2" t="s">
        <v>101</v>
      </c>
      <c r="I634" s="2" t="s">
        <v>102</v>
      </c>
      <c r="J634" s="2" t="s">
        <v>2336</v>
      </c>
      <c r="K634" s="91" t="s">
        <v>2316</v>
      </c>
      <c r="L634" s="2" t="s">
        <v>2302</v>
      </c>
      <c r="M634" s="91" t="s">
        <v>2316</v>
      </c>
      <c r="N634" s="2" t="s">
        <v>105</v>
      </c>
      <c r="O634" s="39" t="s">
        <v>106</v>
      </c>
      <c r="P634" s="13" t="s">
        <v>2317</v>
      </c>
      <c r="Q634" s="90">
        <v>850</v>
      </c>
      <c r="R634" s="90">
        <v>950</v>
      </c>
      <c r="S634" s="90">
        <v>600</v>
      </c>
      <c r="T634" s="2">
        <v>24</v>
      </c>
      <c r="U634" s="2" t="s">
        <v>107</v>
      </c>
      <c r="V634" s="7" t="s">
        <v>106</v>
      </c>
      <c r="W634" s="2" t="s">
        <v>106</v>
      </c>
      <c r="X634" s="2" t="s">
        <v>108</v>
      </c>
      <c r="Y634" s="2" t="s">
        <v>108</v>
      </c>
      <c r="Z634" s="2" t="s">
        <v>108</v>
      </c>
      <c r="AA634" s="2" t="s">
        <v>108</v>
      </c>
      <c r="AB634" s="18" t="s">
        <v>108</v>
      </c>
      <c r="AC634" s="7" t="s">
        <v>109</v>
      </c>
      <c r="AD634" s="47" t="s">
        <v>106</v>
      </c>
      <c r="AE634" s="12" t="s">
        <v>106</v>
      </c>
      <c r="AF634" s="102" t="s">
        <v>106</v>
      </c>
      <c r="AG634" s="102" t="s">
        <v>106</v>
      </c>
      <c r="AH634" s="102" t="s">
        <v>106</v>
      </c>
      <c r="AI634" s="102" t="s">
        <v>106</v>
      </c>
      <c r="AJ634" s="102" t="s">
        <v>106</v>
      </c>
      <c r="AK634" s="93" t="s">
        <v>106</v>
      </c>
      <c r="AL634" s="12" t="s">
        <v>106</v>
      </c>
      <c r="AM634" s="12" t="s">
        <v>173</v>
      </c>
      <c r="AN634" s="14" t="s">
        <v>2317</v>
      </c>
      <c r="AO634" s="15" t="s">
        <v>173</v>
      </c>
      <c r="AQ634" s="54" t="s">
        <v>106</v>
      </c>
      <c r="AR634" s="50" t="str">
        <f t="shared" si="161"/>
        <v>G996.023</v>
      </c>
      <c r="AS634" s="50" t="str">
        <f t="shared" si="162"/>
        <v>G996_RT</v>
      </c>
      <c r="AT634" s="54" t="s">
        <v>2270</v>
      </c>
      <c r="AU634" s="12" t="s">
        <v>108</v>
      </c>
      <c r="AV634" s="12" t="s">
        <v>108</v>
      </c>
      <c r="AW634" s="12" t="s">
        <v>108</v>
      </c>
      <c r="AX634" s="50" t="s">
        <v>153</v>
      </c>
      <c r="AY634" s="118" t="s">
        <v>2337</v>
      </c>
      <c r="AZ634" s="118" t="s">
        <v>112</v>
      </c>
      <c r="BA634" s="12" t="str">
        <f t="shared" si="150"/>
        <v>M3A</v>
      </c>
      <c r="BB634" s="54" t="s">
        <v>106</v>
      </c>
      <c r="BC634" s="12" t="str">
        <f t="shared" si="163"/>
        <v>30 kw-24 krpm</v>
      </c>
      <c r="BD634" s="12" t="str">
        <f t="shared" si="164"/>
        <v>HSK-A 63</v>
      </c>
      <c r="BE634" s="103" t="s">
        <v>2271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2266</v>
      </c>
      <c r="CN634" s="64" t="str">
        <f>TabelladatiSinottico[[#This Row],[Serial_Number]]</f>
        <v>G996.023</v>
      </c>
      <c r="CO634" s="50" t="str">
        <f>TabelladatiSinottico[[#This Row],[Customer]]</f>
        <v>INDUSTRIA DE MATRIZES BELGA Ltda</v>
      </c>
      <c r="CP634" s="54">
        <f t="shared" si="120"/>
        <v>633</v>
      </c>
      <c r="CQ634" s="64" t="s">
        <v>106</v>
      </c>
    </row>
    <row r="635" spans="1:95" ht="17.25" customHeight="1" x14ac:dyDescent="0.25">
      <c r="A635" s="1" t="s">
        <v>2266</v>
      </c>
      <c r="B635" s="6" t="s">
        <v>270</v>
      </c>
      <c r="C635" s="7" t="s">
        <v>2267</v>
      </c>
      <c r="D635" t="s">
        <v>2338</v>
      </c>
      <c r="E635" s="2">
        <v>2006</v>
      </c>
      <c r="F635" s="2" t="s">
        <v>646</v>
      </c>
      <c r="G635" s="2" t="s">
        <v>1244</v>
      </c>
      <c r="H635" s="2" t="s">
        <v>101</v>
      </c>
      <c r="I635" s="2" t="s">
        <v>102</v>
      </c>
      <c r="J635" s="2" t="s">
        <v>2339</v>
      </c>
      <c r="K635" s="91" t="s">
        <v>2316</v>
      </c>
      <c r="L635" s="2" t="s">
        <v>2302</v>
      </c>
      <c r="M635" s="91" t="s">
        <v>2316</v>
      </c>
      <c r="N635" s="2" t="s">
        <v>105</v>
      </c>
      <c r="O635" s="39" t="s">
        <v>106</v>
      </c>
      <c r="P635" s="13" t="s">
        <v>2317</v>
      </c>
      <c r="Q635" s="90">
        <v>850</v>
      </c>
      <c r="R635" s="90">
        <v>950</v>
      </c>
      <c r="S635" s="90">
        <v>600</v>
      </c>
      <c r="T635" s="2">
        <v>24</v>
      </c>
      <c r="U635" s="2" t="s">
        <v>107</v>
      </c>
      <c r="V635" s="7" t="str">
        <f>TabelladatiSinottico[[#This Row],[ChipConveyorType]]</f>
        <v>-</v>
      </c>
      <c r="W635" s="2" t="s">
        <v>106</v>
      </c>
      <c r="X635" s="2" t="s">
        <v>108</v>
      </c>
      <c r="Y635" s="2" t="s">
        <v>108</v>
      </c>
      <c r="Z635" s="2" t="s">
        <v>108</v>
      </c>
      <c r="AA635" s="2" t="s">
        <v>108</v>
      </c>
      <c r="AB635" s="18" t="s">
        <v>108</v>
      </c>
      <c r="AC635" s="7" t="s">
        <v>771</v>
      </c>
      <c r="AD635" s="47" t="s">
        <v>106</v>
      </c>
      <c r="AE635" s="12" t="s">
        <v>106</v>
      </c>
      <c r="AF635" s="102" t="s">
        <v>106</v>
      </c>
      <c r="AG635" s="102" t="s">
        <v>106</v>
      </c>
      <c r="AH635" s="102" t="s">
        <v>106</v>
      </c>
      <c r="AI635" s="102" t="s">
        <v>106</v>
      </c>
      <c r="AJ635" s="102" t="s">
        <v>106</v>
      </c>
      <c r="AK635" s="93" t="s">
        <v>106</v>
      </c>
      <c r="AL635" s="12" t="s">
        <v>106</v>
      </c>
      <c r="AM635" s="12" t="s">
        <v>173</v>
      </c>
      <c r="AN635" s="14" t="s">
        <v>2317</v>
      </c>
      <c r="AO635" s="15" t="s">
        <v>173</v>
      </c>
      <c r="AQ635" s="54" t="s">
        <v>106</v>
      </c>
      <c r="AR635" s="50" t="str">
        <f t="shared" si="161"/>
        <v>G996.024</v>
      </c>
      <c r="AS635" s="50" t="str">
        <f t="shared" si="162"/>
        <v>G996_RT</v>
      </c>
      <c r="AT635" s="54" t="s">
        <v>2270</v>
      </c>
      <c r="AU635" s="12" t="s">
        <v>108</v>
      </c>
      <c r="AV635" s="12" t="s">
        <v>108</v>
      </c>
      <c r="AW635" s="12" t="s">
        <v>108</v>
      </c>
      <c r="AX635" s="50" t="s">
        <v>106</v>
      </c>
      <c r="AY635" s="118" t="s">
        <v>2319</v>
      </c>
      <c r="AZ635" s="118" t="s">
        <v>112</v>
      </c>
      <c r="BA635" s="12" t="str">
        <f t="shared" si="150"/>
        <v>M3A</v>
      </c>
      <c r="BB635" s="54" t="s">
        <v>106</v>
      </c>
      <c r="BC635" s="12" t="str">
        <f t="shared" si="163"/>
        <v>30 kw-24 krpm</v>
      </c>
      <c r="BD635" s="12" t="str">
        <f t="shared" si="164"/>
        <v>HSK-A 63</v>
      </c>
      <c r="BE635" s="103" t="s">
        <v>2271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2266</v>
      </c>
      <c r="CN635" s="64" t="str">
        <f>TabelladatiSinottico[[#This Row],[Serial_Number]]</f>
        <v>G996.024</v>
      </c>
      <c r="CO635" s="50" t="str">
        <f>TabelladatiSinottico[[#This Row],[Customer]]</f>
        <v>RONAL CR s.r.o.</v>
      </c>
      <c r="CP635" s="54">
        <f t="shared" si="120"/>
        <v>634</v>
      </c>
      <c r="CQ635" s="64" t="s">
        <v>106</v>
      </c>
    </row>
    <row r="636" spans="1:95" ht="17.25" customHeight="1" x14ac:dyDescent="0.25">
      <c r="A636" s="1" t="s">
        <v>2266</v>
      </c>
      <c r="B636" s="6" t="s">
        <v>271</v>
      </c>
      <c r="C636" s="7" t="s">
        <v>2267</v>
      </c>
      <c r="D636" t="s">
        <v>2340</v>
      </c>
      <c r="E636" s="2">
        <v>2006</v>
      </c>
      <c r="F636" s="2" t="s">
        <v>646</v>
      </c>
      <c r="G636" s="2" t="s">
        <v>1244</v>
      </c>
      <c r="H636" s="2" t="s">
        <v>101</v>
      </c>
      <c r="I636" s="2" t="s">
        <v>102</v>
      </c>
      <c r="J636" s="2" t="s">
        <v>2341</v>
      </c>
      <c r="K636" s="91" t="s">
        <v>2316</v>
      </c>
      <c r="L636" s="2" t="s">
        <v>2302</v>
      </c>
      <c r="M636" s="91" t="s">
        <v>2316</v>
      </c>
      <c r="N636" s="2" t="s">
        <v>105</v>
      </c>
      <c r="O636" s="39" t="s">
        <v>106</v>
      </c>
      <c r="P636" s="13" t="s">
        <v>2317</v>
      </c>
      <c r="Q636" s="90">
        <v>850</v>
      </c>
      <c r="R636" s="90">
        <v>950</v>
      </c>
      <c r="S636" s="90">
        <v>600</v>
      </c>
      <c r="T636" s="2">
        <v>42</v>
      </c>
      <c r="U636" s="2" t="s">
        <v>107</v>
      </c>
      <c r="V636" s="7" t="s">
        <v>106</v>
      </c>
      <c r="W636" s="2" t="s">
        <v>106</v>
      </c>
      <c r="X636" s="2" t="s">
        <v>108</v>
      </c>
      <c r="Y636" s="2" t="s">
        <v>107</v>
      </c>
      <c r="Z636" s="2" t="s">
        <v>108</v>
      </c>
      <c r="AA636" s="2" t="s">
        <v>107</v>
      </c>
      <c r="AB636" s="18" t="s">
        <v>108</v>
      </c>
      <c r="AC636" s="7" t="s">
        <v>167</v>
      </c>
      <c r="AD636" s="47" t="s">
        <v>106</v>
      </c>
      <c r="AE636" s="12" t="s">
        <v>106</v>
      </c>
      <c r="AF636" s="102" t="s">
        <v>106</v>
      </c>
      <c r="AG636" s="102" t="s">
        <v>106</v>
      </c>
      <c r="AH636" s="102" t="s">
        <v>106</v>
      </c>
      <c r="AI636" s="102" t="s">
        <v>106</v>
      </c>
      <c r="AJ636" s="102" t="s">
        <v>106</v>
      </c>
      <c r="AK636" s="93" t="s">
        <v>106</v>
      </c>
      <c r="AL636" s="12" t="s">
        <v>106</v>
      </c>
      <c r="AM636" s="12" t="s">
        <v>173</v>
      </c>
      <c r="AN636" s="14" t="s">
        <v>2317</v>
      </c>
      <c r="AO636" s="15" t="s">
        <v>173</v>
      </c>
      <c r="AQ636" s="54" t="s">
        <v>106</v>
      </c>
      <c r="AR636" s="50" t="str">
        <f t="shared" si="161"/>
        <v>G996.025</v>
      </c>
      <c r="AS636" s="50" t="str">
        <f t="shared" si="162"/>
        <v>G996_RT</v>
      </c>
      <c r="AT636" s="54" t="s">
        <v>2303</v>
      </c>
      <c r="AU636" s="12" t="s">
        <v>108</v>
      </c>
      <c r="AV636" s="12" t="s">
        <v>108</v>
      </c>
      <c r="AW636" s="12" t="s">
        <v>108</v>
      </c>
      <c r="AX636" s="50" t="s">
        <v>341</v>
      </c>
      <c r="AY636" s="118" t="s">
        <v>181</v>
      </c>
      <c r="AZ636" s="118" t="s">
        <v>112</v>
      </c>
      <c r="BA636" s="12" t="str">
        <f t="shared" si="150"/>
        <v>M3A</v>
      </c>
      <c r="BB636" s="54" t="s">
        <v>106</v>
      </c>
      <c r="BC636" s="12" t="str">
        <f t="shared" si="163"/>
        <v>30 kw-24 krpm</v>
      </c>
      <c r="BD636" s="12" t="str">
        <f t="shared" si="164"/>
        <v>HSK-A 63</v>
      </c>
      <c r="BE636" s="103" t="s">
        <v>2271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2266</v>
      </c>
      <c r="CN636" s="64" t="str">
        <f>TabelladatiSinottico[[#This Row],[Serial_Number]]</f>
        <v>G996.025</v>
      </c>
      <c r="CO636" s="50" t="str">
        <f>TabelladatiSinottico[[#This Row],[Customer]]</f>
        <v>RT- FORMTEC GmbH</v>
      </c>
      <c r="CP636" s="54">
        <f t="shared" si="120"/>
        <v>635</v>
      </c>
      <c r="CQ636" s="64" t="s">
        <v>106</v>
      </c>
    </row>
    <row r="637" spans="1:95" ht="17.25" customHeight="1" x14ac:dyDescent="0.25">
      <c r="A637" s="1" t="s">
        <v>2266</v>
      </c>
      <c r="B637" s="6" t="s">
        <v>273</v>
      </c>
      <c r="C637" s="7" t="s">
        <v>2267</v>
      </c>
      <c r="D637" t="s">
        <v>2342</v>
      </c>
      <c r="E637" s="2">
        <v>2006</v>
      </c>
      <c r="F637" s="2" t="s">
        <v>646</v>
      </c>
      <c r="G637" s="2" t="s">
        <v>1244</v>
      </c>
      <c r="H637" s="2" t="s">
        <v>101</v>
      </c>
      <c r="I637" s="2" t="s">
        <v>102</v>
      </c>
      <c r="J637" s="2" t="s">
        <v>2343</v>
      </c>
      <c r="K637" s="91" t="s">
        <v>2316</v>
      </c>
      <c r="L637" s="2" t="s">
        <v>2302</v>
      </c>
      <c r="M637" s="91" t="s">
        <v>2316</v>
      </c>
      <c r="N637" s="2" t="s">
        <v>105</v>
      </c>
      <c r="O637" s="39" t="s">
        <v>106</v>
      </c>
      <c r="P637" s="13" t="s">
        <v>2317</v>
      </c>
      <c r="Q637" s="90">
        <v>850</v>
      </c>
      <c r="R637" s="90">
        <v>950</v>
      </c>
      <c r="S637" s="90">
        <v>600</v>
      </c>
      <c r="T637" s="2">
        <v>24</v>
      </c>
      <c r="U637" s="2" t="s">
        <v>107</v>
      </c>
      <c r="V637" s="7" t="s">
        <v>106</v>
      </c>
      <c r="W637" s="2" t="s">
        <v>106</v>
      </c>
      <c r="X637" s="2" t="s">
        <v>108</v>
      </c>
      <c r="Y637" s="2" t="s">
        <v>108</v>
      </c>
      <c r="Z637" s="2" t="s">
        <v>108</v>
      </c>
      <c r="AA637" s="2" t="s">
        <v>108</v>
      </c>
      <c r="AB637" s="18" t="s">
        <v>108</v>
      </c>
      <c r="AC637" s="7" t="s">
        <v>771</v>
      </c>
      <c r="AD637" s="47" t="s">
        <v>106</v>
      </c>
      <c r="AE637" s="12" t="s">
        <v>106</v>
      </c>
      <c r="AF637" s="102" t="s">
        <v>106</v>
      </c>
      <c r="AG637" s="102" t="s">
        <v>106</v>
      </c>
      <c r="AH637" s="102" t="s">
        <v>106</v>
      </c>
      <c r="AI637" s="102" t="s">
        <v>106</v>
      </c>
      <c r="AJ637" s="102" t="s">
        <v>106</v>
      </c>
      <c r="AK637" s="93" t="s">
        <v>106</v>
      </c>
      <c r="AL637" s="12" t="s">
        <v>106</v>
      </c>
      <c r="AM637" s="12" t="s">
        <v>173</v>
      </c>
      <c r="AN637" s="14" t="s">
        <v>2317</v>
      </c>
      <c r="AO637" s="15" t="s">
        <v>173</v>
      </c>
      <c r="AQ637" s="54" t="s">
        <v>106</v>
      </c>
      <c r="AR637" s="50" t="str">
        <f t="shared" si="161"/>
        <v>G996.026</v>
      </c>
      <c r="AS637" s="50" t="str">
        <f t="shared" si="162"/>
        <v>G996_RT</v>
      </c>
      <c r="AT637" s="54" t="s">
        <v>2344</v>
      </c>
      <c r="AU637" s="12" t="s">
        <v>108</v>
      </c>
      <c r="AV637" s="12" t="s">
        <v>108</v>
      </c>
      <c r="AW637" s="12" t="s">
        <v>108</v>
      </c>
      <c r="AX637" s="50" t="s">
        <v>341</v>
      </c>
      <c r="AY637" s="118" t="s">
        <v>1778</v>
      </c>
      <c r="AZ637" s="118" t="s">
        <v>1475</v>
      </c>
      <c r="BA637" s="12" t="str">
        <f t="shared" si="150"/>
        <v>M3A</v>
      </c>
      <c r="BB637" s="54" t="s">
        <v>106</v>
      </c>
      <c r="BC637" s="12" t="str">
        <f t="shared" si="163"/>
        <v>30 kw-24 krpm</v>
      </c>
      <c r="BD637" s="12" t="str">
        <f t="shared" si="164"/>
        <v>HSK-A 63</v>
      </c>
      <c r="BE637" s="103" t="s">
        <v>2271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2266</v>
      </c>
      <c r="CN637" s="64" t="str">
        <f>TabelladatiSinottico[[#This Row],[Serial_Number]]</f>
        <v>G996.026</v>
      </c>
      <c r="CO637" s="50" t="str">
        <f>TabelladatiSinottico[[#This Row],[Customer]]</f>
        <v>BARUM CONTINENTAL SPOL. S.R.O.</v>
      </c>
      <c r="CP637" s="54">
        <f t="shared" si="120"/>
        <v>636</v>
      </c>
      <c r="CQ637" s="64" t="s">
        <v>106</v>
      </c>
    </row>
    <row r="638" spans="1:95" ht="17.25" customHeight="1" x14ac:dyDescent="0.25">
      <c r="A638" s="1" t="s">
        <v>2266</v>
      </c>
      <c r="B638" s="6" t="s">
        <v>274</v>
      </c>
      <c r="C638" s="7" t="s">
        <v>652</v>
      </c>
      <c r="D638" t="s">
        <v>401</v>
      </c>
      <c r="E638" s="2">
        <v>2006</v>
      </c>
      <c r="F638" s="2" t="s">
        <v>646</v>
      </c>
      <c r="G638" s="2" t="s">
        <v>1244</v>
      </c>
      <c r="H638" s="2" t="s">
        <v>101</v>
      </c>
      <c r="I638" s="2" t="s">
        <v>102</v>
      </c>
      <c r="J638" s="2" t="s">
        <v>2345</v>
      </c>
      <c r="K638" s="91" t="s">
        <v>2316</v>
      </c>
      <c r="L638" s="2" t="s">
        <v>2302</v>
      </c>
      <c r="M638" s="91" t="s">
        <v>2316</v>
      </c>
      <c r="N638" s="2" t="s">
        <v>105</v>
      </c>
      <c r="O638" s="39" t="s">
        <v>106</v>
      </c>
      <c r="P638" s="13" t="s">
        <v>2317</v>
      </c>
      <c r="Q638" s="90">
        <v>850</v>
      </c>
      <c r="R638" s="90">
        <v>950</v>
      </c>
      <c r="S638" s="90">
        <v>600</v>
      </c>
      <c r="T638" s="2">
        <v>24</v>
      </c>
      <c r="U638" s="2" t="s">
        <v>107</v>
      </c>
      <c r="V638" s="7" t="str">
        <f>TabelladatiSinottico[[#This Row],[ChipConveyorType]]</f>
        <v>-</v>
      </c>
      <c r="W638" s="2" t="s">
        <v>106</v>
      </c>
      <c r="X638" s="2" t="s">
        <v>108</v>
      </c>
      <c r="Y638" s="2" t="s">
        <v>108</v>
      </c>
      <c r="Z638" s="2" t="s">
        <v>107</v>
      </c>
      <c r="AA638" s="2" t="s">
        <v>108</v>
      </c>
      <c r="AB638" s="18" t="s">
        <v>108</v>
      </c>
      <c r="AC638" s="7" t="s">
        <v>167</v>
      </c>
      <c r="AD638" s="47" t="s">
        <v>106</v>
      </c>
      <c r="AE638" s="12" t="s">
        <v>106</v>
      </c>
      <c r="AF638" s="102" t="s">
        <v>106</v>
      </c>
      <c r="AG638" s="102" t="s">
        <v>106</v>
      </c>
      <c r="AH638" s="102" t="s">
        <v>106</v>
      </c>
      <c r="AI638" s="102" t="s">
        <v>106</v>
      </c>
      <c r="AJ638" s="102" t="s">
        <v>106</v>
      </c>
      <c r="AK638" s="93" t="s">
        <v>106</v>
      </c>
      <c r="AL638" s="12" t="s">
        <v>106</v>
      </c>
      <c r="AM638" s="12" t="s">
        <v>173</v>
      </c>
      <c r="AN638" s="14" t="s">
        <v>2317</v>
      </c>
      <c r="AO638" s="15" t="s">
        <v>173</v>
      </c>
      <c r="AQ638" s="54" t="s">
        <v>106</v>
      </c>
      <c r="AR638" s="50" t="str">
        <f t="shared" si="161"/>
        <v>G996.027</v>
      </c>
      <c r="AS638" s="50" t="str">
        <f t="shared" si="162"/>
        <v>G996_3A</v>
      </c>
      <c r="AT638" s="54" t="s">
        <v>108</v>
      </c>
      <c r="AU638" s="12" t="s">
        <v>108</v>
      </c>
      <c r="AV638" s="12" t="s">
        <v>108</v>
      </c>
      <c r="AW638" s="12" t="s">
        <v>108</v>
      </c>
      <c r="AX638" s="50" t="s">
        <v>106</v>
      </c>
      <c r="AY638" s="118" t="s">
        <v>408</v>
      </c>
      <c r="AZ638" s="118" t="s">
        <v>112</v>
      </c>
      <c r="BA638" s="12" t="str">
        <f t="shared" si="150"/>
        <v>M3A</v>
      </c>
      <c r="BB638" s="54" t="s">
        <v>106</v>
      </c>
      <c r="BC638" s="12" t="str">
        <f t="shared" si="163"/>
        <v>30 kw-24 krpm</v>
      </c>
      <c r="BD638" s="12" t="str">
        <f t="shared" si="164"/>
        <v>HSK-A 63</v>
      </c>
      <c r="BE638" s="103" t="s">
        <v>2271</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2266</v>
      </c>
      <c r="CN638" s="64" t="str">
        <f>TabelladatiSinottico[[#This Row],[Serial_Number]]</f>
        <v>G996.027</v>
      </c>
      <c r="CO638" s="50" t="str">
        <f>TabelladatiSinottico[[#This Row],[Customer]]</f>
        <v>DAIMLER AG</v>
      </c>
      <c r="CP638" s="54">
        <f t="shared" si="120"/>
        <v>637</v>
      </c>
      <c r="CQ638" s="64" t="s">
        <v>106</v>
      </c>
    </row>
    <row r="639" spans="1:95" ht="17.25" customHeight="1" x14ac:dyDescent="0.25">
      <c r="A639" s="1" t="s">
        <v>2266</v>
      </c>
      <c r="B639" s="6" t="s">
        <v>275</v>
      </c>
      <c r="C639" s="7" t="s">
        <v>2267</v>
      </c>
      <c r="D639" t="s">
        <v>2346</v>
      </c>
      <c r="E639" s="2">
        <v>2006</v>
      </c>
      <c r="F639" s="2" t="s">
        <v>646</v>
      </c>
      <c r="G639" s="2" t="s">
        <v>1244</v>
      </c>
      <c r="H639" s="2" t="s">
        <v>101</v>
      </c>
      <c r="I639" s="2" t="s">
        <v>102</v>
      </c>
      <c r="J639" s="2" t="s">
        <v>2347</v>
      </c>
      <c r="K639" s="91" t="s">
        <v>2316</v>
      </c>
      <c r="L639" s="2" t="s">
        <v>2348</v>
      </c>
      <c r="M639" s="91" t="s">
        <v>2316</v>
      </c>
      <c r="N639" s="2" t="s">
        <v>105</v>
      </c>
      <c r="O639" s="39" t="s">
        <v>106</v>
      </c>
      <c r="P639" s="13" t="s">
        <v>2317</v>
      </c>
      <c r="Q639" s="90">
        <v>850</v>
      </c>
      <c r="R639" s="90">
        <v>950</v>
      </c>
      <c r="S639" s="90">
        <v>600</v>
      </c>
      <c r="T639" s="2">
        <v>42</v>
      </c>
      <c r="U639" s="2" t="s">
        <v>107</v>
      </c>
      <c r="V639" s="7" t="s">
        <v>106</v>
      </c>
      <c r="W639" s="2" t="s">
        <v>106</v>
      </c>
      <c r="X639" s="2" t="s">
        <v>108</v>
      </c>
      <c r="Y639" s="2" t="s">
        <v>108</v>
      </c>
      <c r="Z639" s="2" t="s">
        <v>108</v>
      </c>
      <c r="AA639" s="2" t="s">
        <v>108</v>
      </c>
      <c r="AB639" s="18" t="s">
        <v>108</v>
      </c>
      <c r="AC639" s="7" t="s">
        <v>478</v>
      </c>
      <c r="AD639" s="47" t="s">
        <v>106</v>
      </c>
      <c r="AE639" s="12" t="s">
        <v>106</v>
      </c>
      <c r="AF639" s="102" t="s">
        <v>106</v>
      </c>
      <c r="AG639" s="102" t="s">
        <v>106</v>
      </c>
      <c r="AH639" s="102" t="s">
        <v>106</v>
      </c>
      <c r="AI639" s="102" t="s">
        <v>106</v>
      </c>
      <c r="AJ639" s="102" t="s">
        <v>106</v>
      </c>
      <c r="AK639" s="93" t="s">
        <v>106</v>
      </c>
      <c r="AL639" s="12" t="s">
        <v>106</v>
      </c>
      <c r="AM639" s="12" t="s">
        <v>173</v>
      </c>
      <c r="AN639" s="14" t="s">
        <v>2317</v>
      </c>
      <c r="AO639" s="15" t="s">
        <v>173</v>
      </c>
      <c r="AQ639" s="54" t="s">
        <v>106</v>
      </c>
      <c r="AR639" s="50" t="str">
        <f t="shared" si="161"/>
        <v>G996.028</v>
      </c>
      <c r="AS639" s="50" t="str">
        <f t="shared" si="162"/>
        <v>G996_RT</v>
      </c>
      <c r="AT639" s="54" t="s">
        <v>2349</v>
      </c>
      <c r="AU639" s="12" t="s">
        <v>108</v>
      </c>
      <c r="AV639" s="12" t="s">
        <v>108</v>
      </c>
      <c r="AW639" s="12" t="s">
        <v>108</v>
      </c>
      <c r="AX639" s="50" t="s">
        <v>223</v>
      </c>
      <c r="AY639" s="118" t="s">
        <v>1082</v>
      </c>
      <c r="AZ639" s="118" t="s">
        <v>112</v>
      </c>
      <c r="BA639" s="12" t="str">
        <f t="shared" si="150"/>
        <v>M3A</v>
      </c>
      <c r="BB639" s="54" t="s">
        <v>106</v>
      </c>
      <c r="BC639" s="12" t="str">
        <f t="shared" si="163"/>
        <v>30 kw-24 krpm</v>
      </c>
      <c r="BD639" s="12" t="str">
        <f t="shared" si="164"/>
        <v>HSK-A 63</v>
      </c>
      <c r="BE639" s="103" t="s">
        <v>2271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2266</v>
      </c>
      <c r="CN639" s="64" t="str">
        <f>TabelladatiSinottico[[#This Row],[Serial_Number]]</f>
        <v>G996.028</v>
      </c>
      <c r="CO639" s="50" t="str">
        <f>TabelladatiSinottico[[#This Row],[Customer]]</f>
        <v>CETIM Centre Technique des Industries Mécaniques</v>
      </c>
      <c r="CP639" s="54">
        <f t="shared" si="120"/>
        <v>638</v>
      </c>
      <c r="CQ639" s="64" t="s">
        <v>106</v>
      </c>
    </row>
    <row r="640" spans="1:95" ht="17.25" customHeight="1" x14ac:dyDescent="0.25">
      <c r="A640" s="1" t="s">
        <v>2266</v>
      </c>
      <c r="B640" s="6" t="s">
        <v>276</v>
      </c>
      <c r="C640" s="7" t="s">
        <v>2304</v>
      </c>
      <c r="D640" t="s">
        <v>2350</v>
      </c>
      <c r="E640" s="2">
        <v>2007</v>
      </c>
      <c r="F640" s="2" t="s">
        <v>2304</v>
      </c>
      <c r="G640" s="2" t="s">
        <v>569</v>
      </c>
      <c r="H640" s="2" t="s">
        <v>101</v>
      </c>
      <c r="I640" s="2" t="s">
        <v>102</v>
      </c>
      <c r="J640" s="2" t="s">
        <v>2351</v>
      </c>
      <c r="K640" s="91" t="s">
        <v>2316</v>
      </c>
      <c r="L640" s="2" t="s">
        <v>2302</v>
      </c>
      <c r="M640" s="91" t="s">
        <v>2316</v>
      </c>
      <c r="N640" s="2" t="s">
        <v>105</v>
      </c>
      <c r="O640" s="39" t="s">
        <v>106</v>
      </c>
      <c r="P640" s="13" t="s">
        <v>2317</v>
      </c>
      <c r="Q640" s="90">
        <v>850</v>
      </c>
      <c r="R640" s="90">
        <v>950</v>
      </c>
      <c r="S640" s="90">
        <v>600</v>
      </c>
      <c r="T640" s="2">
        <v>24</v>
      </c>
      <c r="U640" s="2" t="s">
        <v>107</v>
      </c>
      <c r="V640" s="7" t="str">
        <f>TabelladatiSinottico[[#This Row],[ChipConveyorType]]</f>
        <v>-</v>
      </c>
      <c r="W640" s="2" t="s">
        <v>106</v>
      </c>
      <c r="X640" s="2" t="s">
        <v>108</v>
      </c>
      <c r="Y640" s="2" t="s">
        <v>108</v>
      </c>
      <c r="Z640" s="2" t="s">
        <v>108</v>
      </c>
      <c r="AA640" s="2" t="s">
        <v>108</v>
      </c>
      <c r="AB640" s="18" t="s">
        <v>108</v>
      </c>
      <c r="AC640" s="7" t="s">
        <v>2156</v>
      </c>
      <c r="AD640" s="47" t="s">
        <v>106</v>
      </c>
      <c r="AE640" s="12" t="s">
        <v>106</v>
      </c>
      <c r="AF640" s="102" t="s">
        <v>106</v>
      </c>
      <c r="AG640" s="102" t="s">
        <v>106</v>
      </c>
      <c r="AH640" s="102" t="s">
        <v>106</v>
      </c>
      <c r="AI640" s="102" t="s">
        <v>106</v>
      </c>
      <c r="AJ640" s="102" t="s">
        <v>106</v>
      </c>
      <c r="AK640" s="93" t="s">
        <v>106</v>
      </c>
      <c r="AL640" s="12" t="s">
        <v>106</v>
      </c>
      <c r="AM640" s="12" t="s">
        <v>173</v>
      </c>
      <c r="AN640" s="14" t="s">
        <v>2317</v>
      </c>
      <c r="AO640" s="15" t="s">
        <v>173</v>
      </c>
      <c r="AQ640" s="54" t="s">
        <v>106</v>
      </c>
      <c r="AR640" s="50" t="str">
        <f t="shared" si="161"/>
        <v>G996.029</v>
      </c>
      <c r="AS640" s="50" t="str">
        <f t="shared" si="162"/>
        <v>G996_BSH</v>
      </c>
      <c r="AT640" s="54" t="s">
        <v>108</v>
      </c>
      <c r="AU640" s="12" t="s">
        <v>108</v>
      </c>
      <c r="AV640" s="12" t="s">
        <v>108</v>
      </c>
      <c r="AW640" s="12" t="s">
        <v>108</v>
      </c>
      <c r="AX640" s="50" t="s">
        <v>106</v>
      </c>
      <c r="AY640" s="118" t="s">
        <v>2352</v>
      </c>
      <c r="AZ640" s="118" t="s">
        <v>192</v>
      </c>
      <c r="BA640" s="12" t="str">
        <f t="shared" si="150"/>
        <v>BSH</v>
      </c>
      <c r="BB640" s="54" t="s">
        <v>106</v>
      </c>
      <c r="BC640" s="12" t="str">
        <f t="shared" si="163"/>
        <v>55 kw-24 krpm</v>
      </c>
      <c r="BD640" s="12" t="str">
        <f t="shared" si="164"/>
        <v>HSK-A 63</v>
      </c>
      <c r="BE640" s="103" t="str">
        <f>TabelladatiSinottico[[#This Row],[Head]]&amp;"_"&amp;TabelladatiSinottico[[#This Row],[Model]]</f>
        <v>BSH_G996</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2266</v>
      </c>
      <c r="CN640" s="64" t="str">
        <f>TabelladatiSinottico[[#This Row],[Serial_Number]]</f>
        <v>G996.029</v>
      </c>
      <c r="CO640" s="50" t="str">
        <f>TabelladatiSinottico[[#This Row],[Customer]]</f>
        <v>SAMSONITE EUROPE N.V.</v>
      </c>
      <c r="CP640" s="54">
        <f t="shared" si="120"/>
        <v>639</v>
      </c>
      <c r="CQ640" s="64" t="s">
        <v>106</v>
      </c>
    </row>
    <row r="641" spans="1:95" ht="17.25" customHeight="1" x14ac:dyDescent="0.25">
      <c r="A641" s="1" t="s">
        <v>2266</v>
      </c>
      <c r="B641" s="6" t="s">
        <v>277</v>
      </c>
      <c r="C641" s="7" t="s">
        <v>2267</v>
      </c>
      <c r="D641" t="s">
        <v>2353</v>
      </c>
      <c r="E641" s="2">
        <v>2007</v>
      </c>
      <c r="F641" s="2" t="s">
        <v>646</v>
      </c>
      <c r="G641" s="2" t="s">
        <v>1244</v>
      </c>
      <c r="H641" s="2" t="s">
        <v>101</v>
      </c>
      <c r="I641" s="2" t="s">
        <v>102</v>
      </c>
      <c r="J641" s="2" t="s">
        <v>2354</v>
      </c>
      <c r="K641" s="91" t="s">
        <v>2316</v>
      </c>
      <c r="L641" s="2" t="s">
        <v>2302</v>
      </c>
      <c r="M641" s="91" t="s">
        <v>2316</v>
      </c>
      <c r="N641" s="2" t="s">
        <v>105</v>
      </c>
      <c r="O641" s="39" t="s">
        <v>106</v>
      </c>
      <c r="P641" s="13" t="s">
        <v>2317</v>
      </c>
      <c r="Q641" s="90">
        <v>850</v>
      </c>
      <c r="R641" s="90">
        <v>950</v>
      </c>
      <c r="S641" s="90">
        <v>600</v>
      </c>
      <c r="T641" s="2">
        <v>42</v>
      </c>
      <c r="U641" s="2" t="s">
        <v>107</v>
      </c>
      <c r="V641" s="7" t="s">
        <v>106</v>
      </c>
      <c r="W641" s="2" t="s">
        <v>107</v>
      </c>
      <c r="X641" s="2" t="s">
        <v>108</v>
      </c>
      <c r="Y641" s="2" t="s">
        <v>107</v>
      </c>
      <c r="Z641" s="2" t="s">
        <v>108</v>
      </c>
      <c r="AA641" s="2" t="s">
        <v>107</v>
      </c>
      <c r="AB641" s="18" t="s">
        <v>108</v>
      </c>
      <c r="AC641" s="7" t="s">
        <v>146</v>
      </c>
      <c r="AD641" s="47" t="s">
        <v>106</v>
      </c>
      <c r="AE641" s="12" t="s">
        <v>106</v>
      </c>
      <c r="AF641" s="102" t="s">
        <v>106</v>
      </c>
      <c r="AG641" s="102" t="s">
        <v>106</v>
      </c>
      <c r="AH641" s="102" t="s">
        <v>106</v>
      </c>
      <c r="AI641" s="102" t="s">
        <v>106</v>
      </c>
      <c r="AJ641" s="102" t="s">
        <v>106</v>
      </c>
      <c r="AK641" s="93" t="s">
        <v>106</v>
      </c>
      <c r="AL641" s="12" t="s">
        <v>106</v>
      </c>
      <c r="AM641" s="12" t="s">
        <v>173</v>
      </c>
      <c r="AN641" s="14" t="s">
        <v>2317</v>
      </c>
      <c r="AO641" s="15" t="s">
        <v>173</v>
      </c>
      <c r="AQ641" s="54"/>
      <c r="AR641" s="50" t="str">
        <f t="shared" si="161"/>
        <v>G996.030</v>
      </c>
      <c r="AS641" s="50" t="str">
        <f t="shared" si="162"/>
        <v>G996_RT</v>
      </c>
      <c r="AT641" s="54" t="s">
        <v>2303</v>
      </c>
      <c r="AU641" s="12" t="s">
        <v>108</v>
      </c>
      <c r="AV641" s="12" t="s">
        <v>107</v>
      </c>
      <c r="AW641" s="12" t="s">
        <v>2354</v>
      </c>
      <c r="AX641" s="50" t="s">
        <v>2355</v>
      </c>
      <c r="AY641" s="118" t="s">
        <v>2356</v>
      </c>
      <c r="AZ641" s="118" t="s">
        <v>148</v>
      </c>
      <c r="BA641" s="12" t="str">
        <f t="shared" si="150"/>
        <v>M3A</v>
      </c>
      <c r="BB641" s="54" t="s">
        <v>106</v>
      </c>
      <c r="BC641" s="12" t="str">
        <f t="shared" si="163"/>
        <v>30 kw-24 krpm</v>
      </c>
      <c r="BD641" s="12" t="str">
        <f t="shared" si="164"/>
        <v>HSK-A 63</v>
      </c>
      <c r="BE641" s="103" t="s">
        <v>2271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2266</v>
      </c>
      <c r="CN641" s="64" t="str">
        <f>TabelladatiSinottico[[#This Row],[Serial_Number]]</f>
        <v>G996.030</v>
      </c>
      <c r="CO641" s="50" t="str">
        <f>TabelladatiSinottico[[#This Row],[Customer]]</f>
        <v>BAKER MACHINING &amp; MOLD TECHNOLOGIES INC.</v>
      </c>
      <c r="CP641" s="54">
        <f t="shared" si="120"/>
        <v>640</v>
      </c>
      <c r="CQ641" s="64" t="s">
        <v>106</v>
      </c>
    </row>
    <row r="642" spans="1:95" ht="17.25" customHeight="1" x14ac:dyDescent="0.25">
      <c r="A642" s="1" t="s">
        <v>2266</v>
      </c>
      <c r="B642" s="6" t="s">
        <v>278</v>
      </c>
      <c r="C642" s="7" t="s">
        <v>2267</v>
      </c>
      <c r="D642" t="s">
        <v>1103</v>
      </c>
      <c r="E642" s="2">
        <v>2006</v>
      </c>
      <c r="F642" s="2" t="s">
        <v>646</v>
      </c>
      <c r="G642" s="2" t="s">
        <v>1244</v>
      </c>
      <c r="H642" s="2" t="s">
        <v>101</v>
      </c>
      <c r="I642" s="2" t="s">
        <v>102</v>
      </c>
      <c r="J642" s="2" t="s">
        <v>2357</v>
      </c>
      <c r="K642" s="91" t="s">
        <v>2316</v>
      </c>
      <c r="L642" s="2" t="s">
        <v>2302</v>
      </c>
      <c r="M642" s="91" t="s">
        <v>2316</v>
      </c>
      <c r="N642" s="2" t="s">
        <v>105</v>
      </c>
      <c r="O642" s="39" t="s">
        <v>106</v>
      </c>
      <c r="P642" s="13" t="s">
        <v>2317</v>
      </c>
      <c r="Q642" s="90">
        <v>850</v>
      </c>
      <c r="R642" s="90">
        <v>950</v>
      </c>
      <c r="S642" s="90">
        <v>600</v>
      </c>
      <c r="T642" s="2">
        <v>24</v>
      </c>
      <c r="U642" s="2" t="s">
        <v>107</v>
      </c>
      <c r="V642" s="7" t="s">
        <v>106</v>
      </c>
      <c r="W642" s="2" t="s">
        <v>106</v>
      </c>
      <c r="X642" s="2" t="s">
        <v>108</v>
      </c>
      <c r="Y642" s="2" t="s">
        <v>108</v>
      </c>
      <c r="Z642" s="2" t="s">
        <v>108</v>
      </c>
      <c r="AA642" s="2" t="s">
        <v>108</v>
      </c>
      <c r="AB642" s="18" t="s">
        <v>108</v>
      </c>
      <c r="AC642" s="7" t="s">
        <v>139</v>
      </c>
      <c r="AD642" s="47" t="s">
        <v>106</v>
      </c>
      <c r="AE642" s="12" t="s">
        <v>106</v>
      </c>
      <c r="AF642" s="102" t="s">
        <v>106</v>
      </c>
      <c r="AG642" s="102" t="s">
        <v>106</v>
      </c>
      <c r="AH642" s="102" t="s">
        <v>106</v>
      </c>
      <c r="AI642" s="102" t="s">
        <v>106</v>
      </c>
      <c r="AJ642" s="102" t="s">
        <v>106</v>
      </c>
      <c r="AK642" s="93" t="s">
        <v>106</v>
      </c>
      <c r="AL642" s="12" t="s">
        <v>106</v>
      </c>
      <c r="AM642" s="12" t="s">
        <v>173</v>
      </c>
      <c r="AN642" s="14" t="s">
        <v>2317</v>
      </c>
      <c r="AO642" s="15" t="s">
        <v>173</v>
      </c>
      <c r="AQ642" s="54"/>
      <c r="AR642" s="50" t="str">
        <f t="shared" si="161"/>
        <v>G996.031</v>
      </c>
      <c r="AS642" s="50" t="str">
        <f t="shared" si="162"/>
        <v>G996_RT</v>
      </c>
      <c r="AT642" s="54" t="s">
        <v>2303</v>
      </c>
      <c r="AU642" s="12" t="s">
        <v>108</v>
      </c>
      <c r="AV642" s="12" t="s">
        <v>108</v>
      </c>
      <c r="AW642" s="12" t="s">
        <v>108</v>
      </c>
      <c r="AX642" s="50" t="s">
        <v>2355</v>
      </c>
      <c r="AY642" s="118" t="s">
        <v>449</v>
      </c>
      <c r="AZ642" s="118" t="s">
        <v>148</v>
      </c>
      <c r="BA642" s="12" t="str">
        <f t="shared" si="150"/>
        <v>M3A</v>
      </c>
      <c r="BB642" s="54" t="s">
        <v>106</v>
      </c>
      <c r="BC642" s="12" t="str">
        <f t="shared" si="163"/>
        <v>30 kw-24 krpm</v>
      </c>
      <c r="BD642" s="12" t="str">
        <f t="shared" si="164"/>
        <v>HSK-A 63</v>
      </c>
      <c r="BE642" s="103" t="s">
        <v>2271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2266</v>
      </c>
      <c r="CN642" s="64" t="str">
        <f>TabelladatiSinottico[[#This Row],[Serial_Number]]</f>
        <v>G996.031</v>
      </c>
      <c r="CO642" s="50" t="str">
        <f>TabelladatiSinottico[[#This Row],[Customer]]</f>
        <v>CHANGHE Aircraft Industries Group Co. Ltd</v>
      </c>
      <c r="CP642" s="54">
        <f t="shared" si="120"/>
        <v>641</v>
      </c>
      <c r="CQ642" s="64" t="s">
        <v>106</v>
      </c>
    </row>
    <row r="643" spans="1:95" ht="17.25" customHeight="1" x14ac:dyDescent="0.25">
      <c r="A643" s="1" t="s">
        <v>2266</v>
      </c>
      <c r="B643" s="6" t="s">
        <v>279</v>
      </c>
      <c r="C643" s="7" t="s">
        <v>2267</v>
      </c>
      <c r="D643" t="s">
        <v>2338</v>
      </c>
      <c r="E643" s="2">
        <v>2008</v>
      </c>
      <c r="F643" s="2" t="s">
        <v>646</v>
      </c>
      <c r="G643" s="2" t="s">
        <v>1244</v>
      </c>
      <c r="H643" s="2" t="s">
        <v>101</v>
      </c>
      <c r="I643" s="2" t="s">
        <v>102</v>
      </c>
      <c r="J643" s="2" t="s">
        <v>2358</v>
      </c>
      <c r="K643" s="91" t="s">
        <v>2316</v>
      </c>
      <c r="L643" s="2" t="s">
        <v>2302</v>
      </c>
      <c r="M643" s="91" t="s">
        <v>2316</v>
      </c>
      <c r="N643" s="2" t="s">
        <v>105</v>
      </c>
      <c r="O643" s="39" t="s">
        <v>106</v>
      </c>
      <c r="P643" s="13" t="s">
        <v>2317</v>
      </c>
      <c r="Q643" s="90">
        <v>850</v>
      </c>
      <c r="R643" s="90">
        <v>950</v>
      </c>
      <c r="S643" s="90">
        <v>600</v>
      </c>
      <c r="T643" s="2">
        <v>24</v>
      </c>
      <c r="U643" s="2" t="s">
        <v>107</v>
      </c>
      <c r="V643" s="7" t="s">
        <v>106</v>
      </c>
      <c r="W643" s="2" t="s">
        <v>108</v>
      </c>
      <c r="X643" s="2" t="s">
        <v>108</v>
      </c>
      <c r="Y643" s="2" t="s">
        <v>108</v>
      </c>
      <c r="Z643" s="2" t="s">
        <v>108</v>
      </c>
      <c r="AA643" s="2" t="s">
        <v>108</v>
      </c>
      <c r="AB643" s="18" t="s">
        <v>108</v>
      </c>
      <c r="AC643" s="7" t="s">
        <v>771</v>
      </c>
      <c r="AD643" s="47" t="s">
        <v>106</v>
      </c>
      <c r="AE643" s="12" t="s">
        <v>106</v>
      </c>
      <c r="AF643" s="102" t="s">
        <v>106</v>
      </c>
      <c r="AG643" s="102" t="s">
        <v>106</v>
      </c>
      <c r="AH643" s="102" t="s">
        <v>106</v>
      </c>
      <c r="AI643" s="102" t="s">
        <v>106</v>
      </c>
      <c r="AJ643" s="102" t="s">
        <v>106</v>
      </c>
      <c r="AK643" s="93" t="s">
        <v>106</v>
      </c>
      <c r="AL643" s="12" t="s">
        <v>106</v>
      </c>
      <c r="AM643" s="12" t="s">
        <v>173</v>
      </c>
      <c r="AN643" s="14" t="s">
        <v>2317</v>
      </c>
      <c r="AO643" s="15" t="s">
        <v>173</v>
      </c>
      <c r="AQ643" s="54"/>
      <c r="AR643" s="50" t="str">
        <f t="shared" si="103"/>
        <v>G996.032</v>
      </c>
      <c r="AS643" s="50" t="str">
        <f t="shared" ref="AS643:AS652" si="170">A643&amp;"_"&amp;C643</f>
        <v>G996_RT</v>
      </c>
      <c r="AT643" s="54" t="s">
        <v>2270</v>
      </c>
      <c r="AU643" s="12" t="s">
        <v>108</v>
      </c>
      <c r="AV643" s="12" t="s">
        <v>106</v>
      </c>
      <c r="AW643" s="12" t="s">
        <v>108</v>
      </c>
      <c r="AX643" s="50" t="s">
        <v>2355</v>
      </c>
      <c r="AY643" s="118" t="s">
        <v>2319</v>
      </c>
      <c r="AZ643" s="118" t="s">
        <v>112</v>
      </c>
      <c r="BA643" s="12" t="str">
        <f t="shared" ref="BA643:BA652" si="171">F643</f>
        <v>M3A</v>
      </c>
      <c r="BB643" s="54" t="s">
        <v>106</v>
      </c>
      <c r="BC643" s="12" t="str">
        <f t="shared" si="151"/>
        <v>30 kw-24 krpm</v>
      </c>
      <c r="BD643" s="12" t="str">
        <f t="shared" si="152"/>
        <v>HSK-A 63</v>
      </c>
      <c r="BE643" s="103" t="s">
        <v>2271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2266</v>
      </c>
      <c r="CN643" s="64" t="str">
        <f>TabelladatiSinottico[[#This Row],[Serial_Number]]</f>
        <v>G996.032</v>
      </c>
      <c r="CO643" s="50" t="str">
        <f>TabelladatiSinottico[[#This Row],[Customer]]</f>
        <v>RONAL CR s.r.o.</v>
      </c>
      <c r="CP643" s="54">
        <f t="shared" ref="CP643:CP706" si="172">CP642+1</f>
        <v>642</v>
      </c>
      <c r="CQ643" s="64" t="s">
        <v>106</v>
      </c>
    </row>
    <row r="644" spans="1:95" ht="17.25" customHeight="1" x14ac:dyDescent="0.25">
      <c r="A644" s="1" t="s">
        <v>2266</v>
      </c>
      <c r="B644" s="6" t="s">
        <v>280</v>
      </c>
      <c r="C644" s="7" t="s">
        <v>652</v>
      </c>
      <c r="D644" t="s">
        <v>2359</v>
      </c>
      <c r="E644" s="2">
        <v>2006</v>
      </c>
      <c r="F644" s="2" t="s">
        <v>646</v>
      </c>
      <c r="G644" s="2" t="s">
        <v>1244</v>
      </c>
      <c r="H644" s="2" t="s">
        <v>101</v>
      </c>
      <c r="I644" s="2" t="s">
        <v>102</v>
      </c>
      <c r="J644" s="2" t="s">
        <v>2360</v>
      </c>
      <c r="K644" s="91" t="s">
        <v>2316</v>
      </c>
      <c r="L644" s="2" t="s">
        <v>2302</v>
      </c>
      <c r="M644" s="91" t="s">
        <v>2316</v>
      </c>
      <c r="N644" s="2" t="s">
        <v>105</v>
      </c>
      <c r="O644" s="39" t="s">
        <v>106</v>
      </c>
      <c r="P644" s="13" t="s">
        <v>2317</v>
      </c>
      <c r="Q644" s="90">
        <v>850</v>
      </c>
      <c r="R644" s="90">
        <v>950</v>
      </c>
      <c r="S644" s="90">
        <v>600</v>
      </c>
      <c r="T644" s="2">
        <v>42</v>
      </c>
      <c r="U644" s="2" t="s">
        <v>107</v>
      </c>
      <c r="V644" s="7" t="s">
        <v>106</v>
      </c>
      <c r="W644" s="2" t="s">
        <v>108</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2317</v>
      </c>
      <c r="AO644" s="15" t="s">
        <v>173</v>
      </c>
      <c r="AQ644" s="54"/>
      <c r="AR644" s="50" t="str">
        <f t="shared" si="103"/>
        <v>G996.033</v>
      </c>
      <c r="AS644" s="50" t="str">
        <f t="shared" si="170"/>
        <v>G996_3A</v>
      </c>
      <c r="AT644" s="54" t="s">
        <v>106</v>
      </c>
      <c r="AU644" s="12" t="s">
        <v>108</v>
      </c>
      <c r="AV644" s="12" t="s">
        <v>108</v>
      </c>
      <c r="AW644" s="12" t="s">
        <v>108</v>
      </c>
      <c r="AX644" s="50" t="s">
        <v>2355</v>
      </c>
      <c r="AY644" s="118" t="s">
        <v>252</v>
      </c>
      <c r="AZ644" s="118" t="s">
        <v>112</v>
      </c>
      <c r="BA644" s="12" t="str">
        <f t="shared" si="171"/>
        <v>M3A</v>
      </c>
      <c r="BB644" s="54" t="s">
        <v>106</v>
      </c>
      <c r="BC644" s="12" t="str">
        <f t="shared" si="151"/>
        <v>30 kw-24 krpm</v>
      </c>
      <c r="BD644" s="12" t="str">
        <f t="shared" si="152"/>
        <v>HSK-A 63</v>
      </c>
      <c r="BE644" s="103" t="s">
        <v>2271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2266</v>
      </c>
      <c r="CN644" s="64" t="str">
        <f>TabelladatiSinottico[[#This Row],[Serial_Number]]</f>
        <v>G996.033</v>
      </c>
      <c r="CO644" s="50" t="str">
        <f>TabelladatiSinottico[[#This Row],[Customer]]</f>
        <v>KRIEGER CRAFTSMEN INC</v>
      </c>
      <c r="CP644" s="54">
        <f t="shared" si="172"/>
        <v>643</v>
      </c>
      <c r="CQ644" s="64" t="s">
        <v>106</v>
      </c>
    </row>
    <row r="645" spans="1:95" ht="17.25" customHeight="1" x14ac:dyDescent="0.25">
      <c r="A645" s="1" t="s">
        <v>2266</v>
      </c>
      <c r="B645" s="6" t="s">
        <v>288</v>
      </c>
      <c r="C645" s="7" t="s">
        <v>2267</v>
      </c>
      <c r="D645" t="s">
        <v>797</v>
      </c>
      <c r="E645" s="2">
        <v>2006</v>
      </c>
      <c r="F645" s="2" t="s">
        <v>646</v>
      </c>
      <c r="G645" s="2" t="s">
        <v>1244</v>
      </c>
      <c r="H645" s="2" t="s">
        <v>101</v>
      </c>
      <c r="I645" s="2" t="s">
        <v>102</v>
      </c>
      <c r="J645" s="2" t="s">
        <v>2361</v>
      </c>
      <c r="K645" s="91" t="s">
        <v>2316</v>
      </c>
      <c r="L645" s="2" t="s">
        <v>2302</v>
      </c>
      <c r="M645" s="91" t="s">
        <v>2316</v>
      </c>
      <c r="N645" s="2" t="s">
        <v>105</v>
      </c>
      <c r="O645" s="39" t="s">
        <v>106</v>
      </c>
      <c r="P645" s="13" t="s">
        <v>2317</v>
      </c>
      <c r="Q645" s="90">
        <v>850</v>
      </c>
      <c r="R645" s="90">
        <v>950</v>
      </c>
      <c r="S645" s="90">
        <v>600</v>
      </c>
      <c r="T645" s="2">
        <v>42</v>
      </c>
      <c r="U645" s="2" t="s">
        <v>107</v>
      </c>
      <c r="V645" s="7" t="s">
        <v>106</v>
      </c>
      <c r="W645" s="2" t="s">
        <v>108</v>
      </c>
      <c r="X645" s="2" t="s">
        <v>108</v>
      </c>
      <c r="Y645" s="2" t="s">
        <v>107</v>
      </c>
      <c r="Z645" s="2" t="s">
        <v>108</v>
      </c>
      <c r="AA645" s="2" t="s">
        <v>108</v>
      </c>
      <c r="AB645" s="18" t="s">
        <v>108</v>
      </c>
      <c r="AC645" s="7" t="s">
        <v>801</v>
      </c>
      <c r="AD645" s="47" t="s">
        <v>106</v>
      </c>
      <c r="AE645" s="12" t="s">
        <v>106</v>
      </c>
      <c r="AF645" s="102" t="s">
        <v>106</v>
      </c>
      <c r="AG645" s="102" t="s">
        <v>106</v>
      </c>
      <c r="AH645" s="102" t="s">
        <v>106</v>
      </c>
      <c r="AI645" s="102" t="s">
        <v>106</v>
      </c>
      <c r="AJ645" s="102" t="s">
        <v>106</v>
      </c>
      <c r="AK645" s="93" t="s">
        <v>106</v>
      </c>
      <c r="AL645" s="12" t="s">
        <v>106</v>
      </c>
      <c r="AM645" s="12" t="s">
        <v>173</v>
      </c>
      <c r="AN645" s="14" t="s">
        <v>2317</v>
      </c>
      <c r="AO645" s="15" t="s">
        <v>173</v>
      </c>
      <c r="AQ645" s="54"/>
      <c r="AR645" s="50" t="str">
        <f t="shared" si="103"/>
        <v>G996.034</v>
      </c>
      <c r="AS645" s="50" t="str">
        <f t="shared" si="170"/>
        <v>G996_RT</v>
      </c>
      <c r="AT645" s="54" t="s">
        <v>2303</v>
      </c>
      <c r="AU645" s="12" t="s">
        <v>108</v>
      </c>
      <c r="AV645" s="12" t="s">
        <v>108</v>
      </c>
      <c r="AW645" s="12" t="s">
        <v>108</v>
      </c>
      <c r="AX645" s="50" t="s">
        <v>2355</v>
      </c>
      <c r="AY645" s="118" t="s">
        <v>2362</v>
      </c>
      <c r="AZ645" s="118" t="s">
        <v>803</v>
      </c>
      <c r="BA645" s="12" t="str">
        <f t="shared" si="171"/>
        <v>M3A</v>
      </c>
      <c r="BB645" s="54" t="s">
        <v>106</v>
      </c>
      <c r="BC645" s="12" t="str">
        <f t="shared" si="151"/>
        <v>30 kw-24 krpm</v>
      </c>
      <c r="BD645" s="12" t="str">
        <f t="shared" si="152"/>
        <v>HSK-A 63</v>
      </c>
      <c r="BE645" s="103" t="s">
        <v>2271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2266</v>
      </c>
      <c r="CN645" s="64" t="str">
        <f>TabelladatiSinottico[[#This Row],[Serial_Number]]</f>
        <v>G996.034</v>
      </c>
      <c r="CO645" s="50" t="str">
        <f>TabelladatiSinottico[[#This Row],[Customer]]</f>
        <v>P.P.H.U. STANFORM</v>
      </c>
      <c r="CP645" s="54">
        <f t="shared" si="172"/>
        <v>644</v>
      </c>
      <c r="CQ645" s="64" t="s">
        <v>106</v>
      </c>
    </row>
    <row r="646" spans="1:95" ht="17.25" customHeight="1" x14ac:dyDescent="0.25">
      <c r="A646" s="1" t="s">
        <v>2266</v>
      </c>
      <c r="B646" s="6" t="s">
        <v>289</v>
      </c>
      <c r="C646" s="7" t="s">
        <v>2267</v>
      </c>
      <c r="D646" t="s">
        <v>2363</v>
      </c>
      <c r="E646" s="2">
        <v>2007</v>
      </c>
      <c r="F646" s="2" t="s">
        <v>646</v>
      </c>
      <c r="G646" s="2" t="s">
        <v>1244</v>
      </c>
      <c r="H646" s="2" t="s">
        <v>101</v>
      </c>
      <c r="I646" s="2" t="s">
        <v>102</v>
      </c>
      <c r="J646" s="2" t="s">
        <v>2364</v>
      </c>
      <c r="K646" s="91" t="s">
        <v>2316</v>
      </c>
      <c r="L646" s="2" t="s">
        <v>2302</v>
      </c>
      <c r="M646" s="91" t="s">
        <v>2316</v>
      </c>
      <c r="N646" s="2" t="s">
        <v>105</v>
      </c>
      <c r="O646" s="39" t="s">
        <v>106</v>
      </c>
      <c r="P646" s="13" t="s">
        <v>2317</v>
      </c>
      <c r="Q646" s="90">
        <v>850</v>
      </c>
      <c r="R646" s="90">
        <v>950</v>
      </c>
      <c r="S646" s="90">
        <v>600</v>
      </c>
      <c r="T646" s="2">
        <v>24</v>
      </c>
      <c r="U646" s="2" t="s">
        <v>107</v>
      </c>
      <c r="V646" s="7" t="s">
        <v>106</v>
      </c>
      <c r="W646" s="2" t="s">
        <v>107</v>
      </c>
      <c r="X646" s="2" t="s">
        <v>108</v>
      </c>
      <c r="Y646" s="2" t="s">
        <v>108</v>
      </c>
      <c r="Z646" s="2" t="s">
        <v>108</v>
      </c>
      <c r="AA646" s="2" t="s">
        <v>108</v>
      </c>
      <c r="AB646" s="18" t="s">
        <v>108</v>
      </c>
      <c r="AC646" s="7" t="s">
        <v>139</v>
      </c>
      <c r="AD646" s="47" t="s">
        <v>106</v>
      </c>
      <c r="AE646" s="12" t="s">
        <v>106</v>
      </c>
      <c r="AF646" s="102" t="s">
        <v>106</v>
      </c>
      <c r="AG646" s="102" t="s">
        <v>106</v>
      </c>
      <c r="AH646" s="102" t="s">
        <v>106</v>
      </c>
      <c r="AI646" s="102" t="s">
        <v>106</v>
      </c>
      <c r="AJ646" s="102" t="s">
        <v>106</v>
      </c>
      <c r="AK646" s="93" t="s">
        <v>106</v>
      </c>
      <c r="AL646" s="12" t="s">
        <v>106</v>
      </c>
      <c r="AM646" s="12" t="s">
        <v>173</v>
      </c>
      <c r="AN646" s="14" t="s">
        <v>2317</v>
      </c>
      <c r="AO646" s="15" t="s">
        <v>173</v>
      </c>
      <c r="AQ646" s="54"/>
      <c r="AR646" s="50" t="str">
        <f t="shared" si="103"/>
        <v>G996.035</v>
      </c>
      <c r="AS646" s="50" t="str">
        <f t="shared" si="170"/>
        <v>G996_RT</v>
      </c>
      <c r="AT646" s="54" t="s">
        <v>2303</v>
      </c>
      <c r="AU646" s="12" t="s">
        <v>108</v>
      </c>
      <c r="AV646" s="12" t="s">
        <v>108</v>
      </c>
      <c r="AW646" s="12" t="s">
        <v>108</v>
      </c>
      <c r="AX646" s="50" t="s">
        <v>106</v>
      </c>
      <c r="AY646" s="118" t="s">
        <v>181</v>
      </c>
      <c r="AZ646" s="118" t="s">
        <v>192</v>
      </c>
      <c r="BA646" s="12" t="str">
        <f t="shared" si="171"/>
        <v>M3A</v>
      </c>
      <c r="BB646" s="54" t="s">
        <v>106</v>
      </c>
      <c r="BC646" s="12" t="str">
        <f t="shared" si="151"/>
        <v>30 kw-24 krpm</v>
      </c>
      <c r="BD646" s="12" t="str">
        <f t="shared" si="152"/>
        <v>HSK-A 63</v>
      </c>
      <c r="BE646" s="103" t="s">
        <v>2271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2266</v>
      </c>
      <c r="CN646" s="64" t="str">
        <f>TabelladatiSinottico[[#This Row],[Serial_Number]]</f>
        <v>G996.035</v>
      </c>
      <c r="CO646" s="50" t="str">
        <f>TabelladatiSinottico[[#This Row],[Customer]]</f>
        <v>PUSH DIE &amp; MOLD</v>
      </c>
      <c r="CP646" s="54">
        <f t="shared" si="172"/>
        <v>645</v>
      </c>
      <c r="CQ646" s="64" t="s">
        <v>106</v>
      </c>
    </row>
    <row r="647" spans="1:95" ht="17.25" customHeight="1" x14ac:dyDescent="0.25">
      <c r="A647" s="1" t="s">
        <v>2266</v>
      </c>
      <c r="B647" s="6" t="s">
        <v>290</v>
      </c>
      <c r="C647" s="7" t="s">
        <v>652</v>
      </c>
      <c r="D647" s="111" t="s">
        <v>2365</v>
      </c>
      <c r="E647" s="2">
        <v>2010</v>
      </c>
      <c r="F647" s="2" t="s">
        <v>646</v>
      </c>
      <c r="G647" s="2" t="s">
        <v>1244</v>
      </c>
      <c r="H647" s="2" t="s">
        <v>101</v>
      </c>
      <c r="I647" s="2" t="s">
        <v>102</v>
      </c>
      <c r="J647" s="2" t="s">
        <v>2366</v>
      </c>
      <c r="K647" s="91" t="s">
        <v>2316</v>
      </c>
      <c r="L647" s="2" t="s">
        <v>2302</v>
      </c>
      <c r="M647" s="91" t="s">
        <v>2316</v>
      </c>
      <c r="N647" s="2" t="s">
        <v>105</v>
      </c>
      <c r="O647" s="39" t="s">
        <v>106</v>
      </c>
      <c r="P647" s="13" t="s">
        <v>2317</v>
      </c>
      <c r="Q647" s="90">
        <v>850</v>
      </c>
      <c r="R647" s="90">
        <v>950</v>
      </c>
      <c r="S647" s="90">
        <v>600</v>
      </c>
      <c r="T647" s="2">
        <v>24</v>
      </c>
      <c r="U647" s="2" t="s">
        <v>107</v>
      </c>
      <c r="V647" s="7" t="s">
        <v>106</v>
      </c>
      <c r="W647" s="2" t="s">
        <v>107</v>
      </c>
      <c r="X647" s="2" t="s">
        <v>108</v>
      </c>
      <c r="Y647" s="2" t="s">
        <v>108</v>
      </c>
      <c r="Z647" s="2" t="s">
        <v>108</v>
      </c>
      <c r="AA647" s="2" t="s">
        <v>108</v>
      </c>
      <c r="AB647" s="18" t="s">
        <v>108</v>
      </c>
      <c r="AC647" s="112" t="s">
        <v>167</v>
      </c>
      <c r="AD647" s="47" t="s">
        <v>106</v>
      </c>
      <c r="AE647" s="12" t="s">
        <v>106</v>
      </c>
      <c r="AF647" s="102" t="s">
        <v>106</v>
      </c>
      <c r="AG647" s="102" t="s">
        <v>106</v>
      </c>
      <c r="AH647" s="102" t="s">
        <v>106</v>
      </c>
      <c r="AI647" s="102" t="s">
        <v>106</v>
      </c>
      <c r="AJ647" s="102" t="s">
        <v>106</v>
      </c>
      <c r="AK647" s="93" t="s">
        <v>106</v>
      </c>
      <c r="AL647" s="12" t="s">
        <v>106</v>
      </c>
      <c r="AM647" s="12" t="s">
        <v>173</v>
      </c>
      <c r="AN647" s="14" t="s">
        <v>2317</v>
      </c>
      <c r="AO647" s="15" t="s">
        <v>173</v>
      </c>
      <c r="AQ647" s="54"/>
      <c r="AR647" s="50" t="str">
        <f t="shared" si="103"/>
        <v>G996.036</v>
      </c>
      <c r="AS647" s="50" t="str">
        <f t="shared" si="170"/>
        <v>G996_3A</v>
      </c>
      <c r="AT647" s="54" t="s">
        <v>2367</v>
      </c>
      <c r="AU647" s="12" t="s">
        <v>108</v>
      </c>
      <c r="AV647" s="12" t="s">
        <v>108</v>
      </c>
      <c r="AW647" s="12" t="s">
        <v>108</v>
      </c>
      <c r="AX647" s="50" t="s">
        <v>106</v>
      </c>
      <c r="AY647" s="114" t="s">
        <v>106</v>
      </c>
      <c r="AZ647" s="114" t="s">
        <v>106</v>
      </c>
      <c r="BA647" s="12" t="str">
        <f t="shared" si="171"/>
        <v>M3A</v>
      </c>
      <c r="BB647" s="54" t="s">
        <v>106</v>
      </c>
      <c r="BC647" s="12" t="str">
        <f t="shared" si="151"/>
        <v>30 kw-24 krpm</v>
      </c>
      <c r="BD647" s="12" t="str">
        <f t="shared" si="152"/>
        <v>HSK-A 63</v>
      </c>
      <c r="BE647" s="103" t="s">
        <v>2271</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2266</v>
      </c>
      <c r="CN647" s="64" t="str">
        <f>TabelladatiSinottico[[#This Row],[Serial_Number]]</f>
        <v>G996.036</v>
      </c>
      <c r="CO647" s="50" t="str">
        <f>TabelladatiSinottico[[#This Row],[Customer]]</f>
        <v>Shaefer (ex FIDIA Gmbh) (ex San Grato)</v>
      </c>
      <c r="CP647" s="54">
        <f t="shared" si="172"/>
        <v>646</v>
      </c>
      <c r="CQ647" s="64" t="s">
        <v>106</v>
      </c>
    </row>
    <row r="648" spans="1:95" ht="17.25" customHeight="1" x14ac:dyDescent="0.25">
      <c r="A648" s="1" t="s">
        <v>2266</v>
      </c>
      <c r="B648" s="6" t="s">
        <v>291</v>
      </c>
      <c r="C648" s="7" t="s">
        <v>2304</v>
      </c>
      <c r="D648" t="s">
        <v>401</v>
      </c>
      <c r="E648" s="2">
        <v>2007</v>
      </c>
      <c r="F648" s="113" t="s">
        <v>2304</v>
      </c>
      <c r="G648" s="113" t="s">
        <v>569</v>
      </c>
      <c r="H648" s="2" t="s">
        <v>101</v>
      </c>
      <c r="I648" s="113" t="s">
        <v>102</v>
      </c>
      <c r="J648" s="2" t="s">
        <v>2368</v>
      </c>
      <c r="K648" s="91" t="s">
        <v>2316</v>
      </c>
      <c r="L648" s="2" t="s">
        <v>2302</v>
      </c>
      <c r="M648" s="91" t="s">
        <v>2316</v>
      </c>
      <c r="N648" s="2" t="s">
        <v>105</v>
      </c>
      <c r="O648" s="39" t="s">
        <v>106</v>
      </c>
      <c r="P648" s="13" t="s">
        <v>2317</v>
      </c>
      <c r="Q648" s="90">
        <v>850</v>
      </c>
      <c r="R648" s="90">
        <v>950</v>
      </c>
      <c r="S648" s="90">
        <v>600</v>
      </c>
      <c r="T648" s="2">
        <v>42</v>
      </c>
      <c r="U648" s="2" t="s">
        <v>107</v>
      </c>
      <c r="V648" s="7" t="s">
        <v>106</v>
      </c>
      <c r="W648" s="2" t="s">
        <v>107</v>
      </c>
      <c r="X648" s="2" t="s">
        <v>108</v>
      </c>
      <c r="Y648" s="2" t="s">
        <v>108</v>
      </c>
      <c r="Z648" s="2" t="s">
        <v>108</v>
      </c>
      <c r="AA648" s="2" t="s">
        <v>108</v>
      </c>
      <c r="AB648" s="18" t="s">
        <v>108</v>
      </c>
      <c r="AC648" s="7" t="s">
        <v>167</v>
      </c>
      <c r="AD648" s="47" t="s">
        <v>106</v>
      </c>
      <c r="AE648" s="12" t="s">
        <v>106</v>
      </c>
      <c r="AF648" s="102" t="s">
        <v>106</v>
      </c>
      <c r="AG648" s="102" t="s">
        <v>106</v>
      </c>
      <c r="AH648" s="102" t="s">
        <v>106</v>
      </c>
      <c r="AI648" s="102" t="s">
        <v>106</v>
      </c>
      <c r="AJ648" s="102" t="s">
        <v>106</v>
      </c>
      <c r="AK648" s="93" t="s">
        <v>106</v>
      </c>
      <c r="AL648" s="12" t="s">
        <v>106</v>
      </c>
      <c r="AM648" s="12" t="s">
        <v>173</v>
      </c>
      <c r="AN648" s="14" t="s">
        <v>2317</v>
      </c>
      <c r="AO648" s="15" t="s">
        <v>173</v>
      </c>
      <c r="AQ648" s="54"/>
      <c r="AR648" s="50" t="str">
        <f t="shared" si="103"/>
        <v>G996.037</v>
      </c>
      <c r="AS648" s="50" t="str">
        <f t="shared" si="170"/>
        <v>G996_BSH</v>
      </c>
      <c r="AT648" s="54" t="s">
        <v>2369</v>
      </c>
      <c r="AU648" s="12" t="s">
        <v>108</v>
      </c>
      <c r="AV648" s="12" t="s">
        <v>108</v>
      </c>
      <c r="AW648" s="12" t="s">
        <v>108</v>
      </c>
      <c r="AX648" s="50" t="s">
        <v>106</v>
      </c>
      <c r="AY648" s="118" t="s">
        <v>408</v>
      </c>
      <c r="AZ648" s="118" t="s">
        <v>112</v>
      </c>
      <c r="BA648" s="12" t="str">
        <f t="shared" si="171"/>
        <v>BSH</v>
      </c>
      <c r="BB648" s="54" t="s">
        <v>106</v>
      </c>
      <c r="BC648" s="12" t="str">
        <f t="shared" si="151"/>
        <v>55 kw-24 krpm</v>
      </c>
      <c r="BD648" s="12" t="str">
        <f t="shared" si="152"/>
        <v>HSK-A 63</v>
      </c>
      <c r="BE648" s="103" t="str">
        <f>TabelladatiSinottico[[#This Row],[Head]]&amp;"_"&amp;TabelladatiSinottico[[#This Row],[Model]]</f>
        <v>BSH_G996</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2266</v>
      </c>
      <c r="CN648" s="64" t="str">
        <f>TabelladatiSinottico[[#This Row],[Serial_Number]]</f>
        <v>G996.037</v>
      </c>
      <c r="CO648" s="50" t="str">
        <f>TabelladatiSinottico[[#This Row],[Customer]]</f>
        <v>DAIMLER AG</v>
      </c>
      <c r="CP648" s="54">
        <f t="shared" si="172"/>
        <v>647</v>
      </c>
      <c r="CQ648" s="64" t="s">
        <v>106</v>
      </c>
    </row>
    <row r="649" spans="1:95" ht="17.25" customHeight="1" x14ac:dyDescent="0.25">
      <c r="A649" s="1" t="s">
        <v>2266</v>
      </c>
      <c r="B649" s="6" t="s">
        <v>292</v>
      </c>
      <c r="C649" s="7" t="s">
        <v>2282</v>
      </c>
      <c r="D649" t="s">
        <v>2370</v>
      </c>
      <c r="E649" s="2">
        <v>2007</v>
      </c>
      <c r="F649" s="113" t="s">
        <v>99</v>
      </c>
      <c r="G649" s="113" t="s">
        <v>2284</v>
      </c>
      <c r="H649" s="2" t="s">
        <v>101</v>
      </c>
      <c r="I649" s="113" t="s">
        <v>2285</v>
      </c>
      <c r="J649" s="2" t="s">
        <v>2371</v>
      </c>
      <c r="K649" s="91" t="s">
        <v>2316</v>
      </c>
      <c r="L649" s="2" t="s">
        <v>2302</v>
      </c>
      <c r="M649" s="91" t="s">
        <v>2316</v>
      </c>
      <c r="N649" s="2" t="s">
        <v>105</v>
      </c>
      <c r="O649" s="39" t="s">
        <v>106</v>
      </c>
      <c r="P649" s="13" t="s">
        <v>2317</v>
      </c>
      <c r="Q649" s="90">
        <v>850</v>
      </c>
      <c r="R649" s="90">
        <v>950</v>
      </c>
      <c r="S649" s="90">
        <v>600</v>
      </c>
      <c r="T649" s="2">
        <v>24</v>
      </c>
      <c r="U649" s="2" t="s">
        <v>107</v>
      </c>
      <c r="V649" s="7" t="s">
        <v>106</v>
      </c>
      <c r="W649" s="2" t="s">
        <v>108</v>
      </c>
      <c r="X649" s="2" t="s">
        <v>108</v>
      </c>
      <c r="Y649" s="2" t="s">
        <v>108</v>
      </c>
      <c r="Z649" s="2" t="s">
        <v>108</v>
      </c>
      <c r="AA649" s="2" t="s">
        <v>108</v>
      </c>
      <c r="AB649" s="18" t="s">
        <v>108</v>
      </c>
      <c r="AC649" s="7" t="s">
        <v>2372</v>
      </c>
      <c r="AD649" s="47" t="s">
        <v>106</v>
      </c>
      <c r="AE649" s="12" t="s">
        <v>106</v>
      </c>
      <c r="AF649" s="102" t="s">
        <v>106</v>
      </c>
      <c r="AG649" s="102" t="s">
        <v>106</v>
      </c>
      <c r="AH649" s="102" t="s">
        <v>106</v>
      </c>
      <c r="AI649" s="102" t="s">
        <v>106</v>
      </c>
      <c r="AJ649" s="102" t="s">
        <v>106</v>
      </c>
      <c r="AK649" s="93" t="s">
        <v>106</v>
      </c>
      <c r="AL649" s="12" t="s">
        <v>106</v>
      </c>
      <c r="AM649" s="12" t="s">
        <v>173</v>
      </c>
      <c r="AN649" s="14" t="s">
        <v>2317</v>
      </c>
      <c r="AO649" s="15" t="s">
        <v>173</v>
      </c>
      <c r="AQ649" s="54"/>
      <c r="AR649" s="50" t="str">
        <f t="shared" si="103"/>
        <v>G996.038</v>
      </c>
      <c r="AS649" s="50" t="str">
        <f t="shared" si="170"/>
        <v>G996_5A</v>
      </c>
      <c r="AT649" s="54" t="s">
        <v>106</v>
      </c>
      <c r="AU649" s="12" t="s">
        <v>108</v>
      </c>
      <c r="AV649" s="12" t="s">
        <v>108</v>
      </c>
      <c r="AW649" s="12" t="s">
        <v>108</v>
      </c>
      <c r="AX649" s="50" t="s">
        <v>106</v>
      </c>
      <c r="AY649" s="118" t="s">
        <v>181</v>
      </c>
      <c r="AZ649" s="118" t="s">
        <v>112</v>
      </c>
      <c r="BA649" s="12" t="str">
        <f t="shared" si="171"/>
        <v>M5A</v>
      </c>
      <c r="BB649" s="54" t="s">
        <v>106</v>
      </c>
      <c r="BC649" s="12" t="str">
        <f t="shared" si="151"/>
        <v>7,5 kw-32 krpm</v>
      </c>
      <c r="BD649" s="12" t="str">
        <f t="shared" si="152"/>
        <v>HSK-E 40</v>
      </c>
      <c r="BE649" s="103" t="str">
        <f>TabelladatiSinottico[[#This Row],[Head]]&amp;"_"&amp;TabelladatiSinottico[[#This Row],[Model]]</f>
        <v>M5A_G996</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2266</v>
      </c>
      <c r="CN649" s="64" t="str">
        <f>TabelladatiSinottico[[#This Row],[Serial_Number]]</f>
        <v>G996.038</v>
      </c>
      <c r="CO649" s="50" t="str">
        <f>TabelladatiSinottico[[#This Row],[Customer]]</f>
        <v>HARROP GROUP</v>
      </c>
      <c r="CP649" s="54">
        <f t="shared" si="172"/>
        <v>648</v>
      </c>
      <c r="CQ649" s="64" t="s">
        <v>106</v>
      </c>
    </row>
    <row r="650" spans="1:95" ht="17.25" customHeight="1" x14ac:dyDescent="0.25">
      <c r="A650" s="1" t="s">
        <v>2266</v>
      </c>
      <c r="B650" s="6" t="s">
        <v>293</v>
      </c>
      <c r="C650" s="7" t="s">
        <v>2267</v>
      </c>
      <c r="D650" t="s">
        <v>2373</v>
      </c>
      <c r="E650" s="2">
        <v>2007</v>
      </c>
      <c r="F650" s="2" t="s">
        <v>646</v>
      </c>
      <c r="G650" s="2" t="s">
        <v>1244</v>
      </c>
      <c r="H650" s="2" t="s">
        <v>101</v>
      </c>
      <c r="I650" s="2" t="s">
        <v>102</v>
      </c>
      <c r="J650" s="113" t="s">
        <v>2374</v>
      </c>
      <c r="K650" s="91" t="s">
        <v>2316</v>
      </c>
      <c r="L650" s="2" t="s">
        <v>2375</v>
      </c>
      <c r="M650" s="91" t="s">
        <v>2316</v>
      </c>
      <c r="N650" s="2" t="s">
        <v>105</v>
      </c>
      <c r="O650" s="39" t="s">
        <v>106</v>
      </c>
      <c r="P650" s="13" t="s">
        <v>2317</v>
      </c>
      <c r="Q650" s="90">
        <v>850</v>
      </c>
      <c r="R650" s="90">
        <v>950</v>
      </c>
      <c r="S650" s="90">
        <v>600</v>
      </c>
      <c r="T650" s="2">
        <v>84</v>
      </c>
      <c r="U650" s="2" t="s">
        <v>107</v>
      </c>
      <c r="V650" s="7" t="s">
        <v>106</v>
      </c>
      <c r="W650" s="2" t="s">
        <v>107</v>
      </c>
      <c r="X650" s="2" t="s">
        <v>108</v>
      </c>
      <c r="Y650" s="2" t="s">
        <v>108</v>
      </c>
      <c r="Z650" s="2" t="s">
        <v>108</v>
      </c>
      <c r="AA650" s="2" t="s">
        <v>108</v>
      </c>
      <c r="AB650" s="18" t="s">
        <v>108</v>
      </c>
      <c r="AC650" s="7" t="s">
        <v>478</v>
      </c>
      <c r="AD650" s="47" t="s">
        <v>106</v>
      </c>
      <c r="AE650" s="12" t="s">
        <v>106</v>
      </c>
      <c r="AF650" s="102" t="s">
        <v>106</v>
      </c>
      <c r="AG650" s="102" t="s">
        <v>106</v>
      </c>
      <c r="AH650" s="102" t="s">
        <v>106</v>
      </c>
      <c r="AI650" s="102" t="s">
        <v>106</v>
      </c>
      <c r="AJ650" s="102" t="s">
        <v>106</v>
      </c>
      <c r="AK650" s="93" t="s">
        <v>106</v>
      </c>
      <c r="AL650" s="12" t="s">
        <v>106</v>
      </c>
      <c r="AM650" s="12" t="s">
        <v>173</v>
      </c>
      <c r="AN650" s="14" t="s">
        <v>2317</v>
      </c>
      <c r="AO650" s="15" t="s">
        <v>173</v>
      </c>
      <c r="AQ650" s="54"/>
      <c r="AR650" s="50" t="str">
        <f t="shared" si="103"/>
        <v>G996.039</v>
      </c>
      <c r="AS650" s="50" t="str">
        <f t="shared" si="170"/>
        <v>G996_RT</v>
      </c>
      <c r="AT650" s="54" t="s">
        <v>2349</v>
      </c>
      <c r="AU650" s="12" t="s">
        <v>108</v>
      </c>
      <c r="AV650" s="12" t="s">
        <v>107</v>
      </c>
      <c r="AW650" s="12" t="s">
        <v>2374</v>
      </c>
      <c r="AX650" s="50" t="s">
        <v>223</v>
      </c>
      <c r="AY650" s="118" t="s">
        <v>2376</v>
      </c>
      <c r="AZ650" s="118" t="s">
        <v>192</v>
      </c>
      <c r="BA650" s="12" t="str">
        <f t="shared" si="171"/>
        <v>M3A</v>
      </c>
      <c r="BB650" s="54" t="s">
        <v>106</v>
      </c>
      <c r="BC650" s="12" t="str">
        <f t="shared" si="151"/>
        <v>30 kw-24 krpm</v>
      </c>
      <c r="BD650" s="12" t="str">
        <f t="shared" si="152"/>
        <v>HSK-A 63</v>
      </c>
      <c r="BE650" s="103" t="s">
        <v>2271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2266</v>
      </c>
      <c r="CN650" s="64" t="str">
        <f>TabelladatiSinottico[[#This Row],[Serial_Number]]</f>
        <v>G996.039</v>
      </c>
      <c r="CO650" s="50" t="str">
        <f>TabelladatiSinottico[[#This Row],[Customer]]</f>
        <v>ALSTOM Power Hydro</v>
      </c>
      <c r="CP650" s="54">
        <f t="shared" si="172"/>
        <v>649</v>
      </c>
      <c r="CQ650" s="64" t="s">
        <v>106</v>
      </c>
    </row>
    <row r="651" spans="1:95" ht="17.25" customHeight="1" x14ac:dyDescent="0.25">
      <c r="A651" s="1" t="s">
        <v>2266</v>
      </c>
      <c r="B651" s="6" t="s">
        <v>295</v>
      </c>
      <c r="C651" s="7" t="s">
        <v>2267</v>
      </c>
      <c r="D651" t="s">
        <v>2377</v>
      </c>
      <c r="E651" s="2">
        <v>2008</v>
      </c>
      <c r="F651" s="2" t="s">
        <v>646</v>
      </c>
      <c r="G651" s="2" t="s">
        <v>1244</v>
      </c>
      <c r="H651" s="2" t="s">
        <v>101</v>
      </c>
      <c r="I651" s="2" t="s">
        <v>102</v>
      </c>
      <c r="J651" s="2" t="s">
        <v>2378</v>
      </c>
      <c r="K651" s="91" t="s">
        <v>2316</v>
      </c>
      <c r="L651" s="2" t="s">
        <v>2348</v>
      </c>
      <c r="M651" s="91" t="s">
        <v>2316</v>
      </c>
      <c r="N651" s="2" t="s">
        <v>105</v>
      </c>
      <c r="O651" s="39" t="s">
        <v>106</v>
      </c>
      <c r="P651" s="13" t="s">
        <v>2317</v>
      </c>
      <c r="Q651" s="90">
        <v>850</v>
      </c>
      <c r="R651" s="90">
        <v>950</v>
      </c>
      <c r="S651" s="90">
        <v>600</v>
      </c>
      <c r="T651" s="2">
        <v>24</v>
      </c>
      <c r="U651" s="2" t="s">
        <v>107</v>
      </c>
      <c r="V651" s="7" t="s">
        <v>106</v>
      </c>
      <c r="W651" s="2" t="s">
        <v>107</v>
      </c>
      <c r="X651" s="2" t="s">
        <v>108</v>
      </c>
      <c r="Y651" s="2" t="s">
        <v>108</v>
      </c>
      <c r="Z651" s="2" t="s">
        <v>108</v>
      </c>
      <c r="AA651" s="2" t="s">
        <v>108</v>
      </c>
      <c r="AB651" s="18" t="s">
        <v>108</v>
      </c>
      <c r="AC651" s="7" t="s">
        <v>1831</v>
      </c>
      <c r="AD651" s="47" t="s">
        <v>106</v>
      </c>
      <c r="AE651" s="12" t="s">
        <v>106</v>
      </c>
      <c r="AF651" s="102" t="s">
        <v>106</v>
      </c>
      <c r="AG651" s="102" t="s">
        <v>106</v>
      </c>
      <c r="AH651" s="102" t="s">
        <v>106</v>
      </c>
      <c r="AI651" s="102" t="s">
        <v>106</v>
      </c>
      <c r="AJ651" s="102" t="s">
        <v>106</v>
      </c>
      <c r="AK651" s="93" t="s">
        <v>106</v>
      </c>
      <c r="AL651" s="12" t="s">
        <v>106</v>
      </c>
      <c r="AM651" s="12" t="s">
        <v>173</v>
      </c>
      <c r="AN651" s="14" t="s">
        <v>2317</v>
      </c>
      <c r="AO651" s="15" t="s">
        <v>173</v>
      </c>
      <c r="AQ651" s="54"/>
      <c r="AR651" s="50" t="str">
        <f t="shared" si="103"/>
        <v>G996.040</v>
      </c>
      <c r="AS651" s="50" t="str">
        <f t="shared" si="170"/>
        <v>G996_RT</v>
      </c>
      <c r="AT651" s="54" t="s">
        <v>2303</v>
      </c>
      <c r="AU651" s="12" t="s">
        <v>108</v>
      </c>
      <c r="AV651" s="12" t="s">
        <v>108</v>
      </c>
      <c r="AW651" s="12" t="s">
        <v>108</v>
      </c>
      <c r="AX651" s="50" t="s">
        <v>106</v>
      </c>
      <c r="AY651" s="114" t="s">
        <v>106</v>
      </c>
      <c r="AZ651" s="114" t="s">
        <v>106</v>
      </c>
      <c r="BA651" s="12" t="str">
        <f t="shared" si="171"/>
        <v>M3A</v>
      </c>
      <c r="BB651" s="54" t="s">
        <v>106</v>
      </c>
      <c r="BC651" s="12" t="str">
        <f t="shared" si="151"/>
        <v>30 kw-24 krpm</v>
      </c>
      <c r="BD651" s="12" t="str">
        <f t="shared" si="152"/>
        <v>HSK-A 63</v>
      </c>
      <c r="BE651" s="103" t="s">
        <v>2271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2266</v>
      </c>
      <c r="CN651" s="64" t="str">
        <f>TabelladatiSinottico[[#This Row],[Serial_Number]]</f>
        <v>G996.040</v>
      </c>
      <c r="CO651" s="50" t="str">
        <f>TabelladatiSinottico[[#This Row],[Customer]]</f>
        <v xml:space="preserve">Konrad Schäfer GmbH </v>
      </c>
      <c r="CP651" s="54">
        <f t="shared" si="172"/>
        <v>650</v>
      </c>
      <c r="CQ651" s="64" t="s">
        <v>106</v>
      </c>
    </row>
    <row r="652" spans="1:95" ht="17.25" customHeight="1" x14ac:dyDescent="0.25">
      <c r="A652" s="1" t="s">
        <v>2266</v>
      </c>
      <c r="B652" s="6" t="s">
        <v>296</v>
      </c>
      <c r="C652" s="7" t="s">
        <v>2267</v>
      </c>
      <c r="D652" t="s">
        <v>2379</v>
      </c>
      <c r="E652" s="2">
        <v>2008</v>
      </c>
      <c r="F652" s="2" t="s">
        <v>646</v>
      </c>
      <c r="G652" s="2" t="s">
        <v>1244</v>
      </c>
      <c r="H652" s="2" t="s">
        <v>101</v>
      </c>
      <c r="I652" s="2" t="s">
        <v>102</v>
      </c>
      <c r="J652" s="2" t="s">
        <v>2380</v>
      </c>
      <c r="K652" s="91" t="s">
        <v>2316</v>
      </c>
      <c r="L652" s="2" t="s">
        <v>2302</v>
      </c>
      <c r="M652" s="91" t="s">
        <v>2316</v>
      </c>
      <c r="N652" s="2" t="s">
        <v>105</v>
      </c>
      <c r="O652" s="39" t="s">
        <v>106</v>
      </c>
      <c r="P652" s="13" t="s">
        <v>2317</v>
      </c>
      <c r="Q652" s="90">
        <v>850</v>
      </c>
      <c r="R652" s="90">
        <v>950</v>
      </c>
      <c r="S652" s="90">
        <v>600</v>
      </c>
      <c r="T652" s="2">
        <v>24</v>
      </c>
      <c r="U652" s="2" t="s">
        <v>107</v>
      </c>
      <c r="V652" s="7" t="s">
        <v>106</v>
      </c>
      <c r="W652" s="2" t="s">
        <v>107</v>
      </c>
      <c r="X652" s="2" t="s">
        <v>108</v>
      </c>
      <c r="Y652" s="2" t="s">
        <v>108</v>
      </c>
      <c r="Z652" s="2" t="s">
        <v>108</v>
      </c>
      <c r="AA652" s="2" t="s">
        <v>108</v>
      </c>
      <c r="AB652" s="18" t="s">
        <v>108</v>
      </c>
      <c r="AC652" s="7" t="s">
        <v>167</v>
      </c>
      <c r="AD652" s="47" t="s">
        <v>106</v>
      </c>
      <c r="AE652" s="12" t="s">
        <v>106</v>
      </c>
      <c r="AF652" s="102" t="s">
        <v>106</v>
      </c>
      <c r="AG652" s="102" t="s">
        <v>106</v>
      </c>
      <c r="AH652" s="102" t="s">
        <v>106</v>
      </c>
      <c r="AI652" s="102" t="s">
        <v>106</v>
      </c>
      <c r="AJ652" s="102" t="s">
        <v>106</v>
      </c>
      <c r="AK652" s="93" t="s">
        <v>106</v>
      </c>
      <c r="AL652" s="12" t="s">
        <v>106</v>
      </c>
      <c r="AM652" s="12" t="s">
        <v>173</v>
      </c>
      <c r="AN652" s="14" t="s">
        <v>2317</v>
      </c>
      <c r="AO652" s="15" t="s">
        <v>173</v>
      </c>
      <c r="AQ652" s="54"/>
      <c r="AR652" s="50" t="str">
        <f t="shared" si="103"/>
        <v>G996.041</v>
      </c>
      <c r="AS652" s="50" t="str">
        <f t="shared" si="170"/>
        <v>G996_RT</v>
      </c>
      <c r="AT652" s="54" t="s">
        <v>2349</v>
      </c>
      <c r="AU652" s="12" t="s">
        <v>108</v>
      </c>
      <c r="AV652" s="12" t="s">
        <v>108</v>
      </c>
      <c r="AW652" s="12" t="s">
        <v>108</v>
      </c>
      <c r="AX652" s="50" t="s">
        <v>341</v>
      </c>
      <c r="AY652" s="118" t="s">
        <v>2381</v>
      </c>
      <c r="AZ652" s="118" t="s">
        <v>803</v>
      </c>
      <c r="BA652" s="12" t="str">
        <f t="shared" si="171"/>
        <v>M3A</v>
      </c>
      <c r="BB652" s="54" t="s">
        <v>106</v>
      </c>
      <c r="BC652" s="12" t="str">
        <f t="shared" si="151"/>
        <v>30 kw-24 krpm</v>
      </c>
      <c r="BD652" s="12" t="str">
        <f t="shared" si="152"/>
        <v>HSK-A 63</v>
      </c>
      <c r="BE652" s="103" t="s">
        <v>2271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2266</v>
      </c>
      <c r="CN652" s="64" t="str">
        <f>TabelladatiSinottico[[#This Row],[Serial_Number]]</f>
        <v>G996.041</v>
      </c>
      <c r="CO652" s="50" t="str">
        <f>TabelladatiSinottico[[#This Row],[Customer]]</f>
        <v>ELPROTEC Gmbh</v>
      </c>
      <c r="CP652" s="54">
        <f t="shared" si="172"/>
        <v>651</v>
      </c>
      <c r="CQ652" s="64" t="s">
        <v>106</v>
      </c>
    </row>
    <row r="653" spans="1:95" ht="15.75" customHeight="1" x14ac:dyDescent="0.25">
      <c r="A653" s="1" t="s">
        <v>2266</v>
      </c>
      <c r="B653" s="6" t="s">
        <v>297</v>
      </c>
      <c r="C653" s="7" t="s">
        <v>2267</v>
      </c>
      <c r="D653" t="s">
        <v>1998</v>
      </c>
      <c r="E653" s="2">
        <v>2008</v>
      </c>
      <c r="F653" s="2" t="s">
        <v>646</v>
      </c>
      <c r="G653" s="2" t="s">
        <v>1244</v>
      </c>
      <c r="H653" s="2" t="s">
        <v>101</v>
      </c>
      <c r="I653" s="2" t="s">
        <v>102</v>
      </c>
      <c r="J653" s="2" t="s">
        <v>2382</v>
      </c>
      <c r="K653" s="91" t="s">
        <v>2316</v>
      </c>
      <c r="L653" s="2" t="s">
        <v>2302</v>
      </c>
      <c r="M653" s="91" t="s">
        <v>2316</v>
      </c>
      <c r="N653" s="2" t="s">
        <v>105</v>
      </c>
      <c r="O653" s="39" t="s">
        <v>106</v>
      </c>
      <c r="P653" s="13" t="s">
        <v>2317</v>
      </c>
      <c r="Q653" s="90">
        <v>850</v>
      </c>
      <c r="R653" s="90">
        <v>950</v>
      </c>
      <c r="S653" s="90">
        <v>600</v>
      </c>
      <c r="T653" s="2">
        <v>42</v>
      </c>
      <c r="U653" s="2" t="s">
        <v>107</v>
      </c>
      <c r="V653" s="7" t="s">
        <v>106</v>
      </c>
      <c r="W653" s="2" t="s">
        <v>107</v>
      </c>
      <c r="X653" s="2" t="s">
        <v>108</v>
      </c>
      <c r="Y653" s="2" t="s">
        <v>108</v>
      </c>
      <c r="Z653" s="2" t="s">
        <v>108</v>
      </c>
      <c r="AA653" s="2" t="s">
        <v>107</v>
      </c>
      <c r="AB653" s="18" t="s">
        <v>108</v>
      </c>
      <c r="AC653" s="7" t="s">
        <v>146</v>
      </c>
      <c r="AD653" s="47" t="s">
        <v>106</v>
      </c>
      <c r="AE653" s="12" t="s">
        <v>106</v>
      </c>
      <c r="AF653" s="102" t="s">
        <v>106</v>
      </c>
      <c r="AG653" s="102" t="s">
        <v>106</v>
      </c>
      <c r="AH653" s="102" t="s">
        <v>106</v>
      </c>
      <c r="AI653" s="102" t="s">
        <v>106</v>
      </c>
      <c r="AJ653" s="102" t="s">
        <v>106</v>
      </c>
      <c r="AK653" s="93" t="s">
        <v>106</v>
      </c>
      <c r="AL653" s="12" t="s">
        <v>106</v>
      </c>
      <c r="AM653" s="12" t="s">
        <v>173</v>
      </c>
      <c r="AN653" s="14" t="s">
        <v>2317</v>
      </c>
      <c r="AO653" s="15" t="s">
        <v>173</v>
      </c>
      <c r="AQ653" s="54"/>
      <c r="AR653" s="50" t="str">
        <f t="shared" ref="AR653" si="173">A653&amp;"."&amp;B653</f>
        <v>G996.042</v>
      </c>
      <c r="AS653" s="50" t="str">
        <f t="shared" ref="AS653" si="174">A653&amp;"_"&amp;C653</f>
        <v>G996_RT</v>
      </c>
      <c r="AT653" s="54" t="s">
        <v>2303</v>
      </c>
      <c r="AU653" s="12" t="s">
        <v>108</v>
      </c>
      <c r="AV653" s="12" t="s">
        <v>108</v>
      </c>
      <c r="AW653" s="12" t="s">
        <v>108</v>
      </c>
      <c r="AX653" s="50" t="s">
        <v>341</v>
      </c>
      <c r="AY653" s="118" t="s">
        <v>181</v>
      </c>
      <c r="AZ653" s="118" t="s">
        <v>112</v>
      </c>
      <c r="BA653" s="12" t="str">
        <f t="shared" si="150"/>
        <v>M3A</v>
      </c>
      <c r="BB653" s="54" t="s">
        <v>106</v>
      </c>
      <c r="BC653" s="12" t="str">
        <f t="shared" ref="BC653" si="175">G653</f>
        <v>30 kw-24 krpm</v>
      </c>
      <c r="BD653" s="12" t="str">
        <f t="shared" ref="BD653" si="176">I653</f>
        <v>HSK-A 63</v>
      </c>
      <c r="BE653" s="103" t="s">
        <v>2271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2266</v>
      </c>
      <c r="CN653" s="64" t="str">
        <f>TabelladatiSinottico[[#This Row],[Serial_Number]]</f>
        <v>G996.042</v>
      </c>
      <c r="CO653" s="50" t="str">
        <f>TabelladatiSinottico[[#This Row],[Customer]]</f>
        <v>CHICAGO MOLD ENGINEERING Co. Inc.</v>
      </c>
      <c r="CP653" s="54">
        <f t="shared" si="172"/>
        <v>652</v>
      </c>
      <c r="CQ653" s="64" t="s">
        <v>106</v>
      </c>
    </row>
    <row r="654" spans="1:95" ht="15.75" customHeight="1" x14ac:dyDescent="0.25">
      <c r="A654" s="1" t="s">
        <v>2266</v>
      </c>
      <c r="B654" s="6" t="s">
        <v>298</v>
      </c>
      <c r="C654" s="7" t="s">
        <v>2282</v>
      </c>
      <c r="D654" t="s">
        <v>2383</v>
      </c>
      <c r="E654" s="2">
        <v>2007</v>
      </c>
      <c r="F654" s="113" t="s">
        <v>99</v>
      </c>
      <c r="G654" s="113" t="s">
        <v>2284</v>
      </c>
      <c r="H654" s="2" t="s">
        <v>101</v>
      </c>
      <c r="I654" s="113" t="s">
        <v>2285</v>
      </c>
      <c r="J654" s="2" t="s">
        <v>2384</v>
      </c>
      <c r="K654" s="91" t="s">
        <v>2316</v>
      </c>
      <c r="L654" s="2" t="s">
        <v>2302</v>
      </c>
      <c r="M654" s="91" t="s">
        <v>2316</v>
      </c>
      <c r="N654" s="2" t="s">
        <v>105</v>
      </c>
      <c r="O654" s="39" t="s">
        <v>106</v>
      </c>
      <c r="P654" s="13" t="s">
        <v>2317</v>
      </c>
      <c r="Q654" s="90">
        <v>850</v>
      </c>
      <c r="R654" s="90">
        <v>950</v>
      </c>
      <c r="S654" s="90">
        <v>600</v>
      </c>
      <c r="T654" s="2">
        <v>42</v>
      </c>
      <c r="U654" s="2" t="s">
        <v>107</v>
      </c>
      <c r="V654" s="7" t="s">
        <v>106</v>
      </c>
      <c r="W654" s="2" t="s">
        <v>107</v>
      </c>
      <c r="X654" s="2" t="s">
        <v>108</v>
      </c>
      <c r="Y654" s="2" t="s">
        <v>108</v>
      </c>
      <c r="Z654" s="2" t="s">
        <v>108</v>
      </c>
      <c r="AA654" s="2" t="s">
        <v>107</v>
      </c>
      <c r="AB654" s="18" t="s">
        <v>108</v>
      </c>
      <c r="AC654" s="7" t="s">
        <v>146</v>
      </c>
      <c r="AD654" s="47" t="s">
        <v>106</v>
      </c>
      <c r="AE654" s="12" t="s">
        <v>106</v>
      </c>
      <c r="AF654" s="102" t="s">
        <v>106</v>
      </c>
      <c r="AG654" s="102" t="s">
        <v>106</v>
      </c>
      <c r="AH654" s="102" t="s">
        <v>106</v>
      </c>
      <c r="AI654" s="102" t="s">
        <v>106</v>
      </c>
      <c r="AJ654" s="102" t="s">
        <v>106</v>
      </c>
      <c r="AK654" s="93" t="s">
        <v>106</v>
      </c>
      <c r="AL654" s="12" t="s">
        <v>106</v>
      </c>
      <c r="AM654" s="12" t="s">
        <v>173</v>
      </c>
      <c r="AN654" s="14" t="s">
        <v>2317</v>
      </c>
      <c r="AO654" s="15" t="s">
        <v>173</v>
      </c>
      <c r="AQ654" s="54"/>
      <c r="AR654" s="50" t="str">
        <f t="shared" ref="AR654" si="177">A654&amp;"."&amp;B654</f>
        <v>G996.043</v>
      </c>
      <c r="AS654" s="50" t="str">
        <f t="shared" ref="AS654" si="178">A654&amp;"_"&amp;C654</f>
        <v>G996_5A</v>
      </c>
      <c r="AT654" s="54" t="s">
        <v>106</v>
      </c>
      <c r="AU654" s="12" t="s">
        <v>108</v>
      </c>
      <c r="AV654" s="12" t="s">
        <v>108</v>
      </c>
      <c r="AW654" s="12" t="s">
        <v>108</v>
      </c>
      <c r="AX654" s="50" t="s">
        <v>106</v>
      </c>
      <c r="AY654" s="118" t="s">
        <v>2385</v>
      </c>
      <c r="AZ654" s="118" t="s">
        <v>148</v>
      </c>
      <c r="BA654" s="12" t="str">
        <f t="shared" ref="BA654" si="179">F654</f>
        <v>M5A</v>
      </c>
      <c r="BB654" s="54" t="s">
        <v>106</v>
      </c>
      <c r="BC654" s="12" t="str">
        <f t="shared" ref="BC654" si="180">G654</f>
        <v>7,5 kw-32 krpm</v>
      </c>
      <c r="BD654" s="12" t="str">
        <f t="shared" ref="BD654" si="181">I654</f>
        <v>HSK-E 40</v>
      </c>
      <c r="BE654" s="103" t="str">
        <f>TabelladatiSinottico[[#This Row],[Head]]&amp;"_"&amp;TabelladatiSinottico[[#This Row],[Model]]</f>
        <v>M5A_G996</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2266</v>
      </c>
      <c r="CN654" s="64" t="str">
        <f>TabelladatiSinottico[[#This Row],[Serial_Number]]</f>
        <v>G996.043</v>
      </c>
      <c r="CO654" s="50" t="str">
        <f>TabelladatiSinottico[[#This Row],[Customer]]</f>
        <v>VENTURE AEROBEARINGS LLC</v>
      </c>
      <c r="CP654" s="54">
        <f t="shared" si="172"/>
        <v>653</v>
      </c>
      <c r="CQ654" s="64" t="s">
        <v>106</v>
      </c>
    </row>
    <row r="655" spans="1:95" ht="15" customHeight="1" x14ac:dyDescent="0.25">
      <c r="A655" s="1" t="s">
        <v>2266</v>
      </c>
      <c r="B655" s="6" t="s">
        <v>303</v>
      </c>
      <c r="C655" s="7" t="s">
        <v>2267</v>
      </c>
      <c r="D655" t="s">
        <v>2386</v>
      </c>
      <c r="E655" s="2">
        <v>2008</v>
      </c>
      <c r="F655" s="2" t="s">
        <v>646</v>
      </c>
      <c r="G655" s="2" t="s">
        <v>1244</v>
      </c>
      <c r="H655" s="2" t="s">
        <v>101</v>
      </c>
      <c r="I655" s="2" t="s">
        <v>102</v>
      </c>
      <c r="J655" s="2" t="s">
        <v>2387</v>
      </c>
      <c r="K655" s="91" t="s">
        <v>2316</v>
      </c>
      <c r="L655" s="2" t="s">
        <v>2302</v>
      </c>
      <c r="M655" s="91" t="s">
        <v>2316</v>
      </c>
      <c r="N655" s="2" t="s">
        <v>105</v>
      </c>
      <c r="O655" s="39" t="s">
        <v>106</v>
      </c>
      <c r="P655" s="13" t="s">
        <v>2317</v>
      </c>
      <c r="Q655" s="90">
        <v>850</v>
      </c>
      <c r="R655" s="90">
        <v>950</v>
      </c>
      <c r="S655" s="90">
        <v>600</v>
      </c>
      <c r="T655" s="2" t="s">
        <v>106</v>
      </c>
      <c r="U655" s="2" t="s">
        <v>107</v>
      </c>
      <c r="V655" s="7" t="s">
        <v>106</v>
      </c>
      <c r="W655" s="2" t="s">
        <v>107</v>
      </c>
      <c r="X655" s="2" t="s">
        <v>108</v>
      </c>
      <c r="Y655" s="2" t="s">
        <v>108</v>
      </c>
      <c r="Z655" s="2" t="s">
        <v>108</v>
      </c>
      <c r="AA655" s="2" t="s">
        <v>107</v>
      </c>
      <c r="AB655" s="18" t="s">
        <v>108</v>
      </c>
      <c r="AC655" s="7" t="s">
        <v>1577</v>
      </c>
      <c r="AD655" s="47" t="s">
        <v>106</v>
      </c>
      <c r="AE655" s="12" t="s">
        <v>106</v>
      </c>
      <c r="AF655" s="102" t="s">
        <v>106</v>
      </c>
      <c r="AG655" s="102" t="s">
        <v>106</v>
      </c>
      <c r="AH655" s="102" t="s">
        <v>106</v>
      </c>
      <c r="AI655" s="102" t="s">
        <v>106</v>
      </c>
      <c r="AJ655" s="102" t="s">
        <v>106</v>
      </c>
      <c r="AK655" s="93" t="s">
        <v>106</v>
      </c>
      <c r="AL655" s="12" t="s">
        <v>106</v>
      </c>
      <c r="AM655" s="12" t="s">
        <v>173</v>
      </c>
      <c r="AN655" s="14" t="s">
        <v>2317</v>
      </c>
      <c r="AO655" s="15" t="s">
        <v>173</v>
      </c>
      <c r="AQ655" s="54"/>
      <c r="AR655" s="50" t="str">
        <f t="shared" si="103"/>
        <v>G996.044</v>
      </c>
      <c r="AS655" s="50" t="str">
        <f t="shared" ref="AS655" si="182">A655&amp;"_"&amp;C655</f>
        <v>G996_RT</v>
      </c>
      <c r="AT655" s="54" t="s">
        <v>2303</v>
      </c>
      <c r="AU655" s="12" t="s">
        <v>108</v>
      </c>
      <c r="AV655" s="12" t="s">
        <v>108</v>
      </c>
      <c r="AW655" s="12" t="s">
        <v>108</v>
      </c>
      <c r="AX655" s="50" t="s">
        <v>106</v>
      </c>
      <c r="AY655" s="118" t="s">
        <v>174</v>
      </c>
      <c r="AZ655" s="118" t="s">
        <v>112</v>
      </c>
      <c r="BA655" s="12" t="str">
        <f t="shared" ref="BA655" si="183">F655</f>
        <v>M3A</v>
      </c>
      <c r="BB655" s="54" t="s">
        <v>106</v>
      </c>
      <c r="BC655" s="12" t="str">
        <f t="shared" si="151"/>
        <v>30 kw-24 krpm</v>
      </c>
      <c r="BD655" s="12" t="str">
        <f t="shared" si="152"/>
        <v>HSK-A 63</v>
      </c>
      <c r="BE655" s="103" t="s">
        <v>2271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2266</v>
      </c>
      <c r="CN655" s="64" t="str">
        <f>TabelladatiSinottico[[#This Row],[Serial_Number]]</f>
        <v>G996.044</v>
      </c>
      <c r="CO655" s="50" t="str">
        <f>TabelladatiSinottico[[#This Row],[Customer]]</f>
        <v>LLC ARSIS</v>
      </c>
      <c r="CP655" s="54">
        <f t="shared" si="172"/>
        <v>654</v>
      </c>
      <c r="CQ655" s="64" t="s">
        <v>106</v>
      </c>
    </row>
    <row r="656" spans="1:95" ht="16.5" customHeight="1" x14ac:dyDescent="0.25">
      <c r="A656" s="1" t="s">
        <v>2266</v>
      </c>
      <c r="B656" s="6" t="s">
        <v>311</v>
      </c>
      <c r="C656" s="7" t="s">
        <v>2267</v>
      </c>
      <c r="D656" t="s">
        <v>1685</v>
      </c>
      <c r="E656" s="2">
        <v>2008</v>
      </c>
      <c r="F656" s="2" t="s">
        <v>646</v>
      </c>
      <c r="G656" s="2" t="s">
        <v>1244</v>
      </c>
      <c r="H656" s="2" t="s">
        <v>101</v>
      </c>
      <c r="I656" s="2" t="s">
        <v>102</v>
      </c>
      <c r="J656" s="2" t="s">
        <v>2388</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2348</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105</v>
      </c>
      <c r="O656" s="39" t="s">
        <v>106</v>
      </c>
      <c r="P656" s="13" t="str">
        <f t="shared" si="124"/>
        <v>Folder</v>
      </c>
      <c r="Q656" s="90">
        <v>850</v>
      </c>
      <c r="R656" s="90">
        <v>950</v>
      </c>
      <c r="S656" s="90">
        <v>600</v>
      </c>
      <c r="T656" s="2">
        <v>24</v>
      </c>
      <c r="U656" s="2" t="s">
        <v>107</v>
      </c>
      <c r="V656" s="7" t="s">
        <v>106</v>
      </c>
      <c r="W656" s="2" t="s">
        <v>107</v>
      </c>
      <c r="X656" s="2" t="s">
        <v>108</v>
      </c>
      <c r="Y656" s="2" t="s">
        <v>108</v>
      </c>
      <c r="Z656" s="2" t="s">
        <v>108</v>
      </c>
      <c r="AA656" s="2" t="s">
        <v>108</v>
      </c>
      <c r="AB656" s="18" t="s">
        <v>108</v>
      </c>
      <c r="AC656" s="7" t="s">
        <v>167</v>
      </c>
      <c r="AD656" s="47" t="s">
        <v>106</v>
      </c>
      <c r="AE656" s="12" t="s">
        <v>106</v>
      </c>
      <c r="AF656" s="102" t="s">
        <v>106</v>
      </c>
      <c r="AG656" s="102" t="s">
        <v>106</v>
      </c>
      <c r="AH656" s="102" t="s">
        <v>106</v>
      </c>
      <c r="AI656" s="102" t="s">
        <v>106</v>
      </c>
      <c r="AJ656" s="102" t="s">
        <v>106</v>
      </c>
      <c r="AK656" s="93" t="s">
        <v>106</v>
      </c>
      <c r="AL656" s="12" t="s">
        <v>106</v>
      </c>
      <c r="AM656" s="12" t="str">
        <f t="shared" si="108"/>
        <v/>
      </c>
      <c r="AN656" s="14" t="str">
        <f t="shared" si="125"/>
        <v>Folder</v>
      </c>
      <c r="AO656" s="15">
        <v>0</v>
      </c>
      <c r="AQ656" s="54" t="s">
        <v>106</v>
      </c>
      <c r="AR656" s="50" t="str">
        <f t="shared" ref="AR656:AR670" si="186">A656&amp;"."&amp;B656</f>
        <v>G996.045</v>
      </c>
      <c r="AS656" s="50" t="str">
        <f t="shared" ref="AS656:AS670" si="187">A656&amp;"_"&amp;C656</f>
        <v>G996_RT</v>
      </c>
      <c r="AT656" s="54" t="s">
        <v>2303</v>
      </c>
      <c r="AU656" s="12" t="s">
        <v>108</v>
      </c>
      <c r="AV656" s="12" t="s">
        <v>108</v>
      </c>
      <c r="AW656" s="12" t="s">
        <v>108</v>
      </c>
      <c r="AX656" s="50" t="s">
        <v>106</v>
      </c>
      <c r="AY656" s="118" t="s">
        <v>1082</v>
      </c>
      <c r="AZ656" s="118" t="s">
        <v>112</v>
      </c>
      <c r="BA656" s="12" t="str">
        <f t="shared" si="150"/>
        <v>M3A</v>
      </c>
      <c r="BB656" s="54" t="s">
        <v>106</v>
      </c>
      <c r="BC656" s="12" t="str">
        <f t="shared" ref="BC656:BC670" si="188">G656</f>
        <v>30 kw-24 krpm</v>
      </c>
      <c r="BD656" s="12" t="str">
        <f t="shared" ref="BD656:BD670" si="189">I656</f>
        <v>HSK-A 63</v>
      </c>
      <c r="BE656" s="103" t="s">
        <v>2271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2266</v>
      </c>
      <c r="CN656" s="64" t="str">
        <f>TabelladatiSinottico[[#This Row],[Serial_Number]]</f>
        <v>G996.045</v>
      </c>
      <c r="CO656" s="50" t="str">
        <f>TabelladatiSinottico[[#This Row],[Customer]]</f>
        <v>SCHÄFER Modell- und Formenbau GmbH &amp; Co. KG</v>
      </c>
      <c r="CP656" s="54">
        <f t="shared" si="172"/>
        <v>655</v>
      </c>
      <c r="CQ656" s="64" t="s">
        <v>106</v>
      </c>
    </row>
    <row r="657" spans="1:95" ht="16.5" customHeight="1" x14ac:dyDescent="0.25">
      <c r="A657" s="1" t="s">
        <v>2266</v>
      </c>
      <c r="B657" s="6" t="s">
        <v>319</v>
      </c>
      <c r="C657" s="7" t="s">
        <v>2267</v>
      </c>
      <c r="D657" t="s">
        <v>2277</v>
      </c>
      <c r="E657" s="2">
        <v>2008</v>
      </c>
      <c r="F657" s="2" t="s">
        <v>646</v>
      </c>
      <c r="G657" s="2" t="s">
        <v>1244</v>
      </c>
      <c r="H657" s="2" t="s">
        <v>101</v>
      </c>
      <c r="I657" s="2" t="s">
        <v>102</v>
      </c>
      <c r="J657" s="2" t="s">
        <v>2389</v>
      </c>
      <c r="K657" s="91" t="str">
        <f t="shared" si="184"/>
        <v>pdf</v>
      </c>
      <c r="L657" s="2" t="s">
        <v>2302</v>
      </c>
      <c r="M657" s="91" t="str">
        <f t="shared" si="185"/>
        <v>pdf</v>
      </c>
      <c r="N657" s="2" t="s">
        <v>105</v>
      </c>
      <c r="O657" s="39" t="s">
        <v>106</v>
      </c>
      <c r="P657" s="13" t="str">
        <f t="shared" si="124"/>
        <v>Folder</v>
      </c>
      <c r="Q657" s="90">
        <v>850</v>
      </c>
      <c r="R657" s="90">
        <v>950</v>
      </c>
      <c r="S657" s="90">
        <v>600</v>
      </c>
      <c r="T657" s="2">
        <v>24</v>
      </c>
      <c r="U657" s="2" t="s">
        <v>107</v>
      </c>
      <c r="V657" s="7" t="s">
        <v>106</v>
      </c>
      <c r="W657" s="2" t="s">
        <v>107</v>
      </c>
      <c r="X657" s="2" t="s">
        <v>108</v>
      </c>
      <c r="Y657" s="2" t="s">
        <v>108</v>
      </c>
      <c r="Z657" s="2" t="s">
        <v>108</v>
      </c>
      <c r="AA657" s="2" t="s">
        <v>108</v>
      </c>
      <c r="AB657" s="18" t="s">
        <v>108</v>
      </c>
      <c r="AC657" s="7" t="s">
        <v>364</v>
      </c>
      <c r="AD657" s="47" t="s">
        <v>106</v>
      </c>
      <c r="AE657" s="12" t="s">
        <v>106</v>
      </c>
      <c r="AF657" s="102" t="s">
        <v>106</v>
      </c>
      <c r="AG657" s="102" t="s">
        <v>106</v>
      </c>
      <c r="AH657" s="102" t="s">
        <v>106</v>
      </c>
      <c r="AI657" s="102" t="s">
        <v>106</v>
      </c>
      <c r="AJ657" s="102" t="s">
        <v>106</v>
      </c>
      <c r="AK657" s="93" t="s">
        <v>106</v>
      </c>
      <c r="AL657" s="12" t="s">
        <v>106</v>
      </c>
      <c r="AM657" s="12" t="str">
        <f t="shared" si="108"/>
        <v/>
      </c>
      <c r="AN657" s="14" t="str">
        <f t="shared" si="125"/>
        <v>Folder</v>
      </c>
      <c r="AO657" s="15">
        <v>0</v>
      </c>
      <c r="AQ657" s="54" t="s">
        <v>106</v>
      </c>
      <c r="AR657" s="50" t="str">
        <f t="shared" si="186"/>
        <v>G996.046</v>
      </c>
      <c r="AS657" s="50" t="str">
        <f t="shared" si="187"/>
        <v>G996_RT</v>
      </c>
      <c r="AT657" s="54" t="s">
        <v>2303</v>
      </c>
      <c r="AU657" s="12" t="s">
        <v>108</v>
      </c>
      <c r="AV657" s="12" t="s">
        <v>108</v>
      </c>
      <c r="AW657" s="12" t="s">
        <v>108</v>
      </c>
      <c r="AX657" s="50" t="s">
        <v>106</v>
      </c>
      <c r="AY657" s="118" t="s">
        <v>1542</v>
      </c>
      <c r="AZ657" s="118" t="s">
        <v>2281</v>
      </c>
      <c r="BA657" s="12" t="str">
        <f t="shared" si="150"/>
        <v>M3A</v>
      </c>
      <c r="BB657" s="54" t="s">
        <v>106</v>
      </c>
      <c r="BC657" s="12" t="str">
        <f t="shared" si="188"/>
        <v>30 kw-24 krpm</v>
      </c>
      <c r="BD657" s="12" t="str">
        <f t="shared" si="189"/>
        <v>HSK-A 63</v>
      </c>
      <c r="BE657" s="103" t="s">
        <v>2271</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2266</v>
      </c>
      <c r="CN657" s="64" t="str">
        <f>TabelladatiSinottico[[#This Row],[Serial_Number]]</f>
        <v>G996.046</v>
      </c>
      <c r="CO657" s="50" t="str">
        <f>TabelladatiSinottico[[#This Row],[Customer]]</f>
        <v>LUCHETTI STAMPI S.r.l.</v>
      </c>
      <c r="CP657" s="54">
        <f t="shared" si="172"/>
        <v>656</v>
      </c>
      <c r="CQ657" s="64" t="s">
        <v>106</v>
      </c>
    </row>
    <row r="658" spans="1:95" ht="16.5" customHeight="1" x14ac:dyDescent="0.25">
      <c r="A658" s="1" t="s">
        <v>2266</v>
      </c>
      <c r="B658" s="6" t="s">
        <v>320</v>
      </c>
      <c r="C658" s="7" t="s">
        <v>652</v>
      </c>
      <c r="D658" t="s">
        <v>2321</v>
      </c>
      <c r="E658" s="2">
        <v>2009</v>
      </c>
      <c r="F658" s="2" t="s">
        <v>646</v>
      </c>
      <c r="G658" s="2" t="s">
        <v>1244</v>
      </c>
      <c r="H658" s="2" t="s">
        <v>101</v>
      </c>
      <c r="I658" s="2" t="s">
        <v>102</v>
      </c>
      <c r="J658" s="2" t="s">
        <v>2390</v>
      </c>
      <c r="K658" s="91" t="str">
        <f t="shared" si="184"/>
        <v>pdf</v>
      </c>
      <c r="L658" s="2" t="s">
        <v>2391</v>
      </c>
      <c r="M658" s="91" t="str">
        <f t="shared" si="185"/>
        <v>pdf</v>
      </c>
      <c r="N658" s="2" t="s">
        <v>105</v>
      </c>
      <c r="O658" s="39" t="s">
        <v>106</v>
      </c>
      <c r="P658" s="13" t="str">
        <f t="shared" si="124"/>
        <v>Folder</v>
      </c>
      <c r="Q658" s="90">
        <v>850</v>
      </c>
      <c r="R658" s="90">
        <v>950</v>
      </c>
      <c r="S658" s="90">
        <v>600</v>
      </c>
      <c r="T658" s="2">
        <v>24</v>
      </c>
      <c r="U658" s="2" t="s">
        <v>107</v>
      </c>
      <c r="V658" s="7" t="s">
        <v>106</v>
      </c>
      <c r="W658" s="2" t="s">
        <v>107</v>
      </c>
      <c r="X658" s="2" t="s">
        <v>108</v>
      </c>
      <c r="Y658" s="2" t="s">
        <v>108</v>
      </c>
      <c r="Z658" s="2" t="s">
        <v>108</v>
      </c>
      <c r="AA658" s="2" t="s">
        <v>107</v>
      </c>
      <c r="AB658" s="18" t="s">
        <v>108</v>
      </c>
      <c r="AC658" s="7" t="s">
        <v>771</v>
      </c>
      <c r="AD658" s="47" t="s">
        <v>106</v>
      </c>
      <c r="AE658" s="12" t="s">
        <v>106</v>
      </c>
      <c r="AF658" s="102" t="s">
        <v>106</v>
      </c>
      <c r="AG658" s="102" t="s">
        <v>106</v>
      </c>
      <c r="AH658" s="102" t="s">
        <v>106</v>
      </c>
      <c r="AI658" s="102" t="s">
        <v>106</v>
      </c>
      <c r="AJ658" s="102" t="s">
        <v>106</v>
      </c>
      <c r="AK658" s="93" t="s">
        <v>106</v>
      </c>
      <c r="AL658" s="12" t="s">
        <v>106</v>
      </c>
      <c r="AM658" s="12" t="str">
        <f t="shared" si="108"/>
        <v/>
      </c>
      <c r="AN658" s="14" t="str">
        <f t="shared" si="125"/>
        <v>Folder</v>
      </c>
      <c r="AO658" s="15">
        <v>0</v>
      </c>
      <c r="AQ658" s="54" t="s">
        <v>106</v>
      </c>
      <c r="AR658" s="50" t="str">
        <f t="shared" si="186"/>
        <v>G996.047</v>
      </c>
      <c r="AS658" s="50" t="str">
        <f t="shared" si="187"/>
        <v>G996_3A</v>
      </c>
      <c r="AT658" s="54" t="s">
        <v>108</v>
      </c>
      <c r="AU658" s="12" t="s">
        <v>108</v>
      </c>
      <c r="AV658" s="12" t="s">
        <v>107</v>
      </c>
      <c r="AW658" s="12" t="s">
        <v>2392</v>
      </c>
      <c r="AX658" s="50" t="s">
        <v>223</v>
      </c>
      <c r="AY658" s="118" t="s">
        <v>2393</v>
      </c>
      <c r="AZ658" s="118" t="s">
        <v>112</v>
      </c>
      <c r="BA658" s="12" t="str">
        <f t="shared" si="150"/>
        <v>M3A</v>
      </c>
      <c r="BB658" s="54" t="s">
        <v>106</v>
      </c>
      <c r="BC658" s="12" t="str">
        <f t="shared" si="188"/>
        <v>30 kw-24 krpm</v>
      </c>
      <c r="BD658" s="12" t="str">
        <f t="shared" si="189"/>
        <v>HSK-A 63</v>
      </c>
      <c r="BE658" s="103" t="s">
        <v>2271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107</v>
      </c>
      <c r="CK658" s="54" t="s">
        <v>107</v>
      </c>
      <c r="CL658" s="64" t="s">
        <v>118</v>
      </c>
      <c r="CM658" s="64" t="s">
        <v>2266</v>
      </c>
      <c r="CN658" s="64" t="str">
        <f>TabelladatiSinottico[[#This Row],[Serial_Number]]</f>
        <v>G996.047</v>
      </c>
      <c r="CO658" s="50" t="str">
        <f>TabelladatiSinottico[[#This Row],[Customer]]</f>
        <v>RONAL CR S.r.o.</v>
      </c>
      <c r="CP658" s="54">
        <f t="shared" si="172"/>
        <v>657</v>
      </c>
      <c r="CQ658" s="64" t="s">
        <v>106</v>
      </c>
    </row>
    <row r="659" spans="1:95" ht="16.5" customHeight="1" x14ac:dyDescent="0.25">
      <c r="A659" s="1" t="s">
        <v>2266</v>
      </c>
      <c r="B659" s="6" t="s">
        <v>321</v>
      </c>
      <c r="C659" s="7" t="s">
        <v>652</v>
      </c>
      <c r="D659" t="s">
        <v>2321</v>
      </c>
      <c r="E659" s="2">
        <v>2009</v>
      </c>
      <c r="F659" s="2" t="s">
        <v>646</v>
      </c>
      <c r="G659" s="2" t="s">
        <v>1244</v>
      </c>
      <c r="H659" s="2" t="s">
        <v>101</v>
      </c>
      <c r="I659" s="2" t="s">
        <v>102</v>
      </c>
      <c r="J659" s="2" t="s">
        <v>2394</v>
      </c>
      <c r="K659" s="91" t="str">
        <f t="shared" si="184"/>
        <v>pdf</v>
      </c>
      <c r="L659" s="2" t="s">
        <v>2395</v>
      </c>
      <c r="M659" s="91" t="str">
        <f t="shared" si="185"/>
        <v>pdf</v>
      </c>
      <c r="N659" s="2" t="s">
        <v>105</v>
      </c>
      <c r="O659" s="39" t="s">
        <v>106</v>
      </c>
      <c r="P659" s="13" t="str">
        <f t="shared" si="124"/>
        <v>Folder</v>
      </c>
      <c r="Q659" s="90">
        <v>850</v>
      </c>
      <c r="R659" s="90">
        <v>950</v>
      </c>
      <c r="S659" s="90">
        <v>600</v>
      </c>
      <c r="T659" s="2">
        <v>24</v>
      </c>
      <c r="U659" s="2" t="s">
        <v>107</v>
      </c>
      <c r="V659" s="7" t="s">
        <v>106</v>
      </c>
      <c r="W659" s="2" t="s">
        <v>107</v>
      </c>
      <c r="X659" s="2" t="s">
        <v>108</v>
      </c>
      <c r="Y659" s="2" t="s">
        <v>108</v>
      </c>
      <c r="Z659" s="2" t="s">
        <v>108</v>
      </c>
      <c r="AA659" s="2" t="s">
        <v>107</v>
      </c>
      <c r="AB659" s="18" t="s">
        <v>108</v>
      </c>
      <c r="AC659" s="7" t="s">
        <v>771</v>
      </c>
      <c r="AD659" s="47" t="s">
        <v>106</v>
      </c>
      <c r="AE659" s="12" t="s">
        <v>106</v>
      </c>
      <c r="AF659" s="102" t="s">
        <v>106</v>
      </c>
      <c r="AG659" s="102" t="s">
        <v>106</v>
      </c>
      <c r="AH659" s="102" t="s">
        <v>106</v>
      </c>
      <c r="AI659" s="102" t="s">
        <v>106</v>
      </c>
      <c r="AJ659" s="102" t="s">
        <v>106</v>
      </c>
      <c r="AK659" s="93" t="s">
        <v>106</v>
      </c>
      <c r="AL659" s="12" t="s">
        <v>106</v>
      </c>
      <c r="AM659" s="12" t="str">
        <f t="shared" si="108"/>
        <v/>
      </c>
      <c r="AN659" s="14" t="str">
        <f t="shared" si="125"/>
        <v>Folder</v>
      </c>
      <c r="AO659" s="15">
        <v>0</v>
      </c>
      <c r="AQ659" s="54" t="s">
        <v>106</v>
      </c>
      <c r="AR659" s="50" t="str">
        <f t="shared" si="186"/>
        <v>G996.048</v>
      </c>
      <c r="AS659" s="50" t="str">
        <f t="shared" si="187"/>
        <v>G996_3A</v>
      </c>
      <c r="AT659" s="54" t="s">
        <v>108</v>
      </c>
      <c r="AU659" s="12" t="s">
        <v>108</v>
      </c>
      <c r="AV659" s="12" t="s">
        <v>107</v>
      </c>
      <c r="AW659" s="12" t="s">
        <v>2396</v>
      </c>
      <c r="AX659" s="50" t="s">
        <v>223</v>
      </c>
      <c r="AY659" s="114" t="s">
        <v>106</v>
      </c>
      <c r="AZ659" s="114" t="s">
        <v>106</v>
      </c>
      <c r="BA659" s="12" t="str">
        <f t="shared" si="150"/>
        <v>M3A</v>
      </c>
      <c r="BB659" s="54" t="s">
        <v>106</v>
      </c>
      <c r="BC659" s="12" t="str">
        <f t="shared" si="188"/>
        <v>30 kw-24 krpm</v>
      </c>
      <c r="BD659" s="12" t="str">
        <f t="shared" si="189"/>
        <v>HSK-A 63</v>
      </c>
      <c r="BE659" s="103" t="s">
        <v>2271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107</v>
      </c>
      <c r="CL659" s="64" t="s">
        <v>118</v>
      </c>
      <c r="CM659" s="64" t="s">
        <v>2266</v>
      </c>
      <c r="CN659" s="64" t="str">
        <f>TabelladatiSinottico[[#This Row],[Serial_Number]]</f>
        <v>G996.048</v>
      </c>
      <c r="CO659" s="50" t="str">
        <f>TabelladatiSinottico[[#This Row],[Customer]]</f>
        <v>RONAL CR S.r.o.</v>
      </c>
      <c r="CP659" s="54">
        <f t="shared" si="172"/>
        <v>658</v>
      </c>
      <c r="CQ659" s="64" t="s">
        <v>106</v>
      </c>
    </row>
    <row r="660" spans="1:95" ht="16.5" customHeight="1" x14ac:dyDescent="0.25">
      <c r="A660" s="1" t="s">
        <v>2266</v>
      </c>
      <c r="B660" s="6" t="s">
        <v>322</v>
      </c>
      <c r="C660" s="7" t="s">
        <v>652</v>
      </c>
      <c r="D660" t="s">
        <v>2321</v>
      </c>
      <c r="E660" s="2">
        <v>2009</v>
      </c>
      <c r="F660" s="2" t="s">
        <v>646</v>
      </c>
      <c r="G660" s="2" t="s">
        <v>1244</v>
      </c>
      <c r="H660" s="2" t="s">
        <v>101</v>
      </c>
      <c r="I660" s="2" t="s">
        <v>102</v>
      </c>
      <c r="J660" s="2" t="s">
        <v>2397</v>
      </c>
      <c r="K660" s="91" t="str">
        <f t="shared" si="184"/>
        <v>pdf</v>
      </c>
      <c r="L660" s="2" t="s">
        <v>2395</v>
      </c>
      <c r="M660" s="91" t="str">
        <f t="shared" si="185"/>
        <v>pdf</v>
      </c>
      <c r="N660" s="2" t="s">
        <v>105</v>
      </c>
      <c r="O660" s="39" t="s">
        <v>106</v>
      </c>
      <c r="P660" s="13" t="str">
        <f t="shared" si="124"/>
        <v>Folder</v>
      </c>
      <c r="Q660" s="90">
        <v>850</v>
      </c>
      <c r="R660" s="90">
        <v>950</v>
      </c>
      <c r="S660" s="90">
        <v>600</v>
      </c>
      <c r="T660" s="2">
        <v>24</v>
      </c>
      <c r="U660" s="2" t="s">
        <v>107</v>
      </c>
      <c r="V660" s="7" t="s">
        <v>106</v>
      </c>
      <c r="W660" s="2" t="s">
        <v>107</v>
      </c>
      <c r="X660" s="2" t="s">
        <v>108</v>
      </c>
      <c r="Y660" s="2" t="s">
        <v>108</v>
      </c>
      <c r="Z660" s="2" t="s">
        <v>108</v>
      </c>
      <c r="AA660" s="2" t="s">
        <v>107</v>
      </c>
      <c r="AB660" s="18" t="s">
        <v>108</v>
      </c>
      <c r="AC660" s="7" t="s">
        <v>771</v>
      </c>
      <c r="AD660" s="47" t="s">
        <v>106</v>
      </c>
      <c r="AE660" s="12" t="s">
        <v>106</v>
      </c>
      <c r="AF660" s="102" t="s">
        <v>106</v>
      </c>
      <c r="AG660" s="102" t="s">
        <v>106</v>
      </c>
      <c r="AH660" s="102" t="s">
        <v>106</v>
      </c>
      <c r="AI660" s="102" t="s">
        <v>106</v>
      </c>
      <c r="AJ660" s="102" t="s">
        <v>106</v>
      </c>
      <c r="AK660" s="93" t="s">
        <v>106</v>
      </c>
      <c r="AL660" s="12" t="s">
        <v>106</v>
      </c>
      <c r="AM660" s="12" t="str">
        <f t="shared" si="108"/>
        <v/>
      </c>
      <c r="AN660" s="14" t="str">
        <f t="shared" si="125"/>
        <v>Folder</v>
      </c>
      <c r="AO660" s="15">
        <v>0</v>
      </c>
      <c r="AQ660" s="54" t="s">
        <v>106</v>
      </c>
      <c r="AR660" s="50" t="str">
        <f t="shared" si="186"/>
        <v>G996.049</v>
      </c>
      <c r="AS660" s="50" t="str">
        <f t="shared" si="187"/>
        <v>G996_3A</v>
      </c>
      <c r="AT660" s="54" t="s">
        <v>108</v>
      </c>
      <c r="AU660" s="12" t="s">
        <v>108</v>
      </c>
      <c r="AV660" s="12" t="s">
        <v>107</v>
      </c>
      <c r="AW660" s="12" t="s">
        <v>2396</v>
      </c>
      <c r="AX660" s="50" t="s">
        <v>223</v>
      </c>
      <c r="AY660" s="118" t="s">
        <v>192</v>
      </c>
      <c r="AZ660" s="118" t="s">
        <v>173</v>
      </c>
      <c r="BA660" s="12" t="str">
        <f t="shared" si="150"/>
        <v>M3A</v>
      </c>
      <c r="BB660" s="54" t="s">
        <v>106</v>
      </c>
      <c r="BC660" s="12" t="str">
        <f t="shared" si="188"/>
        <v>30 kw-24 krpm</v>
      </c>
      <c r="BD660" s="12" t="str">
        <f t="shared" si="189"/>
        <v>HSK-A 63</v>
      </c>
      <c r="BE660" s="103" t="s">
        <v>2271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107</v>
      </c>
      <c r="CL660" s="64" t="s">
        <v>118</v>
      </c>
      <c r="CM660" s="64" t="s">
        <v>2266</v>
      </c>
      <c r="CN660" s="64" t="str">
        <f>TabelladatiSinottico[[#This Row],[Serial_Number]]</f>
        <v>G996.049</v>
      </c>
      <c r="CO660" s="50" t="str">
        <f>TabelladatiSinottico[[#This Row],[Customer]]</f>
        <v>RONAL CR S.r.o.</v>
      </c>
      <c r="CP660" s="54">
        <f t="shared" si="172"/>
        <v>659</v>
      </c>
      <c r="CQ660" s="64" t="s">
        <v>106</v>
      </c>
    </row>
    <row r="661" spans="1:95" ht="16.5" customHeight="1" x14ac:dyDescent="0.25">
      <c r="A661" s="1" t="s">
        <v>2266</v>
      </c>
      <c r="B661" s="6" t="s">
        <v>331</v>
      </c>
      <c r="C661" s="7" t="s">
        <v>2267</v>
      </c>
      <c r="D661" t="s">
        <v>2069</v>
      </c>
      <c r="E661" s="2">
        <v>2009</v>
      </c>
      <c r="F661" s="2" t="s">
        <v>646</v>
      </c>
      <c r="G661" s="2" t="s">
        <v>1244</v>
      </c>
      <c r="H661" s="2" t="s">
        <v>101</v>
      </c>
      <c r="I661" s="2" t="s">
        <v>102</v>
      </c>
      <c r="J661" s="2" t="s">
        <v>2398</v>
      </c>
      <c r="K661" s="91" t="str">
        <f t="shared" si="184"/>
        <v>pdf</v>
      </c>
      <c r="L661" s="2" t="s">
        <v>2302</v>
      </c>
      <c r="M661" s="91" t="str">
        <f t="shared" si="185"/>
        <v>pdf</v>
      </c>
      <c r="N661" s="2" t="s">
        <v>105</v>
      </c>
      <c r="O661" s="39" t="s">
        <v>106</v>
      </c>
      <c r="P661" s="13" t="str">
        <f t="shared" si="124"/>
        <v>Folder</v>
      </c>
      <c r="Q661" s="90">
        <v>850</v>
      </c>
      <c r="R661" s="90">
        <v>950</v>
      </c>
      <c r="S661" s="90">
        <v>600</v>
      </c>
      <c r="T661" s="2">
        <v>24</v>
      </c>
      <c r="U661" s="2" t="s">
        <v>107</v>
      </c>
      <c r="V661" s="7" t="s">
        <v>106</v>
      </c>
      <c r="W661" s="2" t="s">
        <v>107</v>
      </c>
      <c r="X661" s="2" t="s">
        <v>108</v>
      </c>
      <c r="Y661" s="2" t="s">
        <v>108</v>
      </c>
      <c r="Z661" s="2" t="s">
        <v>108</v>
      </c>
      <c r="AA661" s="2" t="s">
        <v>108</v>
      </c>
      <c r="AB661" s="18" t="s">
        <v>108</v>
      </c>
      <c r="AC661" s="7" t="s">
        <v>139</v>
      </c>
      <c r="AD661" s="47" t="s">
        <v>106</v>
      </c>
      <c r="AE661" s="12" t="s">
        <v>106</v>
      </c>
      <c r="AF661" s="102" t="s">
        <v>106</v>
      </c>
      <c r="AG661" s="102" t="s">
        <v>106</v>
      </c>
      <c r="AH661" s="102" t="s">
        <v>106</v>
      </c>
      <c r="AI661" s="102" t="s">
        <v>106</v>
      </c>
      <c r="AJ661" s="102" t="s">
        <v>106</v>
      </c>
      <c r="AK661" s="93" t="s">
        <v>106</v>
      </c>
      <c r="AL661" s="12" t="s">
        <v>106</v>
      </c>
      <c r="AM661" s="12" t="str">
        <f t="shared" si="108"/>
        <v/>
      </c>
      <c r="AN661" s="14" t="str">
        <f t="shared" si="125"/>
        <v>Folder</v>
      </c>
      <c r="AO661" s="15">
        <v>0</v>
      </c>
      <c r="AQ661" s="54" t="s">
        <v>106</v>
      </c>
      <c r="AR661" s="50" t="str">
        <f t="shared" si="186"/>
        <v>G996.050</v>
      </c>
      <c r="AS661" s="50" t="str">
        <f t="shared" si="187"/>
        <v>G996_RT</v>
      </c>
      <c r="AT661" s="54" t="s">
        <v>106</v>
      </c>
      <c r="AU661" s="12" t="s">
        <v>108</v>
      </c>
      <c r="AV661" s="12" t="s">
        <v>108</v>
      </c>
      <c r="AW661" s="12" t="s">
        <v>108</v>
      </c>
      <c r="AX661" s="50" t="s">
        <v>223</v>
      </c>
      <c r="AY661" s="118" t="s">
        <v>112</v>
      </c>
      <c r="AZ661" s="118" t="s">
        <v>2399</v>
      </c>
      <c r="BA661" s="12" t="str">
        <f t="shared" si="150"/>
        <v>M3A</v>
      </c>
      <c r="BB661" s="54" t="s">
        <v>106</v>
      </c>
      <c r="BC661" s="12" t="str">
        <f t="shared" si="188"/>
        <v>30 kw-24 krpm</v>
      </c>
      <c r="BD661" s="12" t="str">
        <f t="shared" si="189"/>
        <v>HSK-A 63</v>
      </c>
      <c r="BE661" s="103" t="s">
        <v>2271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2266</v>
      </c>
      <c r="CN661" s="64" t="str">
        <f>TabelladatiSinottico[[#This Row],[Serial_Number]]</f>
        <v>G996.050</v>
      </c>
      <c r="CO661" s="50" t="str">
        <f>TabelladatiSinottico[[#This Row],[Customer]]</f>
        <v>CHANGZHOU YANGS MOULD Co. Ltd.</v>
      </c>
      <c r="CP661" s="54">
        <f t="shared" si="172"/>
        <v>660</v>
      </c>
      <c r="CQ661" s="64" t="s">
        <v>106</v>
      </c>
    </row>
    <row r="662" spans="1:95" ht="16.5" customHeight="1" x14ac:dyDescent="0.25">
      <c r="A662" s="1" t="s">
        <v>2266</v>
      </c>
      <c r="B662" s="6" t="s">
        <v>342</v>
      </c>
      <c r="C662" s="7" t="s">
        <v>2267</v>
      </c>
      <c r="D662" t="s">
        <v>2400</v>
      </c>
      <c r="E662" s="2">
        <v>2009</v>
      </c>
      <c r="F662" s="2" t="s">
        <v>646</v>
      </c>
      <c r="G662" s="2" t="s">
        <v>1244</v>
      </c>
      <c r="H662" s="2" t="s">
        <v>101</v>
      </c>
      <c r="I662" s="2" t="s">
        <v>102</v>
      </c>
      <c r="J662" s="2" t="s">
        <v>2401</v>
      </c>
      <c r="K662" s="91" t="str">
        <f t="shared" si="184"/>
        <v>pdf</v>
      </c>
      <c r="L662" s="2" t="s">
        <v>2302</v>
      </c>
      <c r="M662" s="91" t="str">
        <f t="shared" si="185"/>
        <v>pdf</v>
      </c>
      <c r="N662" s="2" t="s">
        <v>105</v>
      </c>
      <c r="O662" s="39" t="s">
        <v>106</v>
      </c>
      <c r="P662" s="13" t="str">
        <f t="shared" si="124"/>
        <v>Folder</v>
      </c>
      <c r="Q662" s="90">
        <v>850</v>
      </c>
      <c r="R662" s="90">
        <v>950</v>
      </c>
      <c r="S662" s="90">
        <v>600</v>
      </c>
      <c r="T662" s="2">
        <v>42</v>
      </c>
      <c r="U662" s="2" t="s">
        <v>107</v>
      </c>
      <c r="V662" s="7" t="s">
        <v>106</v>
      </c>
      <c r="W662" s="2" t="s">
        <v>107</v>
      </c>
      <c r="X662" s="2" t="s">
        <v>108</v>
      </c>
      <c r="Y662" s="2" t="s">
        <v>108</v>
      </c>
      <c r="Z662" s="2" t="s">
        <v>108</v>
      </c>
      <c r="AA662" s="2" t="s">
        <v>107</v>
      </c>
      <c r="AB662" s="18" t="s">
        <v>108</v>
      </c>
      <c r="AC662" s="7" t="s">
        <v>2402</v>
      </c>
      <c r="AD662" s="47" t="s">
        <v>106</v>
      </c>
      <c r="AE662" s="12" t="s">
        <v>106</v>
      </c>
      <c r="AF662" s="102" t="s">
        <v>106</v>
      </c>
      <c r="AG662" s="102" t="s">
        <v>106</v>
      </c>
      <c r="AH662" s="102" t="s">
        <v>106</v>
      </c>
      <c r="AI662" s="102" t="s">
        <v>106</v>
      </c>
      <c r="AJ662" s="102" t="s">
        <v>106</v>
      </c>
      <c r="AK662" s="93" t="s">
        <v>106</v>
      </c>
      <c r="AL662" s="12" t="s">
        <v>106</v>
      </c>
      <c r="AM662" s="12" t="str">
        <f t="shared" si="108"/>
        <v/>
      </c>
      <c r="AN662" s="14" t="str">
        <f t="shared" si="125"/>
        <v>Folder</v>
      </c>
      <c r="AO662" s="15">
        <v>0</v>
      </c>
      <c r="AQ662" s="54" t="s">
        <v>106</v>
      </c>
      <c r="AR662" s="50" t="str">
        <f t="shared" si="186"/>
        <v>G996.051</v>
      </c>
      <c r="AS662" s="50" t="str">
        <f t="shared" si="187"/>
        <v>G996_RT</v>
      </c>
      <c r="AT662" s="54" t="s">
        <v>2303</v>
      </c>
      <c r="AU662" s="12" t="s">
        <v>108</v>
      </c>
      <c r="AV662" s="12" t="s">
        <v>108</v>
      </c>
      <c r="AW662" s="12" t="s">
        <v>108</v>
      </c>
      <c r="AX662" s="50" t="s">
        <v>341</v>
      </c>
      <c r="AY662" s="118" t="s">
        <v>1475</v>
      </c>
      <c r="AZ662" s="118" t="s">
        <v>2403</v>
      </c>
      <c r="BA662" s="12" t="str">
        <f t="shared" si="150"/>
        <v>M3A</v>
      </c>
      <c r="BB662" s="54" t="s">
        <v>106</v>
      </c>
      <c r="BC662" s="12" t="str">
        <f t="shared" si="188"/>
        <v>30 kw-24 krpm</v>
      </c>
      <c r="BD662" s="12" t="str">
        <f t="shared" si="189"/>
        <v>HSK-A 63</v>
      </c>
      <c r="BE662" s="103" t="s">
        <v>2271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2266</v>
      </c>
      <c r="CN662" s="64" t="str">
        <f>TabelladatiSinottico[[#This Row],[Serial_Number]]</f>
        <v>G996.051</v>
      </c>
      <c r="CO662" s="50" t="str">
        <f>TabelladatiSinottico[[#This Row],[Customer]]</f>
        <v>TP-TOOLS OY</v>
      </c>
      <c r="CP662" s="54">
        <f t="shared" si="172"/>
        <v>661</v>
      </c>
      <c r="CQ662" s="64" t="s">
        <v>106</v>
      </c>
    </row>
    <row r="663" spans="1:95" ht="16.5" customHeight="1" x14ac:dyDescent="0.25">
      <c r="A663" s="1" t="s">
        <v>2266</v>
      </c>
      <c r="B663" s="6" t="s">
        <v>345</v>
      </c>
      <c r="C663" s="7" t="s">
        <v>652</v>
      </c>
      <c r="D663" t="s">
        <v>2321</v>
      </c>
      <c r="E663" s="2">
        <v>2009</v>
      </c>
      <c r="F663" s="2" t="s">
        <v>646</v>
      </c>
      <c r="G663" s="2" t="s">
        <v>1244</v>
      </c>
      <c r="H663" s="2" t="s">
        <v>101</v>
      </c>
      <c r="I663" s="2" t="s">
        <v>102</v>
      </c>
      <c r="J663" s="2" t="s">
        <v>2404</v>
      </c>
      <c r="K663" s="91" t="str">
        <f t="shared" si="184"/>
        <v>pdf</v>
      </c>
      <c r="L663" s="2" t="s">
        <v>2391</v>
      </c>
      <c r="M663" s="91" t="str">
        <f t="shared" si="185"/>
        <v>pdf</v>
      </c>
      <c r="N663" s="2" t="s">
        <v>105</v>
      </c>
      <c r="O663" s="39" t="s">
        <v>106</v>
      </c>
      <c r="P663" s="13" t="str">
        <f t="shared" si="124"/>
        <v>Folder</v>
      </c>
      <c r="Q663" s="90">
        <v>850</v>
      </c>
      <c r="R663" s="90">
        <v>950</v>
      </c>
      <c r="S663" s="90">
        <v>600</v>
      </c>
      <c r="T663" s="2">
        <v>24</v>
      </c>
      <c r="U663" s="2" t="s">
        <v>107</v>
      </c>
      <c r="V663" s="7" t="s">
        <v>106</v>
      </c>
      <c r="W663" s="2" t="s">
        <v>107</v>
      </c>
      <c r="X663" s="2" t="s">
        <v>108</v>
      </c>
      <c r="Y663" s="2" t="s">
        <v>108</v>
      </c>
      <c r="Z663" s="2" t="s">
        <v>108</v>
      </c>
      <c r="AA663" s="2" t="s">
        <v>107</v>
      </c>
      <c r="AB663" s="18" t="s">
        <v>108</v>
      </c>
      <c r="AC663" s="7" t="s">
        <v>771</v>
      </c>
      <c r="AD663" s="47" t="s">
        <v>106</v>
      </c>
      <c r="AE663" s="12" t="s">
        <v>106</v>
      </c>
      <c r="AF663" s="102" t="s">
        <v>106</v>
      </c>
      <c r="AG663" s="102" t="s">
        <v>106</v>
      </c>
      <c r="AH663" s="102" t="s">
        <v>106</v>
      </c>
      <c r="AI663" s="102" t="s">
        <v>106</v>
      </c>
      <c r="AJ663" s="102" t="s">
        <v>106</v>
      </c>
      <c r="AK663" s="93" t="s">
        <v>106</v>
      </c>
      <c r="AL663" s="12" t="s">
        <v>106</v>
      </c>
      <c r="AM663" s="12" t="str">
        <f t="shared" si="108"/>
        <v/>
      </c>
      <c r="AN663" s="14" t="str">
        <f t="shared" si="125"/>
        <v>Folder</v>
      </c>
      <c r="AO663" s="15">
        <v>0</v>
      </c>
      <c r="AQ663" s="54" t="s">
        <v>106</v>
      </c>
      <c r="AR663" s="50" t="str">
        <f t="shared" si="186"/>
        <v>G996.052</v>
      </c>
      <c r="AS663" s="50" t="str">
        <f t="shared" si="187"/>
        <v>G996_3A</v>
      </c>
      <c r="AT663" s="54" t="s">
        <v>108</v>
      </c>
      <c r="AU663" s="12" t="s">
        <v>108</v>
      </c>
      <c r="AV663" s="12" t="s">
        <v>107</v>
      </c>
      <c r="AW663" s="12" t="s">
        <v>2392</v>
      </c>
      <c r="AX663" s="50" t="s">
        <v>223</v>
      </c>
      <c r="AY663" s="118" t="s">
        <v>2405</v>
      </c>
      <c r="AZ663" s="114" t="s">
        <v>106</v>
      </c>
      <c r="BA663" s="12" t="str">
        <f t="shared" si="150"/>
        <v>M3A</v>
      </c>
      <c r="BB663" s="54" t="s">
        <v>106</v>
      </c>
      <c r="BC663" s="12" t="str">
        <f t="shared" si="188"/>
        <v>30 kw-24 krpm</v>
      </c>
      <c r="BD663" s="12" t="str">
        <f t="shared" si="189"/>
        <v>HSK-A 63</v>
      </c>
      <c r="BE663" s="103" t="s">
        <v>2271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107</v>
      </c>
      <c r="CK663" s="54" t="s">
        <v>107</v>
      </c>
      <c r="CL663" s="64" t="s">
        <v>118</v>
      </c>
      <c r="CM663" s="64" t="s">
        <v>2266</v>
      </c>
      <c r="CN663" s="64" t="str">
        <f>TabelladatiSinottico[[#This Row],[Serial_Number]]</f>
        <v>G996.052</v>
      </c>
      <c r="CO663" s="50" t="str">
        <f>TabelladatiSinottico[[#This Row],[Customer]]</f>
        <v>RONAL CR S.r.o.</v>
      </c>
      <c r="CP663" s="54">
        <f t="shared" si="172"/>
        <v>662</v>
      </c>
      <c r="CQ663" s="64" t="s">
        <v>106</v>
      </c>
    </row>
    <row r="664" spans="1:95" ht="16.5" customHeight="1" x14ac:dyDescent="0.25">
      <c r="A664" s="1" t="s">
        <v>2266</v>
      </c>
      <c r="B664" s="6" t="s">
        <v>356</v>
      </c>
      <c r="C664" s="7" t="s">
        <v>652</v>
      </c>
      <c r="D664" t="s">
        <v>2321</v>
      </c>
      <c r="E664" s="2">
        <v>2009</v>
      </c>
      <c r="F664" s="2" t="s">
        <v>646</v>
      </c>
      <c r="G664" s="2" t="s">
        <v>1244</v>
      </c>
      <c r="H664" s="2" t="s">
        <v>101</v>
      </c>
      <c r="I664" s="2" t="s">
        <v>102</v>
      </c>
      <c r="J664" s="2" t="s">
        <v>2406</v>
      </c>
      <c r="K664" s="91" t="str">
        <f t="shared" si="184"/>
        <v>pdf</v>
      </c>
      <c r="L664" s="2" t="s">
        <v>2391</v>
      </c>
      <c r="M664" s="91" t="str">
        <f t="shared" si="185"/>
        <v>pdf</v>
      </c>
      <c r="N664" s="2" t="s">
        <v>105</v>
      </c>
      <c r="O664" s="39" t="s">
        <v>106</v>
      </c>
      <c r="P664" s="13" t="str">
        <f t="shared" si="124"/>
        <v>Folder</v>
      </c>
      <c r="Q664" s="90">
        <v>850</v>
      </c>
      <c r="R664" s="90">
        <v>950</v>
      </c>
      <c r="S664" s="90">
        <v>600</v>
      </c>
      <c r="T664" s="2">
        <v>24</v>
      </c>
      <c r="U664" s="2" t="s">
        <v>107</v>
      </c>
      <c r="V664" s="7" t="s">
        <v>106</v>
      </c>
      <c r="W664" s="2" t="s">
        <v>107</v>
      </c>
      <c r="X664" s="2" t="s">
        <v>108</v>
      </c>
      <c r="Y664" s="2" t="s">
        <v>108</v>
      </c>
      <c r="Z664" s="2" t="s">
        <v>108</v>
      </c>
      <c r="AA664" s="2" t="s">
        <v>107</v>
      </c>
      <c r="AB664" s="18" t="s">
        <v>108</v>
      </c>
      <c r="AC664" s="7" t="s">
        <v>771</v>
      </c>
      <c r="AD664" s="47" t="s">
        <v>106</v>
      </c>
      <c r="AE664" s="12" t="s">
        <v>106</v>
      </c>
      <c r="AF664" s="102" t="s">
        <v>106</v>
      </c>
      <c r="AG664" s="102" t="s">
        <v>106</v>
      </c>
      <c r="AH664" s="102" t="s">
        <v>106</v>
      </c>
      <c r="AI664" s="102" t="s">
        <v>106</v>
      </c>
      <c r="AJ664" s="102" t="s">
        <v>106</v>
      </c>
      <c r="AK664" s="93" t="s">
        <v>106</v>
      </c>
      <c r="AL664" s="12" t="s">
        <v>106</v>
      </c>
      <c r="AM664" s="12" t="str">
        <f t="shared" si="108"/>
        <v/>
      </c>
      <c r="AN664" s="14" t="str">
        <f t="shared" si="125"/>
        <v>Folder</v>
      </c>
      <c r="AO664" s="15">
        <v>0</v>
      </c>
      <c r="AQ664" s="54" t="s">
        <v>106</v>
      </c>
      <c r="AR664" s="50" t="str">
        <f t="shared" si="186"/>
        <v>G996.053</v>
      </c>
      <c r="AS664" s="50" t="str">
        <f t="shared" si="187"/>
        <v>G996_3A</v>
      </c>
      <c r="AT664" s="54" t="s">
        <v>108</v>
      </c>
      <c r="AU664" s="12" t="s">
        <v>108</v>
      </c>
      <c r="AV664" s="12" t="s">
        <v>107</v>
      </c>
      <c r="AW664" s="12" t="s">
        <v>2392</v>
      </c>
      <c r="AX664" s="50" t="s">
        <v>223</v>
      </c>
      <c r="AY664" s="118" t="s">
        <v>2405</v>
      </c>
      <c r="AZ664" s="114" t="s">
        <v>106</v>
      </c>
      <c r="BA664" s="12" t="str">
        <f t="shared" si="150"/>
        <v>M3A</v>
      </c>
      <c r="BB664" s="54" t="s">
        <v>106</v>
      </c>
      <c r="BC664" s="12" t="str">
        <f t="shared" si="188"/>
        <v>30 kw-24 krpm</v>
      </c>
      <c r="BD664" s="12" t="str">
        <f t="shared" si="189"/>
        <v>HSK-A 63</v>
      </c>
      <c r="BE664" s="103" t="s">
        <v>2271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107</v>
      </c>
      <c r="CK664" s="54" t="s">
        <v>107</v>
      </c>
      <c r="CL664" s="64" t="s">
        <v>118</v>
      </c>
      <c r="CM664" s="64" t="s">
        <v>2266</v>
      </c>
      <c r="CN664" s="64" t="str">
        <f>TabelladatiSinottico[[#This Row],[Serial_Number]]</f>
        <v>G996.053</v>
      </c>
      <c r="CO664" s="50" t="str">
        <f>TabelladatiSinottico[[#This Row],[Customer]]</f>
        <v>RONAL CR S.r.o.</v>
      </c>
      <c r="CP664" s="54">
        <f t="shared" si="172"/>
        <v>663</v>
      </c>
      <c r="CQ664" s="64" t="s">
        <v>106</v>
      </c>
    </row>
    <row r="665" spans="1:95" ht="21.75" customHeight="1" x14ac:dyDescent="0.25">
      <c r="A665" s="1" t="s">
        <v>2266</v>
      </c>
      <c r="B665" s="6" t="s">
        <v>358</v>
      </c>
      <c r="C665" s="7" t="s">
        <v>2267</v>
      </c>
      <c r="D665" s="110" t="s">
        <v>1625</v>
      </c>
      <c r="E665" s="2">
        <v>2008</v>
      </c>
      <c r="F665" s="2" t="s">
        <v>646</v>
      </c>
      <c r="G665" s="109" t="s">
        <v>2407</v>
      </c>
      <c r="H665" s="109" t="s">
        <v>2408</v>
      </c>
      <c r="I665" s="109" t="s">
        <v>2409</v>
      </c>
      <c r="J665" s="2" t="s">
        <v>2410</v>
      </c>
      <c r="K665" s="91" t="str">
        <f t="shared" si="184"/>
        <v>pdf</v>
      </c>
      <c r="L665" s="2" t="s">
        <v>2302</v>
      </c>
      <c r="M665" s="91" t="str">
        <f t="shared" si="185"/>
        <v>pdf</v>
      </c>
      <c r="N665" s="2" t="s">
        <v>105</v>
      </c>
      <c r="O665" s="39" t="s">
        <v>106</v>
      </c>
      <c r="P665" s="13" t="str">
        <f t="shared" si="124"/>
        <v>Folder</v>
      </c>
      <c r="Q665" s="90">
        <v>850</v>
      </c>
      <c r="R665" s="90">
        <v>950</v>
      </c>
      <c r="S665" s="90">
        <v>600</v>
      </c>
      <c r="T665" s="2">
        <v>24</v>
      </c>
      <c r="U665" s="2" t="s">
        <v>107</v>
      </c>
      <c r="V665" s="7" t="s">
        <v>106</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tr">
        <f t="shared" si="108"/>
        <v/>
      </c>
      <c r="AN665" s="14" t="str">
        <f t="shared" si="125"/>
        <v>Folder</v>
      </c>
      <c r="AO665" s="15">
        <v>0</v>
      </c>
      <c r="AQ665" s="54" t="s">
        <v>106</v>
      </c>
      <c r="AR665" s="50" t="str">
        <f t="shared" si="186"/>
        <v>G996.054</v>
      </c>
      <c r="AS665" s="50" t="str">
        <f t="shared" si="187"/>
        <v>G996_RT</v>
      </c>
      <c r="AT665" s="54" t="s">
        <v>106</v>
      </c>
      <c r="AU665" s="12" t="s">
        <v>108</v>
      </c>
      <c r="AV665" s="12" t="s">
        <v>108</v>
      </c>
      <c r="AW665" s="12" t="s">
        <v>108</v>
      </c>
      <c r="AX665" s="50" t="s">
        <v>106</v>
      </c>
      <c r="AY665" s="118" t="s">
        <v>192</v>
      </c>
      <c r="AZ665" s="118" t="s">
        <v>1630</v>
      </c>
      <c r="BA665" s="12" t="str">
        <f t="shared" si="150"/>
        <v>M3A</v>
      </c>
      <c r="BB665" s="54" t="s">
        <v>106</v>
      </c>
      <c r="BC665" s="12" t="str">
        <f t="shared" si="188"/>
        <v xml:space="preserve">30 kw-24 krpm 
?? kw-?? krpm </v>
      </c>
      <c r="BD665" s="12" t="str">
        <f t="shared" si="189"/>
        <v xml:space="preserve">HSK-A 63 
HSK-? ??
</v>
      </c>
      <c r="BE665" s="103" t="s">
        <v>2411</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2266</v>
      </c>
      <c r="CN665" s="64" t="str">
        <f>TabelladatiSinottico[[#This Row],[Serial_Number]]</f>
        <v>G996.054</v>
      </c>
      <c r="CO665" s="50" t="str">
        <f>TabelladatiSinottico[[#This Row],[Customer]]</f>
        <v>AICHELE WERKZEUGE GMBH+Co. Kg.</v>
      </c>
      <c r="CP665" s="54">
        <f t="shared" si="172"/>
        <v>664</v>
      </c>
      <c r="CQ665" s="64" t="s">
        <v>106</v>
      </c>
    </row>
    <row r="666" spans="1:95" ht="16.5" customHeight="1" x14ac:dyDescent="0.25">
      <c r="A666" s="1" t="s">
        <v>2266</v>
      </c>
      <c r="B666" s="6" t="s">
        <v>360</v>
      </c>
      <c r="C666" s="7" t="s">
        <v>652</v>
      </c>
      <c r="D666" t="s">
        <v>2321</v>
      </c>
      <c r="E666" s="2">
        <v>2009</v>
      </c>
      <c r="F666" s="2" t="s">
        <v>646</v>
      </c>
      <c r="G666" s="2" t="s">
        <v>1244</v>
      </c>
      <c r="H666" s="2" t="s">
        <v>101</v>
      </c>
      <c r="I666" s="2" t="s">
        <v>102</v>
      </c>
      <c r="J666" s="2" t="s">
        <v>2412</v>
      </c>
      <c r="K666" s="91" t="str">
        <f t="shared" si="184"/>
        <v>pdf</v>
      </c>
      <c r="L666" s="2" t="s">
        <v>2395</v>
      </c>
      <c r="M666" s="91" t="str">
        <f t="shared" si="185"/>
        <v>pdf</v>
      </c>
      <c r="N666" s="2" t="s">
        <v>105</v>
      </c>
      <c r="O666" s="39" t="s">
        <v>106</v>
      </c>
      <c r="P666" s="13" t="str">
        <f t="shared" si="124"/>
        <v>Folder</v>
      </c>
      <c r="Q666" s="90">
        <v>850</v>
      </c>
      <c r="R666" s="90">
        <v>950</v>
      </c>
      <c r="S666" s="90">
        <v>600</v>
      </c>
      <c r="T666" s="2">
        <v>24</v>
      </c>
      <c r="U666" s="2" t="s">
        <v>107</v>
      </c>
      <c r="V666" s="7" t="s">
        <v>106</v>
      </c>
      <c r="W666" s="2" t="s">
        <v>107</v>
      </c>
      <c r="X666" s="2" t="s">
        <v>108</v>
      </c>
      <c r="Y666" s="2" t="s">
        <v>108</v>
      </c>
      <c r="Z666" s="2" t="s">
        <v>108</v>
      </c>
      <c r="AA666" s="2" t="s">
        <v>107</v>
      </c>
      <c r="AB666" s="18" t="s">
        <v>108</v>
      </c>
      <c r="AC666" s="7" t="s">
        <v>771</v>
      </c>
      <c r="AD666" s="47" t="s">
        <v>106</v>
      </c>
      <c r="AE666" s="12" t="s">
        <v>106</v>
      </c>
      <c r="AF666" s="102" t="s">
        <v>106</v>
      </c>
      <c r="AG666" s="102" t="s">
        <v>106</v>
      </c>
      <c r="AH666" s="102" t="s">
        <v>106</v>
      </c>
      <c r="AI666" s="102" t="s">
        <v>106</v>
      </c>
      <c r="AJ666" s="102" t="s">
        <v>106</v>
      </c>
      <c r="AK666" s="93" t="s">
        <v>106</v>
      </c>
      <c r="AL666" s="12" t="s">
        <v>106</v>
      </c>
      <c r="AM666" s="12" t="str">
        <f t="shared" si="108"/>
        <v/>
      </c>
      <c r="AN666" s="14" t="str">
        <f t="shared" si="125"/>
        <v>Folder</v>
      </c>
      <c r="AO666" s="15">
        <v>0</v>
      </c>
      <c r="AQ666" s="54" t="s">
        <v>106</v>
      </c>
      <c r="AR666" s="50" t="str">
        <f t="shared" si="186"/>
        <v>G996.055</v>
      </c>
      <c r="AS666" s="50" t="str">
        <f t="shared" si="187"/>
        <v>G996_3A</v>
      </c>
      <c r="AT666" s="54" t="s">
        <v>108</v>
      </c>
      <c r="AU666" s="12" t="s">
        <v>108</v>
      </c>
      <c r="AV666" s="12" t="s">
        <v>107</v>
      </c>
      <c r="AW666" s="12" t="s">
        <v>2396</v>
      </c>
      <c r="AX666" s="50" t="s">
        <v>223</v>
      </c>
      <c r="AY666" s="114" t="s">
        <v>106</v>
      </c>
      <c r="AZ666" s="114" t="s">
        <v>106</v>
      </c>
      <c r="BA666" s="12" t="str">
        <f t="shared" si="150"/>
        <v>M3A</v>
      </c>
      <c r="BB666" s="54" t="s">
        <v>106</v>
      </c>
      <c r="BC666" s="12" t="str">
        <f t="shared" si="188"/>
        <v>30 kw-24 krpm</v>
      </c>
      <c r="BD666" s="12" t="str">
        <f t="shared" si="189"/>
        <v>HSK-A 63</v>
      </c>
      <c r="BE666" s="103" t="s">
        <v>2271</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107</v>
      </c>
      <c r="CL666" s="64" t="s">
        <v>118</v>
      </c>
      <c r="CM666" s="64" t="s">
        <v>2266</v>
      </c>
      <c r="CN666" s="64" t="str">
        <f>TabelladatiSinottico[[#This Row],[Serial_Number]]</f>
        <v>G996.055</v>
      </c>
      <c r="CO666" s="50" t="str">
        <f>TabelladatiSinottico[[#This Row],[Customer]]</f>
        <v>RONAL CR S.r.o.</v>
      </c>
      <c r="CP666" s="54">
        <f t="shared" si="172"/>
        <v>665</v>
      </c>
      <c r="CQ666" s="64" t="s">
        <v>106</v>
      </c>
    </row>
    <row r="667" spans="1:95" ht="16.5" customHeight="1" x14ac:dyDescent="0.25">
      <c r="A667" s="1" t="s">
        <v>2266</v>
      </c>
      <c r="B667" s="6" t="s">
        <v>372</v>
      </c>
      <c r="C667" s="7" t="s">
        <v>2267</v>
      </c>
      <c r="D667" t="s">
        <v>2194</v>
      </c>
      <c r="E667" s="2">
        <v>2010</v>
      </c>
      <c r="F667" s="2" t="s">
        <v>646</v>
      </c>
      <c r="G667" s="2" t="s">
        <v>1244</v>
      </c>
      <c r="H667" s="2" t="s">
        <v>101</v>
      </c>
      <c r="I667" s="2" t="s">
        <v>102</v>
      </c>
      <c r="J667" s="2" t="s">
        <v>2413</v>
      </c>
      <c r="K667" s="91" t="str">
        <f t="shared" si="184"/>
        <v>pdf</v>
      </c>
      <c r="L667" s="2" t="s">
        <v>2302</v>
      </c>
      <c r="M667" s="91" t="str">
        <f t="shared" si="185"/>
        <v>pdf</v>
      </c>
      <c r="N667" s="2" t="s">
        <v>105</v>
      </c>
      <c r="O667" s="39" t="s">
        <v>106</v>
      </c>
      <c r="P667" s="13" t="str">
        <f t="shared" si="124"/>
        <v>Folder</v>
      </c>
      <c r="Q667" s="90">
        <v>850</v>
      </c>
      <c r="R667" s="90">
        <v>950</v>
      </c>
      <c r="S667" s="90">
        <v>600</v>
      </c>
      <c r="T667" s="2">
        <v>24</v>
      </c>
      <c r="U667" s="2" t="s">
        <v>107</v>
      </c>
      <c r="V667" s="7" t="s">
        <v>106</v>
      </c>
      <c r="W667" s="2" t="s">
        <v>107</v>
      </c>
      <c r="X667" s="2" t="s">
        <v>108</v>
      </c>
      <c r="Y667" s="2" t="s">
        <v>108</v>
      </c>
      <c r="Z667" s="2" t="s">
        <v>108</v>
      </c>
      <c r="AA667" s="2" t="s">
        <v>108</v>
      </c>
      <c r="AB667" s="18" t="s">
        <v>108</v>
      </c>
      <c r="AC667" s="7" t="s">
        <v>2196</v>
      </c>
      <c r="AD667" s="47" t="s">
        <v>106</v>
      </c>
      <c r="AE667" s="12" t="s">
        <v>106</v>
      </c>
      <c r="AF667" s="102" t="s">
        <v>106</v>
      </c>
      <c r="AG667" s="102" t="s">
        <v>106</v>
      </c>
      <c r="AH667" s="102" t="s">
        <v>106</v>
      </c>
      <c r="AI667" s="102" t="s">
        <v>106</v>
      </c>
      <c r="AJ667" s="102" t="s">
        <v>106</v>
      </c>
      <c r="AK667" s="93" t="s">
        <v>106</v>
      </c>
      <c r="AL667" s="12" t="s">
        <v>106</v>
      </c>
      <c r="AM667" s="12" t="str">
        <f t="shared" si="108"/>
        <v/>
      </c>
      <c r="AN667" s="14" t="str">
        <f t="shared" si="125"/>
        <v>Folder</v>
      </c>
      <c r="AO667" s="15">
        <v>0</v>
      </c>
      <c r="AQ667" s="54" t="s">
        <v>106</v>
      </c>
      <c r="AR667" s="50" t="str">
        <f t="shared" si="186"/>
        <v>G996.056</v>
      </c>
      <c r="AS667" s="50" t="str">
        <f t="shared" si="187"/>
        <v>G996_RT</v>
      </c>
      <c r="AT667" s="54" t="s">
        <v>2303</v>
      </c>
      <c r="AU667" s="12" t="s">
        <v>108</v>
      </c>
      <c r="AV667" s="12" t="s">
        <v>108</v>
      </c>
      <c r="AW667" s="12" t="s">
        <v>108</v>
      </c>
      <c r="AX667" s="50" t="s">
        <v>106</v>
      </c>
      <c r="AY667" s="118" t="s">
        <v>2197</v>
      </c>
      <c r="AZ667" s="118" t="s">
        <v>112</v>
      </c>
      <c r="BA667" s="12" t="str">
        <f t="shared" si="150"/>
        <v>M3A</v>
      </c>
      <c r="BB667" s="54" t="s">
        <v>106</v>
      </c>
      <c r="BC667" s="12" t="str">
        <f t="shared" si="188"/>
        <v>30 kw-24 krpm</v>
      </c>
      <c r="BD667" s="12" t="str">
        <f t="shared" si="189"/>
        <v>HSK-A 63</v>
      </c>
      <c r="BE667" s="103" t="s">
        <v>2271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2266</v>
      </c>
      <c r="CN667" s="64" t="str">
        <f>TabelladatiSinottico[[#This Row],[Serial_Number]]</f>
        <v>G996.056</v>
      </c>
      <c r="CO667" s="50" t="str">
        <f>TabelladatiSinottico[[#This Row],[Customer]]</f>
        <v>S.C. ELBA S.A.</v>
      </c>
      <c r="CP667" s="54">
        <f t="shared" si="172"/>
        <v>666</v>
      </c>
      <c r="CQ667" s="64" t="s">
        <v>106</v>
      </c>
    </row>
    <row r="668" spans="1:95" ht="16.5" customHeight="1" x14ac:dyDescent="0.25">
      <c r="A668" s="1" t="s">
        <v>2266</v>
      </c>
      <c r="B668" s="6" t="s">
        <v>379</v>
      </c>
      <c r="C668" s="7" t="s">
        <v>2267</v>
      </c>
      <c r="D668" t="s">
        <v>2342</v>
      </c>
      <c r="E668" s="2">
        <v>2011</v>
      </c>
      <c r="F668" s="2" t="s">
        <v>646</v>
      </c>
      <c r="G668" s="2" t="s">
        <v>1244</v>
      </c>
      <c r="H668" s="2" t="s">
        <v>101</v>
      </c>
      <c r="I668" s="2" t="s">
        <v>102</v>
      </c>
      <c r="J668" s="2" t="s">
        <v>2414</v>
      </c>
      <c r="K668" s="91" t="str">
        <f t="shared" si="184"/>
        <v>pdf</v>
      </c>
      <c r="L668" s="2" t="s">
        <v>2302</v>
      </c>
      <c r="M668" s="91" t="str">
        <f t="shared" si="185"/>
        <v>pdf</v>
      </c>
      <c r="N668" s="2" t="s">
        <v>105</v>
      </c>
      <c r="O668" s="39" t="s">
        <v>106</v>
      </c>
      <c r="P668" s="13" t="str">
        <f t="shared" si="124"/>
        <v>Folder</v>
      </c>
      <c r="Q668" s="90">
        <v>850</v>
      </c>
      <c r="R668" s="90">
        <v>950</v>
      </c>
      <c r="S668" s="90">
        <v>600</v>
      </c>
      <c r="T668" s="2">
        <v>42</v>
      </c>
      <c r="U668" s="2" t="s">
        <v>107</v>
      </c>
      <c r="V668" s="7" t="s">
        <v>106</v>
      </c>
      <c r="W668" s="2" t="s">
        <v>107</v>
      </c>
      <c r="X668" s="2" t="s">
        <v>108</v>
      </c>
      <c r="Y668" s="2" t="s">
        <v>108</v>
      </c>
      <c r="Z668" s="2" t="s">
        <v>108</v>
      </c>
      <c r="AA668" s="2" t="s">
        <v>108</v>
      </c>
      <c r="AB668" s="18" t="s">
        <v>108</v>
      </c>
      <c r="AC668" s="7" t="s">
        <v>771</v>
      </c>
      <c r="AD668" s="47" t="s">
        <v>106</v>
      </c>
      <c r="AE668" s="12" t="s">
        <v>106</v>
      </c>
      <c r="AF668" s="102" t="s">
        <v>106</v>
      </c>
      <c r="AG668" s="102" t="s">
        <v>106</v>
      </c>
      <c r="AH668" s="102" t="s">
        <v>106</v>
      </c>
      <c r="AI668" s="102" t="s">
        <v>106</v>
      </c>
      <c r="AJ668" s="102" t="s">
        <v>106</v>
      </c>
      <c r="AK668" s="93" t="s">
        <v>106</v>
      </c>
      <c r="AL668" s="12" t="s">
        <v>106</v>
      </c>
      <c r="AM668" s="12" t="str">
        <f t="shared" si="108"/>
        <v/>
      </c>
      <c r="AN668" s="14" t="str">
        <f t="shared" si="125"/>
        <v>Folder</v>
      </c>
      <c r="AO668" s="15">
        <v>0</v>
      </c>
      <c r="AQ668" s="54" t="s">
        <v>106</v>
      </c>
      <c r="AR668" s="50" t="str">
        <f t="shared" si="186"/>
        <v>G996.057</v>
      </c>
      <c r="AS668" s="50" t="str">
        <f t="shared" si="187"/>
        <v>G996_RT</v>
      </c>
      <c r="AT668" s="54" t="s">
        <v>2415</v>
      </c>
      <c r="AU668" s="12" t="s">
        <v>108</v>
      </c>
      <c r="AV668" s="12" t="s">
        <v>108</v>
      </c>
      <c r="AW668" s="12" t="s">
        <v>108</v>
      </c>
      <c r="AX668" s="50" t="s">
        <v>2416</v>
      </c>
      <c r="AY668" s="118" t="s">
        <v>1778</v>
      </c>
      <c r="AZ668" s="118" t="s">
        <v>1475</v>
      </c>
      <c r="BA668" s="12" t="str">
        <f t="shared" si="150"/>
        <v>M3A</v>
      </c>
      <c r="BB668" s="54" t="s">
        <v>106</v>
      </c>
      <c r="BC668" s="12" t="str">
        <f t="shared" si="188"/>
        <v>30 kw-24 krpm</v>
      </c>
      <c r="BD668" s="12" t="str">
        <f t="shared" si="189"/>
        <v>HSK-A 63</v>
      </c>
      <c r="BE668" s="103" t="s">
        <v>2271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2266</v>
      </c>
      <c r="CN668" s="64" t="str">
        <f>TabelladatiSinottico[[#This Row],[Serial_Number]]</f>
        <v>G996.057</v>
      </c>
      <c r="CO668" s="50" t="str">
        <f>TabelladatiSinottico[[#This Row],[Customer]]</f>
        <v>BARUM CONTINENTAL SPOL. S.R.O.</v>
      </c>
      <c r="CP668" s="54">
        <f t="shared" si="172"/>
        <v>667</v>
      </c>
      <c r="CQ668" s="64" t="s">
        <v>106</v>
      </c>
    </row>
    <row r="669" spans="1:95" ht="16.5" customHeight="1" x14ac:dyDescent="0.25">
      <c r="A669" s="1" t="s">
        <v>2266</v>
      </c>
      <c r="B669" s="6" t="s">
        <v>388</v>
      </c>
      <c r="C669" s="7" t="s">
        <v>2267</v>
      </c>
      <c r="D669" t="s">
        <v>1998</v>
      </c>
      <c r="E669" s="2">
        <v>2011</v>
      </c>
      <c r="F669" s="2" t="s">
        <v>646</v>
      </c>
      <c r="G669" s="2" t="s">
        <v>1244</v>
      </c>
      <c r="H669" s="2" t="s">
        <v>101</v>
      </c>
      <c r="I669" s="2" t="s">
        <v>102</v>
      </c>
      <c r="J669" s="2" t="s">
        <v>2417</v>
      </c>
      <c r="K669" s="91" t="str">
        <f t="shared" si="184"/>
        <v>pdf</v>
      </c>
      <c r="L669" s="2" t="s">
        <v>2302</v>
      </c>
      <c r="M669" s="91" t="str">
        <f t="shared" si="185"/>
        <v>pdf</v>
      </c>
      <c r="N669" s="2" t="s">
        <v>105</v>
      </c>
      <c r="O669" s="39" t="s">
        <v>106</v>
      </c>
      <c r="P669" s="13" t="str">
        <f t="shared" si="124"/>
        <v>Folder</v>
      </c>
      <c r="Q669" s="90">
        <v>850</v>
      </c>
      <c r="R669" s="90">
        <v>950</v>
      </c>
      <c r="S669" s="90">
        <v>600</v>
      </c>
      <c r="T669" s="2">
        <v>24</v>
      </c>
      <c r="U669" s="2" t="s">
        <v>107</v>
      </c>
      <c r="V669" s="7" t="s">
        <v>106</v>
      </c>
      <c r="W669" s="2" t="s">
        <v>107</v>
      </c>
      <c r="X669" s="2" t="s">
        <v>108</v>
      </c>
      <c r="Y669" s="2" t="s">
        <v>108</v>
      </c>
      <c r="Z669" s="2" t="s">
        <v>108</v>
      </c>
      <c r="AA669" s="2" t="s">
        <v>107</v>
      </c>
      <c r="AB669" s="18" t="s">
        <v>108</v>
      </c>
      <c r="AC669" s="7" t="s">
        <v>146</v>
      </c>
      <c r="AD669" s="47" t="s">
        <v>106</v>
      </c>
      <c r="AE669" s="12" t="s">
        <v>106</v>
      </c>
      <c r="AF669" s="102" t="s">
        <v>106</v>
      </c>
      <c r="AG669" s="102" t="s">
        <v>106</v>
      </c>
      <c r="AH669" s="102" t="s">
        <v>106</v>
      </c>
      <c r="AI669" s="102" t="s">
        <v>106</v>
      </c>
      <c r="AJ669" s="102" t="s">
        <v>106</v>
      </c>
      <c r="AK669" s="93" t="s">
        <v>106</v>
      </c>
      <c r="AL669" s="12" t="s">
        <v>106</v>
      </c>
      <c r="AM669" s="12" t="str">
        <f t="shared" si="108"/>
        <v/>
      </c>
      <c r="AN669" s="14" t="str">
        <f t="shared" si="125"/>
        <v>Folder</v>
      </c>
      <c r="AO669" s="15">
        <v>0</v>
      </c>
      <c r="AQ669" s="54" t="s">
        <v>106</v>
      </c>
      <c r="AR669" s="50" t="str">
        <f t="shared" si="186"/>
        <v>G996.058</v>
      </c>
      <c r="AS669" s="50" t="str">
        <f t="shared" si="187"/>
        <v>G996_RT</v>
      </c>
      <c r="AT669" s="54" t="s">
        <v>2418</v>
      </c>
      <c r="AU669" s="12" t="s">
        <v>108</v>
      </c>
      <c r="AV669" s="12" t="s">
        <v>108</v>
      </c>
      <c r="AW669" s="12" t="s">
        <v>108</v>
      </c>
      <c r="AX669" s="50" t="s">
        <v>223</v>
      </c>
      <c r="AY669" s="118" t="s">
        <v>2419</v>
      </c>
      <c r="AZ669" s="118" t="s">
        <v>112</v>
      </c>
      <c r="BA669" s="12" t="str">
        <f t="shared" si="150"/>
        <v>M3A</v>
      </c>
      <c r="BB669" s="54" t="s">
        <v>106</v>
      </c>
      <c r="BC669" s="12" t="str">
        <f t="shared" si="188"/>
        <v>30 kw-24 krpm</v>
      </c>
      <c r="BD669" s="12" t="str">
        <f t="shared" si="189"/>
        <v>HSK-A 63</v>
      </c>
      <c r="BE669" s="103" t="s">
        <v>2271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2266</v>
      </c>
      <c r="CN669" s="64" t="str">
        <f>TabelladatiSinottico[[#This Row],[Serial_Number]]</f>
        <v>G996.058</v>
      </c>
      <c r="CO669" s="50" t="str">
        <f>TabelladatiSinottico[[#This Row],[Customer]]</f>
        <v>CHICAGO MOLD ENGINEERING Co. Inc.</v>
      </c>
      <c r="CP669" s="54">
        <f t="shared" si="172"/>
        <v>668</v>
      </c>
      <c r="CQ669" s="64" t="s">
        <v>106</v>
      </c>
    </row>
    <row r="670" spans="1:95" ht="18.75" customHeight="1" x14ac:dyDescent="0.25">
      <c r="A670" s="1" t="s">
        <v>2266</v>
      </c>
      <c r="B670" s="6" t="s">
        <v>400</v>
      </c>
      <c r="C670" s="7" t="s">
        <v>2267</v>
      </c>
      <c r="D670" t="s">
        <v>2420</v>
      </c>
      <c r="E670" s="2">
        <v>2012</v>
      </c>
      <c r="F670" s="2" t="s">
        <v>646</v>
      </c>
      <c r="G670" s="2" t="s">
        <v>1244</v>
      </c>
      <c r="H670" s="2" t="s">
        <v>101</v>
      </c>
      <c r="I670" s="2" t="s">
        <v>102</v>
      </c>
      <c r="J670" s="2" t="s">
        <v>2421</v>
      </c>
      <c r="K670" s="91" t="str">
        <f t="shared" si="184"/>
        <v>pdf</v>
      </c>
      <c r="L670" s="2" t="s">
        <v>2422</v>
      </c>
      <c r="M670" s="91" t="str">
        <f t="shared" si="185"/>
        <v>pdf</v>
      </c>
      <c r="N670" s="2" t="s">
        <v>105</v>
      </c>
      <c r="O670" s="39" t="s">
        <v>106</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107</v>
      </c>
      <c r="V670" s="7" t="s">
        <v>106</v>
      </c>
      <c r="W670" s="2" t="s">
        <v>107</v>
      </c>
      <c r="X670" s="2" t="s">
        <v>108</v>
      </c>
      <c r="Y670" s="2" t="s">
        <v>108</v>
      </c>
      <c r="Z670" s="2" t="s">
        <v>108</v>
      </c>
      <c r="AA670" s="2" t="s">
        <v>108</v>
      </c>
      <c r="AB670" s="18" t="s">
        <v>108</v>
      </c>
      <c r="AC670" s="7" t="s">
        <v>364</v>
      </c>
      <c r="AD670" s="47" t="s">
        <v>106</v>
      </c>
      <c r="AE670" s="12" t="s">
        <v>106</v>
      </c>
      <c r="AF670" s="102" t="s">
        <v>106</v>
      </c>
      <c r="AG670" s="102" t="s">
        <v>106</v>
      </c>
      <c r="AH670" s="102" t="s">
        <v>106</v>
      </c>
      <c r="AI670" s="102" t="s">
        <v>106</v>
      </c>
      <c r="AJ670" s="102" t="s">
        <v>106</v>
      </c>
      <c r="AK670" s="93" t="s">
        <v>106</v>
      </c>
      <c r="AL670" s="12" t="s">
        <v>106</v>
      </c>
      <c r="AM670" s="12" t="str">
        <f>REPT("⭐",AO670)</f>
        <v/>
      </c>
      <c r="AN670" s="14" t="str">
        <f>HYPERLINK("https://fidiait.sharepoint.com/sites/SALES/Shared%20Documents/Forms/AllItems.aspx?id=%2Fsites%2FSALES%2FShared%20Documents%2FSales%5FDossier%2F"&amp;$A670&amp;"."&amp;$B670&amp;"/3Applications","Folder")</f>
        <v>Folder</v>
      </c>
      <c r="AO670" s="15">
        <v>0</v>
      </c>
      <c r="AQ670" s="54" t="s">
        <v>106</v>
      </c>
      <c r="AR670" s="50" t="str">
        <f t="shared" si="186"/>
        <v>G996.059</v>
      </c>
      <c r="AS670" s="50" t="str">
        <f t="shared" si="187"/>
        <v>G996_RT</v>
      </c>
      <c r="AT670" s="54" t="s">
        <v>106</v>
      </c>
      <c r="AU670" s="12" t="s">
        <v>108</v>
      </c>
      <c r="AV670" s="12" t="s">
        <v>108</v>
      </c>
      <c r="AW670" s="12" t="s">
        <v>108</v>
      </c>
      <c r="AX670" s="50" t="s">
        <v>106</v>
      </c>
      <c r="AY670" s="118" t="s">
        <v>2423</v>
      </c>
      <c r="AZ670" s="118" t="s">
        <v>148</v>
      </c>
      <c r="BA670" s="12" t="str">
        <f t="shared" si="150"/>
        <v>M3A</v>
      </c>
      <c r="BB670" s="54" t="s">
        <v>106</v>
      </c>
      <c r="BC670" s="12" t="str">
        <f t="shared" si="188"/>
        <v>30 kw-24 krpm</v>
      </c>
      <c r="BD670" s="12" t="str">
        <f t="shared" si="189"/>
        <v>HSK-A 63</v>
      </c>
      <c r="BE670" s="103" t="s">
        <v>2271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2266</v>
      </c>
      <c r="CN670" s="64" t="str">
        <f>TabelladatiSinottico[[#This Row],[Serial_Number]]</f>
        <v>G996.059</v>
      </c>
      <c r="CO670" s="50" t="str">
        <f>TabelladatiSinottico[[#This Row],[Customer]]</f>
        <v>GE AVIO S.p.A.</v>
      </c>
      <c r="CP670" s="54">
        <f t="shared" si="172"/>
        <v>669</v>
      </c>
      <c r="CQ670" s="64" t="s">
        <v>106</v>
      </c>
    </row>
    <row r="671" spans="1:95" ht="21.75" customHeight="1" x14ac:dyDescent="0.25">
      <c r="A671" s="1" t="s">
        <v>2266</v>
      </c>
      <c r="B671" s="6" t="s">
        <v>409</v>
      </c>
      <c r="C671" s="7" t="s">
        <v>652</v>
      </c>
      <c r="D671" t="s">
        <v>401</v>
      </c>
      <c r="E671" s="2">
        <v>2011</v>
      </c>
      <c r="F671" s="2" t="s">
        <v>646</v>
      </c>
      <c r="G671" s="2" t="s">
        <v>2424</v>
      </c>
      <c r="H671" s="2" t="s">
        <v>101</v>
      </c>
      <c r="I671" s="2" t="s">
        <v>2330</v>
      </c>
      <c r="J671" s="2" t="s">
        <v>2425</v>
      </c>
      <c r="K671" s="91" t="str">
        <f t="shared" si="184"/>
        <v>pdf</v>
      </c>
      <c r="L671" s="2" t="s">
        <v>2348</v>
      </c>
      <c r="M671" s="91" t="str">
        <f t="shared" si="185"/>
        <v>pdf</v>
      </c>
      <c r="N671" s="2" t="s">
        <v>105</v>
      </c>
      <c r="O671" s="39" t="s">
        <v>106</v>
      </c>
      <c r="P671" s="13" t="str">
        <f t="shared" si="124"/>
        <v>Folder</v>
      </c>
      <c r="Q671" s="90">
        <v>850</v>
      </c>
      <c r="R671" s="90">
        <v>950</v>
      </c>
      <c r="S671" s="90">
        <v>600</v>
      </c>
      <c r="T671" s="2">
        <v>24</v>
      </c>
      <c r="U671" s="2" t="s">
        <v>107</v>
      </c>
      <c r="V671" s="7" t="s">
        <v>106</v>
      </c>
      <c r="W671" s="2" t="s">
        <v>107</v>
      </c>
      <c r="X671" s="2" t="s">
        <v>108</v>
      </c>
      <c r="Y671" s="2" t="s">
        <v>108</v>
      </c>
      <c r="Z671" s="2" t="s">
        <v>108</v>
      </c>
      <c r="AA671" s="2" t="s">
        <v>108</v>
      </c>
      <c r="AB671" s="18" t="s">
        <v>108</v>
      </c>
      <c r="AC671" s="7" t="s">
        <v>167</v>
      </c>
      <c r="AD671" s="47" t="s">
        <v>106</v>
      </c>
      <c r="AE671" s="12" t="s">
        <v>106</v>
      </c>
      <c r="AF671" s="102" t="s">
        <v>106</v>
      </c>
      <c r="AG671" s="102" t="s">
        <v>106</v>
      </c>
      <c r="AH671" s="102" t="s">
        <v>106</v>
      </c>
      <c r="AI671" s="102" t="s">
        <v>106</v>
      </c>
      <c r="AJ671" s="102" t="s">
        <v>106</v>
      </c>
      <c r="AK671" s="93" t="s">
        <v>106</v>
      </c>
      <c r="AL671" s="12" t="s">
        <v>106</v>
      </c>
      <c r="AM671" s="12" t="str">
        <f t="shared" ref="AM671:AM684" si="190">REPT("⭐",AO671)</f>
        <v/>
      </c>
      <c r="AN671" s="14" t="str">
        <f t="shared" si="125"/>
        <v>Folder</v>
      </c>
      <c r="AQ671" s="54"/>
      <c r="AR671" s="50" t="str">
        <f t="shared" si="103"/>
        <v>G996.060</v>
      </c>
      <c r="AS671" s="50" t="str">
        <f t="shared" ref="AS671:AS684" si="191">A671&amp;"_"&amp;C671</f>
        <v>G996_3A</v>
      </c>
      <c r="AT671" s="54" t="s">
        <v>108</v>
      </c>
      <c r="AU671" s="12" t="s">
        <v>108</v>
      </c>
      <c r="AV671" s="12" t="s">
        <v>108</v>
      </c>
      <c r="AW671" s="12" t="s">
        <v>108</v>
      </c>
      <c r="AX671" s="50" t="s">
        <v>106</v>
      </c>
      <c r="AY671" s="118" t="s">
        <v>2426</v>
      </c>
      <c r="AZ671" s="118" t="s">
        <v>112</v>
      </c>
      <c r="BA671" s="12" t="str">
        <f t="shared" si="150"/>
        <v>M3A</v>
      </c>
      <c r="BB671" s="54" t="s">
        <v>106</v>
      </c>
      <c r="BC671" s="12" t="str">
        <f t="shared" si="151"/>
        <v>36 kw-19 krpm</v>
      </c>
      <c r="BD671" s="12" t="str">
        <f t="shared" si="152"/>
        <v>HSK-E 50</v>
      </c>
      <c r="BE671" s="103" t="s">
        <v>2271</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2266</v>
      </c>
      <c r="CN671" s="64" t="str">
        <f>TabelladatiSinottico[[#This Row],[Serial_Number]]</f>
        <v>G996.060</v>
      </c>
      <c r="CO671" s="50" t="str">
        <f>TabelladatiSinottico[[#This Row],[Customer]]</f>
        <v>DAIMLER AG</v>
      </c>
      <c r="CP671" s="54">
        <f t="shared" si="172"/>
        <v>670</v>
      </c>
      <c r="CQ671" s="64" t="s">
        <v>106</v>
      </c>
    </row>
    <row r="672" spans="1:95" ht="21.75" customHeight="1" x14ac:dyDescent="0.25">
      <c r="A672" s="1" t="s">
        <v>2266</v>
      </c>
      <c r="B672" s="6" t="s">
        <v>415</v>
      </c>
      <c r="C672" s="7" t="s">
        <v>2267</v>
      </c>
      <c r="D672" t="s">
        <v>2420</v>
      </c>
      <c r="E672" s="2">
        <v>2012</v>
      </c>
      <c r="F672" s="2" t="s">
        <v>646</v>
      </c>
      <c r="G672" s="2" t="s">
        <v>1244</v>
      </c>
      <c r="H672" s="2" t="s">
        <v>101</v>
      </c>
      <c r="I672" s="2" t="s">
        <v>102</v>
      </c>
      <c r="J672" s="2" t="s">
        <v>2427</v>
      </c>
      <c r="K672" s="91" t="str">
        <f t="shared" si="184"/>
        <v>pdf</v>
      </c>
      <c r="L672" s="2" t="s">
        <v>2422</v>
      </c>
      <c r="M672" s="91" t="str">
        <f t="shared" si="185"/>
        <v>pdf</v>
      </c>
      <c r="N672" s="2" t="s">
        <v>105</v>
      </c>
      <c r="O672" s="39" t="s">
        <v>106</v>
      </c>
      <c r="P672" s="13" t="str">
        <f t="shared" si="124"/>
        <v>Folder</v>
      </c>
      <c r="Q672" s="90">
        <v>850</v>
      </c>
      <c r="R672" s="90">
        <v>950</v>
      </c>
      <c r="S672" s="90">
        <v>600</v>
      </c>
      <c r="T672" s="2">
        <v>24</v>
      </c>
      <c r="U672" s="2" t="s">
        <v>107</v>
      </c>
      <c r="V672" s="7" t="s">
        <v>106</v>
      </c>
      <c r="W672" s="2" t="s">
        <v>107</v>
      </c>
      <c r="X672" s="2" t="s">
        <v>108</v>
      </c>
      <c r="Y672" s="2" t="s">
        <v>108</v>
      </c>
      <c r="Z672" s="2" t="s">
        <v>108</v>
      </c>
      <c r="AA672" s="2" t="s">
        <v>107</v>
      </c>
      <c r="AB672" s="18" t="s">
        <v>108</v>
      </c>
      <c r="AC672" s="7" t="s">
        <v>364</v>
      </c>
      <c r="AD672" s="47" t="s">
        <v>106</v>
      </c>
      <c r="AE672" s="12" t="s">
        <v>106</v>
      </c>
      <c r="AF672" s="102" t="s">
        <v>106</v>
      </c>
      <c r="AG672" s="102" t="s">
        <v>106</v>
      </c>
      <c r="AH672" s="102" t="s">
        <v>106</v>
      </c>
      <c r="AI672" s="102" t="s">
        <v>106</v>
      </c>
      <c r="AJ672" s="102" t="s">
        <v>106</v>
      </c>
      <c r="AK672" s="93" t="s">
        <v>106</v>
      </c>
      <c r="AL672" s="12" t="s">
        <v>106</v>
      </c>
      <c r="AM672" s="12" t="str">
        <f t="shared" si="190"/>
        <v/>
      </c>
      <c r="AN672" s="14" t="str">
        <f t="shared" si="125"/>
        <v>Folder</v>
      </c>
      <c r="AQ672" s="54"/>
      <c r="AR672" s="50" t="str">
        <f t="shared" si="103"/>
        <v>G996.061</v>
      </c>
      <c r="AS672" s="50" t="str">
        <f t="shared" si="191"/>
        <v>G996_RT</v>
      </c>
      <c r="AT672" s="54" t="s">
        <v>2415</v>
      </c>
      <c r="AU672" s="12" t="s">
        <v>108</v>
      </c>
      <c r="AV672" s="12" t="s">
        <v>108</v>
      </c>
      <c r="AW672" s="12" t="s">
        <v>108</v>
      </c>
      <c r="AX672" s="50" t="s">
        <v>223</v>
      </c>
      <c r="AY672" s="88" t="s">
        <v>2423</v>
      </c>
      <c r="AZ672" s="88" t="s">
        <v>148</v>
      </c>
      <c r="BA672" s="12" t="str">
        <f t="shared" si="150"/>
        <v>M3A</v>
      </c>
      <c r="BB672" s="54" t="s">
        <v>106</v>
      </c>
      <c r="BC672" s="12" t="str">
        <f t="shared" si="151"/>
        <v>30 kw-24 krpm</v>
      </c>
      <c r="BD672" s="12" t="str">
        <f t="shared" si="152"/>
        <v>HSK-A 63</v>
      </c>
      <c r="BE672" s="103" t="s">
        <v>2271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2266</v>
      </c>
      <c r="CN672" s="64" t="str">
        <f>TabelladatiSinottico[[#This Row],[Serial_Number]]</f>
        <v>G996.061</v>
      </c>
      <c r="CO672" s="50" t="str">
        <f>TabelladatiSinottico[[#This Row],[Customer]]</f>
        <v>GE AVIO S.p.A.</v>
      </c>
      <c r="CP672" s="54">
        <f t="shared" si="172"/>
        <v>671</v>
      </c>
      <c r="CQ672" s="64" t="s">
        <v>106</v>
      </c>
    </row>
    <row r="673" spans="1:95" ht="21.75" customHeight="1" x14ac:dyDescent="0.25">
      <c r="A673" s="1" t="s">
        <v>2266</v>
      </c>
      <c r="B673" s="6" t="s">
        <v>417</v>
      </c>
      <c r="C673" s="7" t="s">
        <v>2267</v>
      </c>
      <c r="D673" t="s">
        <v>2428</v>
      </c>
      <c r="E673" s="2">
        <v>2013</v>
      </c>
      <c r="F673" s="2" t="s">
        <v>646</v>
      </c>
      <c r="G673" s="2" t="s">
        <v>2329</v>
      </c>
      <c r="H673" s="2" t="s">
        <v>101</v>
      </c>
      <c r="I673" s="2" t="s">
        <v>2330</v>
      </c>
      <c r="J673" s="2" t="s">
        <v>2429</v>
      </c>
      <c r="K673" s="91" t="str">
        <f t="shared" si="184"/>
        <v>pdf</v>
      </c>
      <c r="L673" s="2" t="s">
        <v>2302</v>
      </c>
      <c r="M673" s="91" t="str">
        <f t="shared" si="185"/>
        <v>pdf</v>
      </c>
      <c r="N673" s="2" t="s">
        <v>105</v>
      </c>
      <c r="O673" s="39" t="s">
        <v>106</v>
      </c>
      <c r="P673" s="13" t="str">
        <f t="shared" si="124"/>
        <v>Folder</v>
      </c>
      <c r="Q673" s="90">
        <v>850</v>
      </c>
      <c r="R673" s="90">
        <v>950</v>
      </c>
      <c r="S673" s="90">
        <v>600</v>
      </c>
      <c r="T673" s="2">
        <v>24</v>
      </c>
      <c r="U673" s="2" t="s">
        <v>107</v>
      </c>
      <c r="V673" s="7" t="s">
        <v>106</v>
      </c>
      <c r="W673" s="2" t="s">
        <v>107</v>
      </c>
      <c r="X673" s="2" t="s">
        <v>108</v>
      </c>
      <c r="Y673" s="2" t="s">
        <v>108</v>
      </c>
      <c r="Z673" s="2" t="s">
        <v>108</v>
      </c>
      <c r="AA673" s="2" t="s">
        <v>108</v>
      </c>
      <c r="AB673" s="18" t="s">
        <v>108</v>
      </c>
      <c r="AC673" s="7" t="s">
        <v>364</v>
      </c>
      <c r="AD673" s="47" t="s">
        <v>106</v>
      </c>
      <c r="AE673" s="12" t="s">
        <v>106</v>
      </c>
      <c r="AF673" s="102" t="s">
        <v>106</v>
      </c>
      <c r="AG673" s="102" t="s">
        <v>106</v>
      </c>
      <c r="AH673" s="102" t="s">
        <v>106</v>
      </c>
      <c r="AI673" s="102" t="s">
        <v>106</v>
      </c>
      <c r="AJ673" s="102" t="s">
        <v>106</v>
      </c>
      <c r="AK673" s="93" t="s">
        <v>106</v>
      </c>
      <c r="AL673" s="12" t="s">
        <v>106</v>
      </c>
      <c r="AM673" s="12" t="str">
        <f t="shared" si="190"/>
        <v/>
      </c>
      <c r="AN673" s="14" t="str">
        <f t="shared" si="125"/>
        <v>Folder</v>
      </c>
      <c r="AQ673" s="54"/>
      <c r="AR673" s="50" t="str">
        <f t="shared" si="103"/>
        <v>G996.062</v>
      </c>
      <c r="AS673" s="50" t="str">
        <f t="shared" si="191"/>
        <v>G996_RT</v>
      </c>
      <c r="AT673" s="54" t="s">
        <v>2430</v>
      </c>
      <c r="AU673" s="12" t="s">
        <v>108</v>
      </c>
      <c r="AV673" s="12" t="s">
        <v>108</v>
      </c>
      <c r="AW673" s="12" t="s">
        <v>108</v>
      </c>
      <c r="AX673" s="50" t="s">
        <v>153</v>
      </c>
      <c r="AY673" s="88" t="s">
        <v>2431</v>
      </c>
      <c r="AZ673" s="88" t="s">
        <v>803</v>
      </c>
      <c r="BA673" s="12" t="str">
        <f t="shared" si="150"/>
        <v>M3A</v>
      </c>
      <c r="BB673" s="54" t="s">
        <v>106</v>
      </c>
      <c r="BC673" s="12" t="str">
        <f t="shared" si="151"/>
        <v>19 kw-36 krpm</v>
      </c>
      <c r="BD673" s="12" t="str">
        <f t="shared" si="152"/>
        <v>HSK-E 50</v>
      </c>
      <c r="BE673" s="103" t="s">
        <v>2271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2266</v>
      </c>
      <c r="CN673" s="64" t="str">
        <f>TabelladatiSinottico[[#This Row],[Serial_Number]]</f>
        <v>G996.062</v>
      </c>
      <c r="CO673" s="50" t="str">
        <f>TabelladatiSinottico[[#This Row],[Customer]]</f>
        <v>TECNE 90 S.p.A.</v>
      </c>
      <c r="CP673" s="54">
        <f t="shared" si="172"/>
        <v>672</v>
      </c>
      <c r="CQ673" s="64" t="s">
        <v>106</v>
      </c>
    </row>
    <row r="674" spans="1:95" ht="21.75" customHeight="1" x14ac:dyDescent="0.25">
      <c r="A674" s="1" t="s">
        <v>2266</v>
      </c>
      <c r="B674" s="6" t="s">
        <v>422</v>
      </c>
      <c r="C674" s="7" t="s">
        <v>2267</v>
      </c>
      <c r="D674" t="s">
        <v>1998</v>
      </c>
      <c r="E674" s="2">
        <v>2013</v>
      </c>
      <c r="F674" s="2" t="s">
        <v>646</v>
      </c>
      <c r="G674" s="2" t="s">
        <v>1244</v>
      </c>
      <c r="H674" s="2" t="s">
        <v>101</v>
      </c>
      <c r="I674" s="2" t="s">
        <v>102</v>
      </c>
      <c r="J674" s="2" t="s">
        <v>2432</v>
      </c>
      <c r="K674" s="91" t="str">
        <f t="shared" si="184"/>
        <v>pdf</v>
      </c>
      <c r="L674" s="2" t="s">
        <v>2302</v>
      </c>
      <c r="M674" s="91" t="str">
        <f t="shared" si="185"/>
        <v>pdf</v>
      </c>
      <c r="N674" s="2" t="s">
        <v>105</v>
      </c>
      <c r="O674" s="39" t="s">
        <v>106</v>
      </c>
      <c r="P674" s="13" t="str">
        <f t="shared" si="124"/>
        <v>Folder</v>
      </c>
      <c r="Q674" s="90">
        <v>850</v>
      </c>
      <c r="R674" s="90">
        <v>950</v>
      </c>
      <c r="S674" s="90">
        <v>600</v>
      </c>
      <c r="T674" s="2">
        <v>42</v>
      </c>
      <c r="U674" s="2" t="s">
        <v>107</v>
      </c>
      <c r="V674" s="7" t="s">
        <v>106</v>
      </c>
      <c r="W674" s="2" t="s">
        <v>107</v>
      </c>
      <c r="X674" s="2" t="s">
        <v>108</v>
      </c>
      <c r="Y674" s="2" t="s">
        <v>108</v>
      </c>
      <c r="Z674" s="2" t="s">
        <v>108</v>
      </c>
      <c r="AA674" s="2" t="s">
        <v>107</v>
      </c>
      <c r="AB674" s="18" t="s">
        <v>108</v>
      </c>
      <c r="AC674" s="7" t="s">
        <v>146</v>
      </c>
      <c r="AD674" s="47" t="s">
        <v>106</v>
      </c>
      <c r="AE674" s="12" t="s">
        <v>106</v>
      </c>
      <c r="AF674" s="102" t="s">
        <v>106</v>
      </c>
      <c r="AG674" s="102" t="s">
        <v>106</v>
      </c>
      <c r="AH674" s="102" t="s">
        <v>106</v>
      </c>
      <c r="AI674" s="102" t="s">
        <v>106</v>
      </c>
      <c r="AJ674" s="102" t="s">
        <v>106</v>
      </c>
      <c r="AK674" s="93" t="s">
        <v>106</v>
      </c>
      <c r="AL674" s="12" t="s">
        <v>106</v>
      </c>
      <c r="AM674" s="12" t="str">
        <f t="shared" si="190"/>
        <v/>
      </c>
      <c r="AN674" s="14" t="str">
        <f t="shared" si="125"/>
        <v>Folder</v>
      </c>
      <c r="AQ674" s="54"/>
      <c r="AR674" s="50" t="str">
        <f t="shared" si="103"/>
        <v>G996.063</v>
      </c>
      <c r="AS674" s="50" t="str">
        <f t="shared" si="191"/>
        <v>G996_RT</v>
      </c>
      <c r="AT674" s="54" t="s">
        <v>2433</v>
      </c>
      <c r="AU674" s="12" t="s">
        <v>108</v>
      </c>
      <c r="AV674" s="12" t="s">
        <v>108</v>
      </c>
      <c r="AW674" s="12" t="s">
        <v>108</v>
      </c>
      <c r="AX674" s="50" t="s">
        <v>223</v>
      </c>
      <c r="AY674" s="88" t="s">
        <v>181</v>
      </c>
      <c r="AZ674" s="88" t="s">
        <v>112</v>
      </c>
      <c r="BA674" s="12" t="str">
        <f t="shared" si="150"/>
        <v>M3A</v>
      </c>
      <c r="BB674" s="54" t="s">
        <v>106</v>
      </c>
      <c r="BC674" s="12" t="str">
        <f t="shared" si="151"/>
        <v>30 kw-24 krpm</v>
      </c>
      <c r="BD674" s="12" t="str">
        <f t="shared" si="152"/>
        <v>HSK-A 63</v>
      </c>
      <c r="BE674" s="103" t="s">
        <v>2271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2266</v>
      </c>
      <c r="CN674" s="64" t="str">
        <f>TabelladatiSinottico[[#This Row],[Serial_Number]]</f>
        <v>G996.063</v>
      </c>
      <c r="CO674" s="50" t="str">
        <f>TabelladatiSinottico[[#This Row],[Customer]]</f>
        <v>CHICAGO MOLD ENGINEERING Co. Inc.</v>
      </c>
      <c r="CP674" s="54">
        <f t="shared" si="172"/>
        <v>673</v>
      </c>
      <c r="CQ674" s="64" t="s">
        <v>106</v>
      </c>
    </row>
    <row r="675" spans="1:95" ht="21.75" customHeight="1" x14ac:dyDescent="0.25">
      <c r="A675" s="1" t="s">
        <v>2266</v>
      </c>
      <c r="B675" s="6" t="s">
        <v>426</v>
      </c>
      <c r="C675" s="7" t="s">
        <v>2267</v>
      </c>
      <c r="D675" t="s">
        <v>401</v>
      </c>
      <c r="E675" s="2">
        <v>2013</v>
      </c>
      <c r="F675" s="2" t="s">
        <v>646</v>
      </c>
      <c r="G675" s="2" t="s">
        <v>1244</v>
      </c>
      <c r="H675" s="2" t="s">
        <v>101</v>
      </c>
      <c r="I675" s="2" t="s">
        <v>102</v>
      </c>
      <c r="J675" s="2" t="s">
        <v>2434</v>
      </c>
      <c r="K675" s="91" t="str">
        <f t="shared" si="184"/>
        <v>pdf</v>
      </c>
      <c r="L675" s="2" t="s">
        <v>2348</v>
      </c>
      <c r="M675" s="91" t="str">
        <f t="shared" si="185"/>
        <v>pdf</v>
      </c>
      <c r="N675" s="2" t="s">
        <v>105</v>
      </c>
      <c r="O675" s="39" t="s">
        <v>106</v>
      </c>
      <c r="P675" s="13" t="str">
        <f t="shared" si="124"/>
        <v>Folder</v>
      </c>
      <c r="Q675" s="90">
        <v>850</v>
      </c>
      <c r="R675" s="90">
        <v>950</v>
      </c>
      <c r="S675" s="90">
        <v>600</v>
      </c>
      <c r="T675" s="2">
        <v>42</v>
      </c>
      <c r="U675" s="2" t="s">
        <v>107</v>
      </c>
      <c r="V675" s="7" t="s">
        <v>106</v>
      </c>
      <c r="W675" s="2" t="s">
        <v>107</v>
      </c>
      <c r="X675" s="2" t="s">
        <v>108</v>
      </c>
      <c r="Y675" s="2" t="s">
        <v>108</v>
      </c>
      <c r="Z675" s="2" t="s">
        <v>108</v>
      </c>
      <c r="AA675" s="2" t="s">
        <v>108</v>
      </c>
      <c r="AB675" s="18" t="s">
        <v>108</v>
      </c>
      <c r="AC675" s="7" t="s">
        <v>167</v>
      </c>
      <c r="AD675" s="47" t="s">
        <v>106</v>
      </c>
      <c r="AE675" s="12" t="s">
        <v>106</v>
      </c>
      <c r="AF675" s="102" t="s">
        <v>106</v>
      </c>
      <c r="AG675" s="102" t="s">
        <v>106</v>
      </c>
      <c r="AH675" s="102" t="s">
        <v>106</v>
      </c>
      <c r="AI675" s="102" t="s">
        <v>106</v>
      </c>
      <c r="AJ675" s="102" t="s">
        <v>106</v>
      </c>
      <c r="AK675" s="93" t="s">
        <v>106</v>
      </c>
      <c r="AL675" s="12" t="s">
        <v>106</v>
      </c>
      <c r="AM675" s="12" t="str">
        <f t="shared" si="190"/>
        <v/>
      </c>
      <c r="AN675" s="14" t="str">
        <f t="shared" si="125"/>
        <v>Folder</v>
      </c>
      <c r="AQ675" s="54"/>
      <c r="AR675" s="50" t="str">
        <f t="shared" si="103"/>
        <v>G996.064</v>
      </c>
      <c r="AS675" s="50" t="str">
        <f t="shared" si="191"/>
        <v>G996_RT</v>
      </c>
      <c r="AT675" s="54" t="s">
        <v>2418</v>
      </c>
      <c r="AU675" s="12" t="s">
        <v>108</v>
      </c>
      <c r="AV675" s="12" t="s">
        <v>108</v>
      </c>
      <c r="AW675" s="12" t="s">
        <v>108</v>
      </c>
      <c r="AX675" s="50" t="s">
        <v>206</v>
      </c>
      <c r="AY675" s="88" t="s">
        <v>2426</v>
      </c>
      <c r="AZ675" s="88" t="s">
        <v>112</v>
      </c>
      <c r="BA675" s="12" t="str">
        <f t="shared" si="150"/>
        <v>M3A</v>
      </c>
      <c r="BB675" s="54" t="s">
        <v>106</v>
      </c>
      <c r="BC675" s="12" t="str">
        <f t="shared" si="151"/>
        <v>30 kw-24 krpm</v>
      </c>
      <c r="BD675" s="12" t="str">
        <f t="shared" si="152"/>
        <v>HSK-A 63</v>
      </c>
      <c r="BE675" s="103" t="s">
        <v>2271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106</v>
      </c>
      <c r="CK675" s="54" t="s">
        <v>106</v>
      </c>
      <c r="CL675" s="64" t="s">
        <v>118</v>
      </c>
      <c r="CM675" s="64" t="s">
        <v>2266</v>
      </c>
      <c r="CN675" s="64" t="str">
        <f>TabelladatiSinottico[[#This Row],[Serial_Number]]</f>
        <v>G996.064</v>
      </c>
      <c r="CO675" s="50" t="str">
        <f>TabelladatiSinottico[[#This Row],[Customer]]</f>
        <v>DAIMLER AG</v>
      </c>
      <c r="CP675" s="54">
        <f t="shared" si="172"/>
        <v>674</v>
      </c>
      <c r="CQ675" s="64" t="s">
        <v>106</v>
      </c>
    </row>
    <row r="676" spans="1:95" ht="21.75" customHeight="1" x14ac:dyDescent="0.25">
      <c r="A676" s="1" t="s">
        <v>2266</v>
      </c>
      <c r="B676" s="6" t="s">
        <v>431</v>
      </c>
      <c r="C676" s="7" t="s">
        <v>2267</v>
      </c>
      <c r="D676" t="s">
        <v>2435</v>
      </c>
      <c r="E676" s="2">
        <v>2014</v>
      </c>
      <c r="F676" s="2" t="s">
        <v>646</v>
      </c>
      <c r="G676" s="2" t="s">
        <v>1244</v>
      </c>
      <c r="H676" s="2" t="s">
        <v>101</v>
      </c>
      <c r="I676" s="2" t="s">
        <v>102</v>
      </c>
      <c r="J676" s="2" t="s">
        <v>2436</v>
      </c>
      <c r="K676" s="91" t="str">
        <f t="shared" si="184"/>
        <v>pdf</v>
      </c>
      <c r="L676" s="2" t="s">
        <v>2302</v>
      </c>
      <c r="M676" s="91" t="str">
        <f t="shared" si="185"/>
        <v>pdf</v>
      </c>
      <c r="N676" s="2" t="s">
        <v>105</v>
      </c>
      <c r="O676" s="39" t="s">
        <v>106</v>
      </c>
      <c r="P676" s="13" t="str">
        <f t="shared" si="124"/>
        <v>Folder</v>
      </c>
      <c r="Q676" s="90">
        <v>850</v>
      </c>
      <c r="R676" s="90">
        <v>950</v>
      </c>
      <c r="S676" s="90">
        <v>600</v>
      </c>
      <c r="T676" s="2">
        <v>42</v>
      </c>
      <c r="U676" s="2" t="s">
        <v>106</v>
      </c>
      <c r="V676" s="7" t="s">
        <v>106</v>
      </c>
      <c r="W676" s="2" t="s">
        <v>107</v>
      </c>
      <c r="X676" s="2" t="s">
        <v>108</v>
      </c>
      <c r="Y676" s="2" t="s">
        <v>108</v>
      </c>
      <c r="Z676" s="2" t="s">
        <v>108</v>
      </c>
      <c r="AA676" s="2" t="s">
        <v>108</v>
      </c>
      <c r="AB676" s="18" t="s">
        <v>108</v>
      </c>
      <c r="AC676" s="7" t="s">
        <v>167</v>
      </c>
      <c r="AD676" s="47" t="s">
        <v>106</v>
      </c>
      <c r="AE676" s="12" t="s">
        <v>106</v>
      </c>
      <c r="AF676" s="102" t="s">
        <v>106</v>
      </c>
      <c r="AG676" s="102" t="s">
        <v>106</v>
      </c>
      <c r="AH676" s="102" t="s">
        <v>106</v>
      </c>
      <c r="AI676" s="102" t="s">
        <v>106</v>
      </c>
      <c r="AJ676" s="102" t="s">
        <v>106</v>
      </c>
      <c r="AK676" s="93" t="s">
        <v>106</v>
      </c>
      <c r="AL676" s="12" t="s">
        <v>106</v>
      </c>
      <c r="AM676" s="12" t="str">
        <f t="shared" si="190"/>
        <v/>
      </c>
      <c r="AN676" s="14" t="str">
        <f t="shared" si="125"/>
        <v>Folder</v>
      </c>
      <c r="AQ676" s="54"/>
      <c r="AR676" s="50" t="str">
        <f t="shared" si="103"/>
        <v>G996.065</v>
      </c>
      <c r="AS676" s="50" t="str">
        <f t="shared" si="191"/>
        <v>G996_RT</v>
      </c>
      <c r="AT676" s="54" t="s">
        <v>2430</v>
      </c>
      <c r="AU676" s="12" t="s">
        <v>108</v>
      </c>
      <c r="AV676" s="12" t="s">
        <v>108</v>
      </c>
      <c r="AW676" s="12" t="s">
        <v>108</v>
      </c>
      <c r="AX676" s="50" t="s">
        <v>153</v>
      </c>
      <c r="AY676" s="88" t="s">
        <v>2165</v>
      </c>
      <c r="AZ676" s="88" t="s">
        <v>112</v>
      </c>
      <c r="BA676" s="12" t="str">
        <f t="shared" si="150"/>
        <v>M3A</v>
      </c>
      <c r="BB676" s="54" t="s">
        <v>106</v>
      </c>
      <c r="BC676" s="12" t="str">
        <f t="shared" si="151"/>
        <v>30 kw-24 krpm</v>
      </c>
      <c r="BD676" s="12" t="str">
        <f t="shared" si="152"/>
        <v>HSK-A 63</v>
      </c>
      <c r="BE676" s="103" t="s">
        <v>2271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106</v>
      </c>
      <c r="CL676" s="64" t="s">
        <v>118</v>
      </c>
      <c r="CM676" s="64" t="s">
        <v>2266</v>
      </c>
      <c r="CN676" s="64" t="str">
        <f>TabelladatiSinottico[[#This Row],[Serial_Number]]</f>
        <v>G996.065</v>
      </c>
      <c r="CO676" s="50" t="str">
        <f>TabelladatiSinottico[[#This Row],[Customer]]</f>
        <v>CREATIVE WAVE GMBH</v>
      </c>
      <c r="CP676" s="54">
        <f t="shared" si="172"/>
        <v>675</v>
      </c>
      <c r="CQ676" s="64" t="s">
        <v>106</v>
      </c>
    </row>
    <row r="677" spans="1:95" ht="21.75" customHeight="1" x14ac:dyDescent="0.25">
      <c r="A677" s="1" t="s">
        <v>2266</v>
      </c>
      <c r="B677" s="6" t="s">
        <v>441</v>
      </c>
      <c r="C677" s="7" t="s">
        <v>2267</v>
      </c>
      <c r="D677" t="s">
        <v>2437</v>
      </c>
      <c r="E677" s="2">
        <v>2013</v>
      </c>
      <c r="F677" s="2" t="s">
        <v>646</v>
      </c>
      <c r="G677" s="2" t="s">
        <v>1244</v>
      </c>
      <c r="H677" s="2" t="s">
        <v>101</v>
      </c>
      <c r="I677" s="2" t="s">
        <v>102</v>
      </c>
      <c r="J677" s="2" t="s">
        <v>2438</v>
      </c>
      <c r="K677" s="91" t="str">
        <f t="shared" si="184"/>
        <v>pdf</v>
      </c>
      <c r="L677" s="2" t="s">
        <v>2302</v>
      </c>
      <c r="M677" s="91" t="str">
        <f t="shared" si="185"/>
        <v>pdf</v>
      </c>
      <c r="N677" s="2" t="s">
        <v>105</v>
      </c>
      <c r="O677" s="39" t="s">
        <v>106</v>
      </c>
      <c r="P677" s="13" t="str">
        <f t="shared" si="124"/>
        <v>Folder</v>
      </c>
      <c r="Q677" s="90">
        <v>850</v>
      </c>
      <c r="R677" s="90">
        <v>950</v>
      </c>
      <c r="S677" s="90">
        <v>600</v>
      </c>
      <c r="T677" s="2">
        <v>42</v>
      </c>
      <c r="U677" s="2" t="s">
        <v>106</v>
      </c>
      <c r="V677" s="7" t="s">
        <v>106</v>
      </c>
      <c r="W677" s="2" t="s">
        <v>107</v>
      </c>
      <c r="X677" s="2" t="s">
        <v>108</v>
      </c>
      <c r="Y677" s="2" t="s">
        <v>108</v>
      </c>
      <c r="Z677" s="2" t="s">
        <v>108</v>
      </c>
      <c r="AA677" s="2" t="s">
        <v>108</v>
      </c>
      <c r="AB677" s="18" t="s">
        <v>108</v>
      </c>
      <c r="AC677" s="7" t="s">
        <v>2439</v>
      </c>
      <c r="AD677" s="47" t="s">
        <v>106</v>
      </c>
      <c r="AE677" s="12" t="s">
        <v>106</v>
      </c>
      <c r="AF677" s="102" t="s">
        <v>106</v>
      </c>
      <c r="AG677" s="102" t="s">
        <v>106</v>
      </c>
      <c r="AH677" s="102" t="s">
        <v>106</v>
      </c>
      <c r="AI677" s="102" t="s">
        <v>106</v>
      </c>
      <c r="AJ677" s="102" t="s">
        <v>106</v>
      </c>
      <c r="AK677" s="93" t="s">
        <v>106</v>
      </c>
      <c r="AL677" s="12" t="s">
        <v>106</v>
      </c>
      <c r="AM677" s="12" t="str">
        <f t="shared" si="190"/>
        <v/>
      </c>
      <c r="AN677" s="14" t="str">
        <f t="shared" si="125"/>
        <v>Folder</v>
      </c>
      <c r="AQ677" s="54"/>
      <c r="AR677" s="50" t="str">
        <f t="shared" si="103"/>
        <v>G996.066</v>
      </c>
      <c r="AS677" s="50" t="str">
        <f t="shared" si="191"/>
        <v>G996_RT</v>
      </c>
      <c r="AT677" s="54" t="s">
        <v>2430</v>
      </c>
      <c r="AU677" s="12" t="s">
        <v>108</v>
      </c>
      <c r="AV677" s="12" t="s">
        <v>108</v>
      </c>
      <c r="AW677" s="12" t="s">
        <v>108</v>
      </c>
      <c r="AX677" s="50" t="s">
        <v>153</v>
      </c>
      <c r="AY677" s="88" t="s">
        <v>2376</v>
      </c>
      <c r="AZ677" s="88" t="s">
        <v>192</v>
      </c>
      <c r="BA677" s="12" t="str">
        <f t="shared" si="150"/>
        <v>M3A</v>
      </c>
      <c r="BB677" s="54" t="s">
        <v>106</v>
      </c>
      <c r="BC677" s="12" t="str">
        <f t="shared" si="151"/>
        <v>30 kw-24 krpm</v>
      </c>
      <c r="BD677" s="12" t="str">
        <f t="shared" si="152"/>
        <v>HSK-A 63</v>
      </c>
      <c r="BE677" s="103" t="s">
        <v>2271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106</v>
      </c>
      <c r="CL677" s="64" t="s">
        <v>118</v>
      </c>
      <c r="CM677" s="64" t="s">
        <v>2266</v>
      </c>
      <c r="CN677" s="64" t="str">
        <f>TabelladatiSinottico[[#This Row],[Serial_Number]]</f>
        <v>G996.066</v>
      </c>
      <c r="CO677" s="50" t="str">
        <f>TabelladatiSinottico[[#This Row],[Customer]]</f>
        <v>ALSTOM HYDRO CHINA Co. Ltd.</v>
      </c>
      <c r="CP677" s="54">
        <f t="shared" si="172"/>
        <v>676</v>
      </c>
      <c r="CQ677" s="64" t="s">
        <v>106</v>
      </c>
    </row>
    <row r="678" spans="1:95" ht="21.75" customHeight="1" x14ac:dyDescent="0.25">
      <c r="A678" s="1" t="s">
        <v>2266</v>
      </c>
      <c r="B678" s="6" t="s">
        <v>450</v>
      </c>
      <c r="C678" s="7" t="s">
        <v>2267</v>
      </c>
      <c r="D678" t="s">
        <v>2400</v>
      </c>
      <c r="E678" s="2">
        <v>2013</v>
      </c>
      <c r="F678" s="2" t="s">
        <v>646</v>
      </c>
      <c r="G678" s="2" t="s">
        <v>1244</v>
      </c>
      <c r="H678" s="2" t="s">
        <v>101</v>
      </c>
      <c r="I678" s="2" t="s">
        <v>102</v>
      </c>
      <c r="J678" s="2" t="s">
        <v>2440</v>
      </c>
      <c r="K678" s="91" t="str">
        <f t="shared" si="184"/>
        <v>pdf</v>
      </c>
      <c r="L678" s="2" t="s">
        <v>2302</v>
      </c>
      <c r="M678" s="91" t="str">
        <f t="shared" si="185"/>
        <v>pdf</v>
      </c>
      <c r="N678" s="2" t="s">
        <v>105</v>
      </c>
      <c r="O678" s="39" t="s">
        <v>106</v>
      </c>
      <c r="P678" s="13" t="str">
        <f t="shared" si="124"/>
        <v>Folder</v>
      </c>
      <c r="Q678" s="90">
        <v>850</v>
      </c>
      <c r="R678" s="90">
        <v>950</v>
      </c>
      <c r="S678" s="90">
        <v>600</v>
      </c>
      <c r="T678" s="2">
        <v>42</v>
      </c>
      <c r="U678" s="2" t="s">
        <v>107</v>
      </c>
      <c r="V678" s="7" t="s">
        <v>106</v>
      </c>
      <c r="W678" s="2" t="s">
        <v>107</v>
      </c>
      <c r="X678" s="2" t="s">
        <v>108</v>
      </c>
      <c r="Y678" s="2" t="s">
        <v>108</v>
      </c>
      <c r="Z678" s="2" t="s">
        <v>108</v>
      </c>
      <c r="AA678" s="2" t="s">
        <v>108</v>
      </c>
      <c r="AB678" s="18" t="s">
        <v>108</v>
      </c>
      <c r="AC678" s="7" t="s">
        <v>2402</v>
      </c>
      <c r="AD678" s="47" t="s">
        <v>106</v>
      </c>
      <c r="AE678" s="12" t="s">
        <v>106</v>
      </c>
      <c r="AF678" s="102" t="s">
        <v>106</v>
      </c>
      <c r="AG678" s="102" t="s">
        <v>106</v>
      </c>
      <c r="AH678" s="102" t="s">
        <v>106</v>
      </c>
      <c r="AI678" s="102" t="s">
        <v>106</v>
      </c>
      <c r="AJ678" s="102" t="s">
        <v>106</v>
      </c>
      <c r="AK678" s="93" t="s">
        <v>106</v>
      </c>
      <c r="AL678" s="12" t="s">
        <v>106</v>
      </c>
      <c r="AM678" s="12" t="str">
        <f t="shared" si="190"/>
        <v/>
      </c>
      <c r="AN678" s="14" t="str">
        <f t="shared" si="125"/>
        <v>Folder</v>
      </c>
      <c r="AQ678" s="54"/>
      <c r="AR678" s="50" t="str">
        <f t="shared" si="103"/>
        <v>G996.067</v>
      </c>
      <c r="AS678" s="50" t="str">
        <f t="shared" si="191"/>
        <v>G996_RT</v>
      </c>
      <c r="AT678" s="54" t="s">
        <v>2430</v>
      </c>
      <c r="AU678" s="12" t="s">
        <v>108</v>
      </c>
      <c r="AV678" s="12" t="s">
        <v>108</v>
      </c>
      <c r="AW678" s="12" t="s">
        <v>108</v>
      </c>
      <c r="AX678" s="50" t="s">
        <v>223</v>
      </c>
      <c r="AY678" s="88" t="s">
        <v>1778</v>
      </c>
      <c r="AZ678" s="88" t="s">
        <v>1475</v>
      </c>
      <c r="BA678" s="12" t="str">
        <f t="shared" si="150"/>
        <v>M3A</v>
      </c>
      <c r="BB678" s="54" t="s">
        <v>106</v>
      </c>
      <c r="BC678" s="12" t="str">
        <f t="shared" si="151"/>
        <v>30 kw-24 krpm</v>
      </c>
      <c r="BD678" s="12" t="str">
        <f t="shared" si="152"/>
        <v>HSK-A 63</v>
      </c>
      <c r="BE678" s="103" t="s">
        <v>2271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2266</v>
      </c>
      <c r="CN678" s="64" t="str">
        <f>TabelladatiSinottico[[#This Row],[Serial_Number]]</f>
        <v>G996.067</v>
      </c>
      <c r="CO678" s="50" t="str">
        <f>TabelladatiSinottico[[#This Row],[Customer]]</f>
        <v>TP-TOOLS OY</v>
      </c>
      <c r="CP678" s="54">
        <f t="shared" si="172"/>
        <v>677</v>
      </c>
      <c r="CQ678" s="64" t="s">
        <v>106</v>
      </c>
    </row>
    <row r="679" spans="1:95" ht="21.75" customHeight="1" x14ac:dyDescent="0.25">
      <c r="A679" s="1" t="s">
        <v>2266</v>
      </c>
      <c r="B679" s="6" t="s">
        <v>454</v>
      </c>
      <c r="C679" s="7" t="s">
        <v>2267</v>
      </c>
      <c r="D679" t="s">
        <v>1998</v>
      </c>
      <c r="E679" s="2">
        <v>2014</v>
      </c>
      <c r="F679" s="2" t="s">
        <v>646</v>
      </c>
      <c r="G679" s="2" t="s">
        <v>1244</v>
      </c>
      <c r="H679" s="2" t="s">
        <v>101</v>
      </c>
      <c r="I679" s="2" t="s">
        <v>102</v>
      </c>
      <c r="J679" s="2" t="s">
        <v>2441</v>
      </c>
      <c r="K679" s="91" t="str">
        <f t="shared" si="184"/>
        <v>pdf</v>
      </c>
      <c r="L679" s="2" t="s">
        <v>2302</v>
      </c>
      <c r="M679" s="91" t="str">
        <f t="shared" si="185"/>
        <v>pdf</v>
      </c>
      <c r="N679" s="2" t="s">
        <v>105</v>
      </c>
      <c r="O679" s="39" t="s">
        <v>106</v>
      </c>
      <c r="P679" s="13" t="str">
        <f t="shared" si="124"/>
        <v>Folder</v>
      </c>
      <c r="Q679" s="90">
        <v>850</v>
      </c>
      <c r="R679" s="90">
        <v>950</v>
      </c>
      <c r="S679" s="90">
        <v>600</v>
      </c>
      <c r="T679" s="2">
        <v>42</v>
      </c>
      <c r="U679" s="2" t="s">
        <v>107</v>
      </c>
      <c r="V679" s="7" t="s">
        <v>106</v>
      </c>
      <c r="W679" s="2" t="s">
        <v>107</v>
      </c>
      <c r="X679" s="2" t="s">
        <v>108</v>
      </c>
      <c r="Y679" s="2" t="s">
        <v>108</v>
      </c>
      <c r="Z679" s="2" t="s">
        <v>108</v>
      </c>
      <c r="AA679" s="2" t="s">
        <v>108</v>
      </c>
      <c r="AB679" s="18" t="s">
        <v>108</v>
      </c>
      <c r="AC679" s="7" t="s">
        <v>146</v>
      </c>
      <c r="AD679" s="47" t="s">
        <v>106</v>
      </c>
      <c r="AE679" s="12" t="s">
        <v>106</v>
      </c>
      <c r="AF679" s="102" t="s">
        <v>106</v>
      </c>
      <c r="AG679" s="102" t="s">
        <v>106</v>
      </c>
      <c r="AH679" s="102" t="s">
        <v>106</v>
      </c>
      <c r="AI679" s="102" t="s">
        <v>106</v>
      </c>
      <c r="AJ679" s="102" t="s">
        <v>106</v>
      </c>
      <c r="AK679" s="93" t="s">
        <v>106</v>
      </c>
      <c r="AL679" s="12" t="s">
        <v>106</v>
      </c>
      <c r="AM679" s="12" t="str">
        <f t="shared" si="190"/>
        <v/>
      </c>
      <c r="AN679" s="14" t="str">
        <f t="shared" si="125"/>
        <v>Folder</v>
      </c>
      <c r="AQ679" s="54"/>
      <c r="AR679" s="50" t="str">
        <f t="shared" si="103"/>
        <v>G996.068</v>
      </c>
      <c r="AS679" s="50" t="str">
        <f t="shared" si="191"/>
        <v>G996_RT</v>
      </c>
      <c r="AT679" s="54" t="s">
        <v>2418</v>
      </c>
      <c r="AU679" s="12" t="s">
        <v>108</v>
      </c>
      <c r="AV679" s="12" t="s">
        <v>108</v>
      </c>
      <c r="AW679" s="12" t="s">
        <v>108</v>
      </c>
      <c r="AX679" s="50" t="s">
        <v>223</v>
      </c>
      <c r="AY679" s="88" t="s">
        <v>181</v>
      </c>
      <c r="AZ679" s="88" t="s">
        <v>112</v>
      </c>
      <c r="BA679" s="12" t="str">
        <f t="shared" si="150"/>
        <v>M3A</v>
      </c>
      <c r="BB679" s="54" t="s">
        <v>106</v>
      </c>
      <c r="BC679" s="12" t="str">
        <f t="shared" si="151"/>
        <v>30 kw-24 krpm</v>
      </c>
      <c r="BD679" s="12" t="str">
        <f t="shared" si="152"/>
        <v>HSK-A 63</v>
      </c>
      <c r="BE679" s="103" t="s">
        <v>2271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2266</v>
      </c>
      <c r="CN679" s="64" t="str">
        <f>TabelladatiSinottico[[#This Row],[Serial_Number]]</f>
        <v>G996.068</v>
      </c>
      <c r="CO679" s="50" t="str">
        <f>TabelladatiSinottico[[#This Row],[Customer]]</f>
        <v>CHICAGO MOLD ENGINEERING Co. Inc.</v>
      </c>
      <c r="CP679" s="54">
        <f t="shared" si="172"/>
        <v>678</v>
      </c>
      <c r="CQ679" s="64" t="s">
        <v>106</v>
      </c>
    </row>
    <row r="680" spans="1:95" ht="21.75" customHeight="1" x14ac:dyDescent="0.25">
      <c r="A680" s="1" t="s">
        <v>2266</v>
      </c>
      <c r="B680" s="6" t="s">
        <v>457</v>
      </c>
      <c r="C680" s="7" t="s">
        <v>2267</v>
      </c>
      <c r="D680" t="s">
        <v>1048</v>
      </c>
      <c r="E680" s="2">
        <v>2014</v>
      </c>
      <c r="F680" s="2" t="s">
        <v>646</v>
      </c>
      <c r="G680" s="2" t="s">
        <v>1244</v>
      </c>
      <c r="H680" s="2" t="s">
        <v>101</v>
      </c>
      <c r="I680" s="2" t="s">
        <v>102</v>
      </c>
      <c r="J680" s="2" t="s">
        <v>2442</v>
      </c>
      <c r="K680" s="91" t="str">
        <f t="shared" si="184"/>
        <v>pdf</v>
      </c>
      <c r="L680" s="2" t="s">
        <v>2302</v>
      </c>
      <c r="M680" s="91" t="str">
        <f t="shared" si="185"/>
        <v>pdf</v>
      </c>
      <c r="N680" s="2" t="s">
        <v>105</v>
      </c>
      <c r="O680" s="39" t="s">
        <v>106</v>
      </c>
      <c r="P680" s="13" t="str">
        <f t="shared" si="124"/>
        <v>Folder</v>
      </c>
      <c r="Q680" s="90">
        <v>850</v>
      </c>
      <c r="R680" s="90">
        <v>950</v>
      </c>
      <c r="S680" s="90">
        <v>600</v>
      </c>
      <c r="T680" s="2">
        <v>24</v>
      </c>
      <c r="U680" s="2" t="s">
        <v>107</v>
      </c>
      <c r="V680" s="7" t="s">
        <v>106</v>
      </c>
      <c r="W680" s="2" t="s">
        <v>107</v>
      </c>
      <c r="X680" s="2" t="s">
        <v>108</v>
      </c>
      <c r="Y680" s="2" t="s">
        <v>108</v>
      </c>
      <c r="Z680" s="2" t="s">
        <v>108</v>
      </c>
      <c r="AA680" s="2" t="s">
        <v>108</v>
      </c>
      <c r="AB680" s="18" t="s">
        <v>108</v>
      </c>
      <c r="AC680" s="7" t="s">
        <v>771</v>
      </c>
      <c r="AD680" s="47" t="s">
        <v>106</v>
      </c>
      <c r="AE680" s="12" t="s">
        <v>106</v>
      </c>
      <c r="AF680" s="102" t="s">
        <v>106</v>
      </c>
      <c r="AG680" s="102" t="s">
        <v>106</v>
      </c>
      <c r="AH680" s="102" t="s">
        <v>106</v>
      </c>
      <c r="AI680" s="102" t="s">
        <v>106</v>
      </c>
      <c r="AJ680" s="102" t="s">
        <v>106</v>
      </c>
      <c r="AK680" s="93" t="s">
        <v>106</v>
      </c>
      <c r="AL680" s="12" t="s">
        <v>106</v>
      </c>
      <c r="AM680" s="12" t="str">
        <f t="shared" si="190"/>
        <v/>
      </c>
      <c r="AN680" s="14" t="str">
        <f t="shared" si="125"/>
        <v>Folder</v>
      </c>
      <c r="AQ680" s="54"/>
      <c r="AR680" s="50" t="str">
        <f t="shared" si="103"/>
        <v>G996.069</v>
      </c>
      <c r="AS680" s="50" t="str">
        <f t="shared" si="191"/>
        <v>G996_RT</v>
      </c>
      <c r="AT680" s="54" t="s">
        <v>2418</v>
      </c>
      <c r="AU680" s="12" t="s">
        <v>108</v>
      </c>
      <c r="AV680" s="12" t="s">
        <v>108</v>
      </c>
      <c r="AW680" s="12" t="s">
        <v>108</v>
      </c>
      <c r="AX680" s="50" t="s">
        <v>106</v>
      </c>
      <c r="AY680" s="88" t="s">
        <v>2443</v>
      </c>
      <c r="AZ680" s="88" t="s">
        <v>112</v>
      </c>
      <c r="BA680" s="12" t="str">
        <f t="shared" si="150"/>
        <v>M3A</v>
      </c>
      <c r="BB680" s="54" t="s">
        <v>106</v>
      </c>
      <c r="BC680" s="12" t="str">
        <f t="shared" si="151"/>
        <v>30 kw-24 krpm</v>
      </c>
      <c r="BD680" s="12" t="str">
        <f t="shared" si="152"/>
        <v>HSK-A 63</v>
      </c>
      <c r="BE680" s="103" t="s">
        <v>2271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106</v>
      </c>
      <c r="CK680" s="54" t="s">
        <v>106</v>
      </c>
      <c r="CL680" s="64" t="s">
        <v>118</v>
      </c>
      <c r="CM680" s="64" t="s">
        <v>2266</v>
      </c>
      <c r="CN680" s="64" t="str">
        <f>TabelladatiSinottico[[#This Row],[Serial_Number]]</f>
        <v>G996.069</v>
      </c>
      <c r="CO680" s="50" t="str">
        <f>TabelladatiSinottico[[#This Row],[Customer]]</f>
        <v>SKODA AUTO</v>
      </c>
      <c r="CP680" s="54">
        <f t="shared" si="172"/>
        <v>679</v>
      </c>
      <c r="CQ680" s="64" t="s">
        <v>106</v>
      </c>
    </row>
    <row r="681" spans="1:95" ht="21.75" customHeight="1" x14ac:dyDescent="0.25">
      <c r="A681" s="1" t="s">
        <v>2266</v>
      </c>
      <c r="B681" s="6" t="s">
        <v>458</v>
      </c>
      <c r="C681" s="7" t="s">
        <v>2267</v>
      </c>
      <c r="D681" t="s">
        <v>2084</v>
      </c>
      <c r="E681" s="2">
        <v>2014</v>
      </c>
      <c r="F681" s="2" t="s">
        <v>646</v>
      </c>
      <c r="G681" s="2" t="s">
        <v>1244</v>
      </c>
      <c r="H681" s="2" t="s">
        <v>101</v>
      </c>
      <c r="I681" s="2" t="s">
        <v>102</v>
      </c>
      <c r="J681" s="2" t="s">
        <v>2444</v>
      </c>
      <c r="K681" s="91" t="str">
        <f t="shared" si="184"/>
        <v>pdf</v>
      </c>
      <c r="L681" s="2" t="s">
        <v>2302</v>
      </c>
      <c r="M681" s="91" t="str">
        <f t="shared" si="185"/>
        <v>pdf</v>
      </c>
      <c r="N681" s="2" t="s">
        <v>105</v>
      </c>
      <c r="O681" s="39" t="s">
        <v>106</v>
      </c>
      <c r="P681" s="13" t="str">
        <f t="shared" si="124"/>
        <v>Folder</v>
      </c>
      <c r="Q681" s="90">
        <v>850</v>
      </c>
      <c r="R681" s="90">
        <v>950</v>
      </c>
      <c r="S681" s="90">
        <v>600</v>
      </c>
      <c r="T681" s="2">
        <v>42</v>
      </c>
      <c r="U681" s="2" t="s">
        <v>107</v>
      </c>
      <c r="V681" s="7" t="s">
        <v>106</v>
      </c>
      <c r="W681" s="2" t="s">
        <v>106</v>
      </c>
      <c r="X681" s="2" t="s">
        <v>108</v>
      </c>
      <c r="Y681" s="2" t="s">
        <v>108</v>
      </c>
      <c r="Z681" s="2" t="s">
        <v>108</v>
      </c>
      <c r="AA681" s="2" t="s">
        <v>108</v>
      </c>
      <c r="AB681" s="18" t="s">
        <v>108</v>
      </c>
      <c r="AC681" s="7" t="s">
        <v>146</v>
      </c>
      <c r="AD681" s="47" t="s">
        <v>106</v>
      </c>
      <c r="AE681" s="12" t="s">
        <v>106</v>
      </c>
      <c r="AF681" s="102" t="s">
        <v>106</v>
      </c>
      <c r="AG681" s="102" t="s">
        <v>106</v>
      </c>
      <c r="AH681" s="102" t="s">
        <v>106</v>
      </c>
      <c r="AI681" s="102" t="s">
        <v>106</v>
      </c>
      <c r="AJ681" s="102" t="s">
        <v>106</v>
      </c>
      <c r="AK681" s="93" t="s">
        <v>106</v>
      </c>
      <c r="AL681" s="12" t="s">
        <v>106</v>
      </c>
      <c r="AM681" s="12" t="str">
        <f t="shared" si="190"/>
        <v/>
      </c>
      <c r="AN681" s="14" t="str">
        <f t="shared" si="125"/>
        <v>Folder</v>
      </c>
      <c r="AQ681" s="54"/>
      <c r="AR681" s="50" t="str">
        <f t="shared" si="103"/>
        <v>G996.070</v>
      </c>
      <c r="AS681" s="50" t="str">
        <f t="shared" si="191"/>
        <v>G996_RT</v>
      </c>
      <c r="AT681" s="54" t="s">
        <v>2430</v>
      </c>
      <c r="AU681" s="12" t="s">
        <v>108</v>
      </c>
      <c r="AV681" s="12" t="s">
        <v>108</v>
      </c>
      <c r="AW681" s="12" t="s">
        <v>108</v>
      </c>
      <c r="AX681" s="50" t="s">
        <v>223</v>
      </c>
      <c r="AY681" s="88" t="s">
        <v>106</v>
      </c>
      <c r="AZ681" s="88" t="s">
        <v>106</v>
      </c>
      <c r="BA681" s="12" t="str">
        <f t="shared" si="150"/>
        <v>M3A</v>
      </c>
      <c r="BB681" s="54" t="s">
        <v>106</v>
      </c>
      <c r="BC681" s="12" t="str">
        <f t="shared" si="151"/>
        <v>30 kw-24 krpm</v>
      </c>
      <c r="BD681" s="12" t="str">
        <f t="shared" si="152"/>
        <v>HSK-A 63</v>
      </c>
      <c r="BE681" s="103" t="s">
        <v>2271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106</v>
      </c>
      <c r="CK681" s="54" t="s">
        <v>106</v>
      </c>
      <c r="CL681" s="64" t="s">
        <v>118</v>
      </c>
      <c r="CM681" s="64" t="s">
        <v>2266</v>
      </c>
      <c r="CN681" s="64" t="str">
        <f>TabelladatiSinottico[[#This Row],[Serial_Number]]</f>
        <v>G996.070</v>
      </c>
      <c r="CO681" s="50" t="str">
        <f>TabelladatiSinottico[[#This Row],[Customer]]</f>
        <v>GENERAL ELECTRIC AVIATION</v>
      </c>
      <c r="CP681" s="54">
        <f t="shared" si="172"/>
        <v>680</v>
      </c>
      <c r="CQ681" s="64" t="s">
        <v>106</v>
      </c>
    </row>
    <row r="682" spans="1:95" ht="21.75" customHeight="1" x14ac:dyDescent="0.25">
      <c r="A682" s="1" t="s">
        <v>2266</v>
      </c>
      <c r="B682" s="6" t="s">
        <v>470</v>
      </c>
      <c r="C682" s="7" t="s">
        <v>2267</v>
      </c>
      <c r="D682" t="s">
        <v>783</v>
      </c>
      <c r="E682" s="2">
        <v>2014</v>
      </c>
      <c r="F682" s="2" t="s">
        <v>646</v>
      </c>
      <c r="G682" s="2" t="s">
        <v>1244</v>
      </c>
      <c r="H682" s="2" t="s">
        <v>101</v>
      </c>
      <c r="I682" s="2" t="s">
        <v>102</v>
      </c>
      <c r="J682" s="2" t="s">
        <v>2445</v>
      </c>
      <c r="K682" s="91" t="str">
        <f t="shared" si="184"/>
        <v>pdf</v>
      </c>
      <c r="L682" s="2" t="s">
        <v>2302</v>
      </c>
      <c r="M682" s="91" t="str">
        <f t="shared" si="185"/>
        <v>pdf</v>
      </c>
      <c r="N682" s="2" t="s">
        <v>105</v>
      </c>
      <c r="O682" s="39" t="s">
        <v>106</v>
      </c>
      <c r="P682" s="13" t="str">
        <f t="shared" si="124"/>
        <v>Folder</v>
      </c>
      <c r="Q682" s="90">
        <v>850</v>
      </c>
      <c r="R682" s="90">
        <v>950</v>
      </c>
      <c r="S682" s="90">
        <v>600</v>
      </c>
      <c r="T682" s="2">
        <v>42</v>
      </c>
      <c r="U682" s="2" t="s">
        <v>107</v>
      </c>
      <c r="V682" s="7" t="s">
        <v>106</v>
      </c>
      <c r="W682" s="2" t="s">
        <v>107</v>
      </c>
      <c r="X682" s="2" t="s">
        <v>108</v>
      </c>
      <c r="Y682" s="2" t="s">
        <v>108</v>
      </c>
      <c r="Z682" s="2" t="s">
        <v>108</v>
      </c>
      <c r="AA682" s="2" t="s">
        <v>107</v>
      </c>
      <c r="AB682" s="18" t="s">
        <v>108</v>
      </c>
      <c r="AC682" s="7" t="s">
        <v>146</v>
      </c>
      <c r="AD682" s="47" t="s">
        <v>106</v>
      </c>
      <c r="AE682" s="12" t="s">
        <v>106</v>
      </c>
      <c r="AF682" s="102" t="s">
        <v>106</v>
      </c>
      <c r="AG682" s="102" t="s">
        <v>106</v>
      </c>
      <c r="AH682" s="102" t="s">
        <v>106</v>
      </c>
      <c r="AI682" s="102" t="s">
        <v>106</v>
      </c>
      <c r="AJ682" s="102" t="s">
        <v>106</v>
      </c>
      <c r="AK682" s="93" t="s">
        <v>106</v>
      </c>
      <c r="AL682" s="12" t="s">
        <v>106</v>
      </c>
      <c r="AM682" s="12" t="str">
        <f t="shared" si="190"/>
        <v/>
      </c>
      <c r="AN682" s="14" t="str">
        <f t="shared" si="125"/>
        <v>Folder</v>
      </c>
      <c r="AQ682" s="54"/>
      <c r="AR682" s="50" t="str">
        <f t="shared" si="103"/>
        <v>G996.071</v>
      </c>
      <c r="AS682" s="50" t="str">
        <f t="shared" si="191"/>
        <v>G996_RT</v>
      </c>
      <c r="AT682" s="54" t="s">
        <v>2418</v>
      </c>
      <c r="AU682" s="12" t="s">
        <v>108</v>
      </c>
      <c r="AV682" s="12" t="s">
        <v>108</v>
      </c>
      <c r="AW682" s="12" t="s">
        <v>108</v>
      </c>
      <c r="AX682" s="50" t="s">
        <v>223</v>
      </c>
      <c r="AY682" s="88" t="s">
        <v>787</v>
      </c>
      <c r="AZ682" s="88" t="s">
        <v>112</v>
      </c>
      <c r="BA682" s="12" t="str">
        <f t="shared" si="150"/>
        <v>M3A</v>
      </c>
      <c r="BB682" s="54" t="s">
        <v>106</v>
      </c>
      <c r="BC682" s="12" t="str">
        <f t="shared" si="151"/>
        <v>30 kw-24 krpm</v>
      </c>
      <c r="BD682" s="12" t="str">
        <f t="shared" si="152"/>
        <v>HSK-A 63</v>
      </c>
      <c r="BE682" s="103" t="s">
        <v>2271</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2266</v>
      </c>
      <c r="CN682" s="64" t="str">
        <f>TabelladatiSinottico[[#This Row],[Serial_Number]]</f>
        <v>G996.071</v>
      </c>
      <c r="CO682" s="50" t="str">
        <f>TabelladatiSinottico[[#This Row],[Customer]]</f>
        <v>MANTZ AUTOMATION Inc.</v>
      </c>
      <c r="CP682" s="54">
        <f t="shared" si="172"/>
        <v>681</v>
      </c>
      <c r="CQ682" s="64" t="s">
        <v>106</v>
      </c>
    </row>
    <row r="683" spans="1:95" ht="21.75" customHeight="1" x14ac:dyDescent="0.25">
      <c r="A683" s="1" t="s">
        <v>2266</v>
      </c>
      <c r="B683" s="6" t="s">
        <v>474</v>
      </c>
      <c r="C683" s="7" t="s">
        <v>2267</v>
      </c>
      <c r="D683" t="s">
        <v>1400</v>
      </c>
      <c r="E683" s="2">
        <v>2014</v>
      </c>
      <c r="F683" s="2" t="s">
        <v>646</v>
      </c>
      <c r="G683" s="2" t="s">
        <v>1244</v>
      </c>
      <c r="H683" s="2" t="s">
        <v>101</v>
      </c>
      <c r="I683" s="2" t="s">
        <v>102</v>
      </c>
      <c r="J683" s="2" t="s">
        <v>2446</v>
      </c>
      <c r="K683" s="91" t="str">
        <f t="shared" si="184"/>
        <v>pdf</v>
      </c>
      <c r="L683" s="2" t="s">
        <v>2302</v>
      </c>
      <c r="M683" s="91" t="str">
        <f t="shared" si="185"/>
        <v>pdf</v>
      </c>
      <c r="N683" s="2" t="s">
        <v>105</v>
      </c>
      <c r="O683" s="39" t="s">
        <v>106</v>
      </c>
      <c r="P683" s="13" t="str">
        <f t="shared" si="124"/>
        <v>Folder</v>
      </c>
      <c r="Q683" s="90">
        <v>850</v>
      </c>
      <c r="R683" s="90">
        <v>950</v>
      </c>
      <c r="S683" s="90">
        <v>600</v>
      </c>
      <c r="T683" s="2">
        <v>42</v>
      </c>
      <c r="U683" s="2" t="s">
        <v>107</v>
      </c>
      <c r="V683" s="7" t="s">
        <v>106</v>
      </c>
      <c r="W683" s="2" t="s">
        <v>107</v>
      </c>
      <c r="X683" s="2" t="s">
        <v>108</v>
      </c>
      <c r="Y683" s="2" t="s">
        <v>108</v>
      </c>
      <c r="Z683" s="2" t="s">
        <v>108</v>
      </c>
      <c r="AA683" s="2" t="s">
        <v>108</v>
      </c>
      <c r="AB683" s="18" t="s">
        <v>108</v>
      </c>
      <c r="AC683" s="7" t="s">
        <v>179</v>
      </c>
      <c r="AD683" s="47" t="s">
        <v>106</v>
      </c>
      <c r="AE683" s="12" t="s">
        <v>106</v>
      </c>
      <c r="AF683" s="102" t="s">
        <v>106</v>
      </c>
      <c r="AG683" s="102" t="s">
        <v>106</v>
      </c>
      <c r="AH683" s="102" t="s">
        <v>106</v>
      </c>
      <c r="AI683" s="102" t="s">
        <v>106</v>
      </c>
      <c r="AJ683" s="102" t="s">
        <v>106</v>
      </c>
      <c r="AK683" s="93" t="s">
        <v>106</v>
      </c>
      <c r="AL683" s="12" t="s">
        <v>106</v>
      </c>
      <c r="AM683" s="12" t="str">
        <f t="shared" si="190"/>
        <v/>
      </c>
      <c r="AN683" s="14" t="str">
        <f t="shared" si="125"/>
        <v>Folder</v>
      </c>
      <c r="AQ683" s="54"/>
      <c r="AR683" s="50" t="str">
        <f t="shared" si="103"/>
        <v>G996.072</v>
      </c>
      <c r="AS683" s="50" t="str">
        <f t="shared" si="191"/>
        <v>G996_RT</v>
      </c>
      <c r="AT683" s="54" t="s">
        <v>2418</v>
      </c>
      <c r="AU683" s="12" t="s">
        <v>108</v>
      </c>
      <c r="AV683" s="12" t="s">
        <v>108</v>
      </c>
      <c r="AW683" s="12" t="s">
        <v>108</v>
      </c>
      <c r="AX683" s="50" t="s">
        <v>223</v>
      </c>
      <c r="AY683" s="88" t="s">
        <v>1402</v>
      </c>
      <c r="AZ683" s="88" t="s">
        <v>112</v>
      </c>
      <c r="BA683" s="12" t="str">
        <f t="shared" si="150"/>
        <v>M3A</v>
      </c>
      <c r="BB683" s="54" t="s">
        <v>106</v>
      </c>
      <c r="BC683" s="12" t="str">
        <f t="shared" si="151"/>
        <v>30 kw-24 krpm</v>
      </c>
      <c r="BD683" s="12" t="str">
        <f t="shared" si="152"/>
        <v>HSK-A 63</v>
      </c>
      <c r="BE683" s="103" t="s">
        <v>2271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106</v>
      </c>
      <c r="CL683" s="64" t="s">
        <v>118</v>
      </c>
      <c r="CM683" s="64" t="s">
        <v>2266</v>
      </c>
      <c r="CN683" s="64" t="str">
        <f>TabelladatiSinottico[[#This Row],[Serial_Number]]</f>
        <v>G996.072</v>
      </c>
      <c r="CO683" s="50" t="str">
        <f>TabelladatiSinottico[[#This Row],[Customer]]</f>
        <v>AURRENAK S. Coop.</v>
      </c>
      <c r="CP683" s="54">
        <f t="shared" si="172"/>
        <v>682</v>
      </c>
      <c r="CQ683" s="64" t="s">
        <v>106</v>
      </c>
    </row>
    <row r="684" spans="1:95" ht="21.75" customHeight="1" x14ac:dyDescent="0.25">
      <c r="A684" s="1" t="s">
        <v>2266</v>
      </c>
      <c r="B684" s="6" t="s">
        <v>485</v>
      </c>
      <c r="C684" s="7" t="s">
        <v>2267</v>
      </c>
      <c r="D684" t="s">
        <v>2420</v>
      </c>
      <c r="E684" s="2">
        <v>2015</v>
      </c>
      <c r="F684" s="2" t="s">
        <v>646</v>
      </c>
      <c r="G684" s="2" t="s">
        <v>2447</v>
      </c>
      <c r="H684" s="2" t="s">
        <v>101</v>
      </c>
      <c r="I684" s="2" t="s">
        <v>102</v>
      </c>
      <c r="J684" s="2" t="s">
        <v>2448</v>
      </c>
      <c r="K684" s="91" t="str">
        <f t="shared" si="184"/>
        <v>pdf</v>
      </c>
      <c r="L684" s="2" t="s">
        <v>2449</v>
      </c>
      <c r="M684" s="91" t="str">
        <f t="shared" si="185"/>
        <v>pdf</v>
      </c>
      <c r="N684" s="2" t="s">
        <v>105</v>
      </c>
      <c r="O684" s="39" t="s">
        <v>106</v>
      </c>
      <c r="P684" s="13" t="str">
        <f t="shared" si="124"/>
        <v>Folder</v>
      </c>
      <c r="Q684" s="90">
        <v>850</v>
      </c>
      <c r="R684" s="90">
        <v>950</v>
      </c>
      <c r="S684" s="90">
        <v>600</v>
      </c>
      <c r="T684" s="2">
        <v>24</v>
      </c>
      <c r="U684" s="2" t="s">
        <v>106</v>
      </c>
      <c r="V684" s="7" t="s">
        <v>106</v>
      </c>
      <c r="W684" s="2" t="s">
        <v>107</v>
      </c>
      <c r="X684" s="2" t="s">
        <v>108</v>
      </c>
      <c r="Y684" s="2" t="s">
        <v>108</v>
      </c>
      <c r="Z684" s="2" t="s">
        <v>108</v>
      </c>
      <c r="AA684" s="2" t="s">
        <v>107</v>
      </c>
      <c r="AB684" s="18" t="s">
        <v>108</v>
      </c>
      <c r="AC684" s="7" t="s">
        <v>364</v>
      </c>
      <c r="AD684" s="47" t="s">
        <v>106</v>
      </c>
      <c r="AE684" s="12" t="s">
        <v>106</v>
      </c>
      <c r="AF684" s="102" t="s">
        <v>106</v>
      </c>
      <c r="AG684" s="102" t="s">
        <v>106</v>
      </c>
      <c r="AH684" s="102" t="s">
        <v>106</v>
      </c>
      <c r="AI684" s="102" t="s">
        <v>106</v>
      </c>
      <c r="AJ684" s="102" t="s">
        <v>106</v>
      </c>
      <c r="AK684" s="93" t="s">
        <v>106</v>
      </c>
      <c r="AL684" s="12" t="s">
        <v>106</v>
      </c>
      <c r="AM684" s="12" t="str">
        <f t="shared" si="190"/>
        <v/>
      </c>
      <c r="AN684" s="14" t="str">
        <f t="shared" si="125"/>
        <v>Folder</v>
      </c>
      <c r="AQ684" s="54"/>
      <c r="AR684" s="50" t="str">
        <f t="shared" si="103"/>
        <v>G996.073</v>
      </c>
      <c r="AS684" s="50" t="str">
        <f t="shared" si="191"/>
        <v>G996_RT</v>
      </c>
      <c r="AT684" s="54" t="s">
        <v>2415</v>
      </c>
      <c r="AU684" s="12" t="s">
        <v>108</v>
      </c>
      <c r="AV684" s="12" t="s">
        <v>108</v>
      </c>
      <c r="AW684" s="12" t="s">
        <v>108</v>
      </c>
      <c r="AX684" s="50" t="s">
        <v>106</v>
      </c>
      <c r="AY684" s="88" t="s">
        <v>2423</v>
      </c>
      <c r="AZ684" s="88" t="s">
        <v>148</v>
      </c>
      <c r="BA684" s="12" t="str">
        <f t="shared" si="150"/>
        <v>M3A</v>
      </c>
      <c r="BB684" s="54" t="s">
        <v>106</v>
      </c>
      <c r="BC684" s="12" t="str">
        <f t="shared" si="151"/>
        <v>12 kw-60 krpm</v>
      </c>
      <c r="BD684" s="12" t="str">
        <f t="shared" si="152"/>
        <v>HSK-A 63</v>
      </c>
      <c r="BE684" s="103" t="s">
        <v>2271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2266</v>
      </c>
      <c r="CN684" s="64" t="str">
        <f>TabelladatiSinottico[[#This Row],[Serial_Number]]</f>
        <v>G996.073</v>
      </c>
      <c r="CO684" s="50" t="str">
        <f>TabelladatiSinottico[[#This Row],[Customer]]</f>
        <v>GE AVIO S.p.A.</v>
      </c>
      <c r="CP684" s="54">
        <f t="shared" si="172"/>
        <v>683</v>
      </c>
      <c r="CQ684" s="64" t="s">
        <v>106</v>
      </c>
    </row>
    <row r="685" spans="1:95" ht="21.75" customHeight="1" x14ac:dyDescent="0.25">
      <c r="A685" s="1" t="s">
        <v>2266</v>
      </c>
      <c r="B685" s="6" t="s">
        <v>489</v>
      </c>
      <c r="C685" s="7" t="s">
        <v>2267</v>
      </c>
      <c r="D685" t="s">
        <v>2084</v>
      </c>
      <c r="E685" s="2">
        <v>2014</v>
      </c>
      <c r="F685" s="2" t="s">
        <v>646</v>
      </c>
      <c r="G685" s="2" t="s">
        <v>1244</v>
      </c>
      <c r="H685" s="2" t="s">
        <v>101</v>
      </c>
      <c r="I685" s="2" t="s">
        <v>102</v>
      </c>
      <c r="J685" s="2" t="s">
        <v>2450</v>
      </c>
      <c r="K685" s="91" t="s">
        <v>2316</v>
      </c>
      <c r="L685" s="2" t="s">
        <v>2302</v>
      </c>
      <c r="M685" s="91" t="s">
        <v>2316</v>
      </c>
      <c r="N685" s="2" t="s">
        <v>105</v>
      </c>
      <c r="O685" s="39" t="s">
        <v>106</v>
      </c>
      <c r="P685" s="13" t="s">
        <v>2317</v>
      </c>
      <c r="Q685" s="90">
        <v>850</v>
      </c>
      <c r="R685" s="90">
        <v>950</v>
      </c>
      <c r="S685" s="90">
        <v>600</v>
      </c>
      <c r="T685" s="2">
        <v>42</v>
      </c>
      <c r="U685" s="2" t="s">
        <v>107</v>
      </c>
      <c r="V685" s="7" t="s">
        <v>106</v>
      </c>
      <c r="W685" s="2" t="s">
        <v>107</v>
      </c>
      <c r="X685" s="2" t="s">
        <v>108</v>
      </c>
      <c r="Y685" s="2" t="s">
        <v>108</v>
      </c>
      <c r="Z685" s="2" t="s">
        <v>108</v>
      </c>
      <c r="AA685" s="2" t="s">
        <v>107</v>
      </c>
      <c r="AB685" s="18" t="s">
        <v>108</v>
      </c>
      <c r="AC685" s="7" t="s">
        <v>146</v>
      </c>
      <c r="AD685" s="47" t="s">
        <v>106</v>
      </c>
      <c r="AE685" s="12" t="s">
        <v>106</v>
      </c>
      <c r="AF685" s="102" t="s">
        <v>106</v>
      </c>
      <c r="AG685" s="102" t="s">
        <v>106</v>
      </c>
      <c r="AH685" s="102" t="s">
        <v>106</v>
      </c>
      <c r="AI685" s="102" t="s">
        <v>106</v>
      </c>
      <c r="AJ685" s="102" t="s">
        <v>106</v>
      </c>
      <c r="AK685" s="93" t="s">
        <v>106</v>
      </c>
      <c r="AL685" s="12" t="s">
        <v>106</v>
      </c>
      <c r="AM685" s="12" t="s">
        <v>173</v>
      </c>
      <c r="AN685" s="14" t="s">
        <v>2317</v>
      </c>
      <c r="AO685" s="15" t="s">
        <v>173</v>
      </c>
      <c r="AQ685" s="54" t="s">
        <v>173</v>
      </c>
      <c r="AR685" s="50" t="s">
        <v>2451</v>
      </c>
      <c r="AS685" s="50" t="s">
        <v>2452</v>
      </c>
      <c r="AT685" s="54" t="s">
        <v>2430</v>
      </c>
      <c r="AU685" s="12" t="s">
        <v>108</v>
      </c>
      <c r="AV685" s="12" t="s">
        <v>108</v>
      </c>
      <c r="AW685" s="12" t="s">
        <v>108</v>
      </c>
      <c r="AX685" s="50" t="s">
        <v>223</v>
      </c>
      <c r="AY685" s="88" t="s">
        <v>1734</v>
      </c>
      <c r="AZ685" s="88" t="s">
        <v>148</v>
      </c>
      <c r="BA685" s="12" t="s">
        <v>652</v>
      </c>
      <c r="BB685" s="54" t="s">
        <v>106</v>
      </c>
      <c r="BC685" s="12" t="s">
        <v>1244</v>
      </c>
      <c r="BD685" s="12" t="s">
        <v>102</v>
      </c>
      <c r="BE685" s="103" t="s">
        <v>2271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2266</v>
      </c>
      <c r="CN685" s="64" t="str">
        <f>TabelladatiSinottico[[#This Row],[Serial_Number]]</f>
        <v>G996.074</v>
      </c>
      <c r="CO685" s="50" t="str">
        <f>TabelladatiSinottico[[#This Row],[Customer]]</f>
        <v>GENERAL ELECTRIC AVIATION</v>
      </c>
      <c r="CP685" s="54">
        <f t="shared" si="172"/>
        <v>684</v>
      </c>
      <c r="CQ685" s="64" t="s">
        <v>106</v>
      </c>
    </row>
    <row r="686" spans="1:95" ht="19.5" customHeight="1" x14ac:dyDescent="0.25">
      <c r="A686" s="1" t="s">
        <v>2266</v>
      </c>
      <c r="B686" s="6" t="s">
        <v>495</v>
      </c>
      <c r="C686" s="7" t="s">
        <v>2267</v>
      </c>
      <c r="D686" t="s">
        <v>2084</v>
      </c>
      <c r="E686" s="2">
        <v>2015</v>
      </c>
      <c r="F686" s="2" t="s">
        <v>646</v>
      </c>
      <c r="G686" s="2" t="s">
        <v>1244</v>
      </c>
      <c r="H686" s="2" t="s">
        <v>101</v>
      </c>
      <c r="I686" s="2" t="s">
        <v>102</v>
      </c>
      <c r="J686" s="2" t="s">
        <v>2453</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2302</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105</v>
      </c>
      <c r="O686" s="39" t="s">
        <v>106</v>
      </c>
      <c r="P686" s="13" t="str">
        <f t="shared" si="124"/>
        <v>Folder</v>
      </c>
      <c r="Q686" s="90">
        <v>850</v>
      </c>
      <c r="R686" s="90">
        <v>950</v>
      </c>
      <c r="S686" s="90">
        <v>600</v>
      </c>
      <c r="T686" s="2">
        <v>42</v>
      </c>
      <c r="U686" s="2" t="s">
        <v>107</v>
      </c>
      <c r="V686" s="7" t="s">
        <v>106</v>
      </c>
      <c r="W686" s="2" t="s">
        <v>107</v>
      </c>
      <c r="X686" s="2" t="s">
        <v>108</v>
      </c>
      <c r="Y686" s="2" t="s">
        <v>108</v>
      </c>
      <c r="Z686" s="2" t="s">
        <v>108</v>
      </c>
      <c r="AA686" s="2" t="s">
        <v>108</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103"/>
        <v>G996.075</v>
      </c>
      <c r="AS686" s="50" t="str">
        <f t="shared" ref="AS686:AS699" si="194">A686&amp;"_"&amp;C686</f>
        <v>G996_RT</v>
      </c>
      <c r="AT686" s="54" t="s">
        <v>2430</v>
      </c>
      <c r="AU686" s="12" t="s">
        <v>108</v>
      </c>
      <c r="AV686" s="12" t="s">
        <v>108</v>
      </c>
      <c r="AW686" s="12" t="s">
        <v>108</v>
      </c>
      <c r="AX686" s="50" t="s">
        <v>106</v>
      </c>
      <c r="AY686" s="88" t="s">
        <v>2239</v>
      </c>
      <c r="AZ686" s="88" t="s">
        <v>148</v>
      </c>
      <c r="BA686" s="12" t="str">
        <f t="shared" ref="BA686:BA699" si="195">F686</f>
        <v>M3A</v>
      </c>
      <c r="BB686" s="54" t="s">
        <v>106</v>
      </c>
      <c r="BC686" s="12" t="str">
        <f t="shared" ref="BC686:BC699" si="196">G686</f>
        <v>30 kw-24 krpm</v>
      </c>
      <c r="BD686" s="12" t="str">
        <f t="shared" ref="BD686:BD699" si="197">I686</f>
        <v>HSK-A 63</v>
      </c>
      <c r="BE686" s="103" t="s">
        <v>2271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2266</v>
      </c>
      <c r="CN686" s="64" t="str">
        <f>TabelladatiSinottico[[#This Row],[Serial_Number]]</f>
        <v>G996.075</v>
      </c>
      <c r="CO686" s="50" t="str">
        <f>TabelladatiSinottico[[#This Row],[Customer]]</f>
        <v>GENERAL ELECTRIC AVIATION</v>
      </c>
      <c r="CP686" s="54">
        <f t="shared" si="172"/>
        <v>685</v>
      </c>
      <c r="CQ686" s="64" t="s">
        <v>106</v>
      </c>
    </row>
    <row r="687" spans="1:95" ht="19.5" customHeight="1" x14ac:dyDescent="0.25">
      <c r="A687" s="1" t="s">
        <v>2266</v>
      </c>
      <c r="B687" s="6" t="s">
        <v>496</v>
      </c>
      <c r="C687" s="7" t="s">
        <v>2267</v>
      </c>
      <c r="D687" t="s">
        <v>2342</v>
      </c>
      <c r="E687" s="2">
        <v>2015</v>
      </c>
      <c r="F687" s="2" t="s">
        <v>646</v>
      </c>
      <c r="G687" s="2" t="s">
        <v>1244</v>
      </c>
      <c r="H687" s="2" t="s">
        <v>101</v>
      </c>
      <c r="I687" s="2" t="s">
        <v>102</v>
      </c>
      <c r="J687" s="2" t="s">
        <v>2454</v>
      </c>
      <c r="K687" s="91" t="str">
        <f t="shared" si="192"/>
        <v>pdf</v>
      </c>
      <c r="L687" s="2" t="s">
        <v>2348</v>
      </c>
      <c r="M687" s="91" t="str">
        <f t="shared" si="193"/>
        <v>pdf</v>
      </c>
      <c r="N687" s="2" t="s">
        <v>105</v>
      </c>
      <c r="O687" s="39" t="s">
        <v>106</v>
      </c>
      <c r="P687" s="13" t="str">
        <f t="shared" si="124"/>
        <v>Folder</v>
      </c>
      <c r="Q687" s="90">
        <v>850</v>
      </c>
      <c r="R687" s="90">
        <v>950</v>
      </c>
      <c r="S687" s="90">
        <v>600</v>
      </c>
      <c r="T687" s="2">
        <v>42</v>
      </c>
      <c r="U687" s="2" t="s">
        <v>107</v>
      </c>
      <c r="V687" s="7" t="s">
        <v>106</v>
      </c>
      <c r="W687" s="2" t="s">
        <v>107</v>
      </c>
      <c r="X687" s="2" t="s">
        <v>108</v>
      </c>
      <c r="Y687" s="2" t="s">
        <v>108</v>
      </c>
      <c r="Z687" s="2" t="s">
        <v>108</v>
      </c>
      <c r="AA687" s="2" t="s">
        <v>108</v>
      </c>
      <c r="AB687" s="18" t="s">
        <v>108</v>
      </c>
      <c r="AC687" s="7" t="s">
        <v>771</v>
      </c>
      <c r="AD687" s="47" t="s">
        <v>106</v>
      </c>
      <c r="AE687" s="12" t="s">
        <v>106</v>
      </c>
      <c r="AF687" s="102" t="s">
        <v>106</v>
      </c>
      <c r="AG687" s="102" t="s">
        <v>106</v>
      </c>
      <c r="AH687" s="102" t="s">
        <v>106</v>
      </c>
      <c r="AI687" s="102" t="s">
        <v>106</v>
      </c>
      <c r="AJ687" s="102" t="s">
        <v>106</v>
      </c>
      <c r="AK687" s="93" t="s">
        <v>106</v>
      </c>
      <c r="AL687" s="12" t="s">
        <v>106</v>
      </c>
      <c r="AM687" s="12" t="str">
        <f t="shared" si="108"/>
        <v/>
      </c>
      <c r="AN687" s="14" t="str">
        <f t="shared" si="125"/>
        <v>Folder</v>
      </c>
      <c r="AO687" s="15">
        <v>0</v>
      </c>
      <c r="AQ687" s="54" t="s">
        <v>106</v>
      </c>
      <c r="AR687" s="50" t="str">
        <f t="shared" si="103"/>
        <v>G996.076</v>
      </c>
      <c r="AS687" s="50" t="str">
        <f t="shared" si="194"/>
        <v>G996_RT</v>
      </c>
      <c r="AT687" s="54" t="s">
        <v>2430</v>
      </c>
      <c r="AU687" s="12" t="s">
        <v>108</v>
      </c>
      <c r="AV687" s="12" t="s">
        <v>108</v>
      </c>
      <c r="AW687" s="12" t="s">
        <v>108</v>
      </c>
      <c r="AX687" s="50" t="s">
        <v>106</v>
      </c>
      <c r="AY687" s="88" t="s">
        <v>2455</v>
      </c>
      <c r="AZ687" s="88" t="s">
        <v>1475</v>
      </c>
      <c r="BA687" s="12" t="str">
        <f t="shared" si="195"/>
        <v>M3A</v>
      </c>
      <c r="BB687" s="54" t="s">
        <v>106</v>
      </c>
      <c r="BC687" s="12" t="str">
        <f t="shared" si="196"/>
        <v>30 kw-24 krpm</v>
      </c>
      <c r="BD687" s="12" t="str">
        <f t="shared" si="197"/>
        <v>HSK-A 63</v>
      </c>
      <c r="BE687" s="103" t="s">
        <v>2271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2266</v>
      </c>
      <c r="CN687" s="64" t="str">
        <f>TabelladatiSinottico[[#This Row],[Serial_Number]]</f>
        <v>G996.076</v>
      </c>
      <c r="CO687" s="50" t="str">
        <f>TabelladatiSinottico[[#This Row],[Customer]]</f>
        <v>BARUM CONTINENTAL SPOL. S.R.O.</v>
      </c>
      <c r="CP687" s="54">
        <f t="shared" si="172"/>
        <v>686</v>
      </c>
      <c r="CQ687" s="64" t="s">
        <v>106</v>
      </c>
    </row>
    <row r="688" spans="1:95" ht="19.5" customHeight="1" x14ac:dyDescent="0.25">
      <c r="A688" s="1" t="s">
        <v>2266</v>
      </c>
      <c r="B688" s="6" t="s">
        <v>501</v>
      </c>
      <c r="C688" s="7" t="s">
        <v>652</v>
      </c>
      <c r="D688" t="s">
        <v>2321</v>
      </c>
      <c r="E688" s="2">
        <v>2015</v>
      </c>
      <c r="F688" s="2" t="s">
        <v>646</v>
      </c>
      <c r="G688" s="2" t="s">
        <v>1244</v>
      </c>
      <c r="H688" s="2" t="s">
        <v>101</v>
      </c>
      <c r="I688" s="2" t="s">
        <v>102</v>
      </c>
      <c r="J688" s="2" t="s">
        <v>2456</v>
      </c>
      <c r="K688" s="91" t="str">
        <f t="shared" si="192"/>
        <v>pdf</v>
      </c>
      <c r="L688" s="2" t="s">
        <v>2348</v>
      </c>
      <c r="M688" s="91" t="str">
        <f t="shared" si="193"/>
        <v>pdf</v>
      </c>
      <c r="N688" s="2" t="s">
        <v>105</v>
      </c>
      <c r="O688" s="39" t="s">
        <v>106</v>
      </c>
      <c r="P688" s="13" t="str">
        <f t="shared" si="124"/>
        <v>Folder</v>
      </c>
      <c r="Q688" s="90">
        <v>850</v>
      </c>
      <c r="R688" s="90">
        <v>950</v>
      </c>
      <c r="S688" s="90">
        <v>600</v>
      </c>
      <c r="T688" s="2">
        <v>24</v>
      </c>
      <c r="U688" s="2" t="s">
        <v>107</v>
      </c>
      <c r="V688" s="7" t="s">
        <v>106</v>
      </c>
      <c r="W688" s="2" t="s">
        <v>107</v>
      </c>
      <c r="X688" s="2" t="s">
        <v>108</v>
      </c>
      <c r="Y688" s="2" t="s">
        <v>108</v>
      </c>
      <c r="Z688" s="2" t="s">
        <v>108</v>
      </c>
      <c r="AA688" s="2" t="s">
        <v>108</v>
      </c>
      <c r="AB688" s="18" t="s">
        <v>108</v>
      </c>
      <c r="AC688" s="7" t="s">
        <v>771</v>
      </c>
      <c r="AD688" s="47" t="s">
        <v>106</v>
      </c>
      <c r="AE688" s="12" t="s">
        <v>106</v>
      </c>
      <c r="AF688" s="102" t="s">
        <v>106</v>
      </c>
      <c r="AG688" s="102" t="s">
        <v>106</v>
      </c>
      <c r="AH688" s="102" t="s">
        <v>106</v>
      </c>
      <c r="AI688" s="102" t="s">
        <v>106</v>
      </c>
      <c r="AJ688" s="102" t="s">
        <v>106</v>
      </c>
      <c r="AK688" s="93" t="s">
        <v>106</v>
      </c>
      <c r="AL688" s="12" t="s">
        <v>106</v>
      </c>
      <c r="AM688" s="12" t="str">
        <f t="shared" si="108"/>
        <v/>
      </c>
      <c r="AN688" s="14" t="str">
        <f t="shared" si="125"/>
        <v>Folder</v>
      </c>
      <c r="AO688" s="15">
        <v>0</v>
      </c>
      <c r="AQ688" s="54" t="s">
        <v>106</v>
      </c>
      <c r="AR688" s="50" t="str">
        <f t="shared" si="103"/>
        <v>G996.077</v>
      </c>
      <c r="AS688" s="50" t="str">
        <f t="shared" si="194"/>
        <v>G996_3A</v>
      </c>
      <c r="AT688" s="54" t="s">
        <v>108</v>
      </c>
      <c r="AU688" s="12" t="s">
        <v>108</v>
      </c>
      <c r="AV688" s="12" t="s">
        <v>108</v>
      </c>
      <c r="AW688" s="12" t="s">
        <v>108</v>
      </c>
      <c r="AX688" s="50" t="s">
        <v>106</v>
      </c>
      <c r="AY688" s="88" t="s">
        <v>2457</v>
      </c>
      <c r="AZ688" s="88" t="s">
        <v>112</v>
      </c>
      <c r="BA688" s="12" t="str">
        <f t="shared" si="195"/>
        <v>M3A</v>
      </c>
      <c r="BB688" s="54" t="s">
        <v>106</v>
      </c>
      <c r="BC688" s="12" t="str">
        <f t="shared" si="196"/>
        <v>30 kw-24 krpm</v>
      </c>
      <c r="BD688" s="12" t="str">
        <f t="shared" si="197"/>
        <v>HSK-A 63</v>
      </c>
      <c r="BE688" s="103" t="s">
        <v>2271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2266</v>
      </c>
      <c r="CN688" s="64" t="str">
        <f>TabelladatiSinottico[[#This Row],[Serial_Number]]</f>
        <v>G996.077</v>
      </c>
      <c r="CO688" s="50" t="str">
        <f>TabelladatiSinottico[[#This Row],[Customer]]</f>
        <v>RONAL CR S.r.o.</v>
      </c>
      <c r="CP688" s="54">
        <f t="shared" si="172"/>
        <v>687</v>
      </c>
      <c r="CQ688" s="64" t="s">
        <v>106</v>
      </c>
    </row>
    <row r="689" spans="1:95" ht="19.5" customHeight="1" x14ac:dyDescent="0.25">
      <c r="A689" s="1" t="s">
        <v>2266</v>
      </c>
      <c r="B689" s="6" t="s">
        <v>502</v>
      </c>
      <c r="C689" s="7" t="s">
        <v>2267</v>
      </c>
      <c r="D689" t="s">
        <v>2084</v>
      </c>
      <c r="E689" s="2">
        <v>2015</v>
      </c>
      <c r="F689" s="2" t="s">
        <v>646</v>
      </c>
      <c r="G689" s="2" t="s">
        <v>1244</v>
      </c>
      <c r="H689" s="2" t="s">
        <v>101</v>
      </c>
      <c r="I689" s="2" t="s">
        <v>102</v>
      </c>
      <c r="J689" s="2" t="s">
        <v>2458</v>
      </c>
      <c r="K689" s="91" t="str">
        <f t="shared" si="192"/>
        <v>pdf</v>
      </c>
      <c r="L689" s="2" t="s">
        <v>2302</v>
      </c>
      <c r="M689" s="91" t="str">
        <f t="shared" si="193"/>
        <v>pdf</v>
      </c>
      <c r="N689" s="2" t="s">
        <v>105</v>
      </c>
      <c r="O689" s="39" t="s">
        <v>106</v>
      </c>
      <c r="P689" s="13" t="str">
        <f t="shared" si="124"/>
        <v>Folder</v>
      </c>
      <c r="Q689" s="90">
        <v>850</v>
      </c>
      <c r="R689" s="90">
        <v>950</v>
      </c>
      <c r="S689" s="90">
        <v>600</v>
      </c>
      <c r="T689" s="2">
        <v>42</v>
      </c>
      <c r="U689" s="2" t="s">
        <v>106</v>
      </c>
      <c r="V689" s="7" t="s">
        <v>106</v>
      </c>
      <c r="W689" s="2" t="s">
        <v>107</v>
      </c>
      <c r="X689" s="2" t="s">
        <v>108</v>
      </c>
      <c r="Y689" s="2" t="s">
        <v>108</v>
      </c>
      <c r="Z689" s="2" t="s">
        <v>108</v>
      </c>
      <c r="AA689" s="2" t="s">
        <v>108</v>
      </c>
      <c r="AB689" s="18" t="s">
        <v>108</v>
      </c>
      <c r="AC689" s="7" t="s">
        <v>146</v>
      </c>
      <c r="AD689" s="47" t="s">
        <v>106</v>
      </c>
      <c r="AE689" s="12" t="s">
        <v>106</v>
      </c>
      <c r="AF689" s="102" t="s">
        <v>106</v>
      </c>
      <c r="AG689" s="102" t="s">
        <v>106</v>
      </c>
      <c r="AH689" s="102" t="s">
        <v>106</v>
      </c>
      <c r="AI689" s="102" t="s">
        <v>106</v>
      </c>
      <c r="AJ689" s="102" t="s">
        <v>106</v>
      </c>
      <c r="AK689" s="93" t="s">
        <v>106</v>
      </c>
      <c r="AL689" s="12" t="s">
        <v>106</v>
      </c>
      <c r="AM689" s="12" t="str">
        <f t="shared" si="108"/>
        <v/>
      </c>
      <c r="AN689" s="14" t="str">
        <f t="shared" si="125"/>
        <v>Folder</v>
      </c>
      <c r="AO689" s="15">
        <v>0</v>
      </c>
      <c r="AQ689" s="54" t="s">
        <v>106</v>
      </c>
      <c r="AR689" s="50" t="str">
        <f t="shared" si="103"/>
        <v>G996.078</v>
      </c>
      <c r="AS689" s="50" t="str">
        <f t="shared" si="194"/>
        <v>G996_RT</v>
      </c>
      <c r="AT689" s="54" t="s">
        <v>2430</v>
      </c>
      <c r="AU689" s="12" t="s">
        <v>108</v>
      </c>
      <c r="AV689" s="12" t="s">
        <v>108</v>
      </c>
      <c r="AW689" s="12" t="s">
        <v>108</v>
      </c>
      <c r="AX689" s="50" t="s">
        <v>106</v>
      </c>
      <c r="AY689" s="88" t="s">
        <v>2459</v>
      </c>
      <c r="AZ689" s="88" t="s">
        <v>148</v>
      </c>
      <c r="BA689" s="12" t="str">
        <f t="shared" si="195"/>
        <v>M3A</v>
      </c>
      <c r="BB689" s="54" t="s">
        <v>106</v>
      </c>
      <c r="BC689" s="12" t="str">
        <f t="shared" si="196"/>
        <v>30 kw-24 krpm</v>
      </c>
      <c r="BD689" s="12" t="str">
        <f t="shared" si="197"/>
        <v>HSK-A 63</v>
      </c>
      <c r="BE689" s="103" t="s">
        <v>2271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2266</v>
      </c>
      <c r="CN689" s="64" t="str">
        <f>TabelladatiSinottico[[#This Row],[Serial_Number]]</f>
        <v>G996.078</v>
      </c>
      <c r="CO689" s="50" t="str">
        <f>TabelladatiSinottico[[#This Row],[Customer]]</f>
        <v>GENERAL ELECTRIC AVIATION</v>
      </c>
      <c r="CP689" s="54">
        <f t="shared" si="172"/>
        <v>688</v>
      </c>
      <c r="CQ689" s="64" t="s">
        <v>106</v>
      </c>
    </row>
    <row r="690" spans="1:95" ht="19.5" customHeight="1" x14ac:dyDescent="0.25">
      <c r="A690" s="1" t="s">
        <v>2266</v>
      </c>
      <c r="B690" s="6" t="s">
        <v>503</v>
      </c>
      <c r="C690" s="7" t="s">
        <v>2267</v>
      </c>
      <c r="D690" t="s">
        <v>2084</v>
      </c>
      <c r="E690" s="2">
        <v>2016</v>
      </c>
      <c r="F690" s="2" t="s">
        <v>646</v>
      </c>
      <c r="G690" s="2" t="s">
        <v>1244</v>
      </c>
      <c r="H690" s="2" t="s">
        <v>101</v>
      </c>
      <c r="I690" s="2" t="s">
        <v>102</v>
      </c>
      <c r="J690" s="2" t="s">
        <v>2460</v>
      </c>
      <c r="K690" s="91" t="str">
        <f t="shared" si="192"/>
        <v>pdf</v>
      </c>
      <c r="L690" s="2" t="s">
        <v>2302</v>
      </c>
      <c r="M690" s="91" t="str">
        <f t="shared" si="193"/>
        <v>pdf</v>
      </c>
      <c r="N690" s="2" t="s">
        <v>105</v>
      </c>
      <c r="O690" s="39" t="s">
        <v>106</v>
      </c>
      <c r="P690" s="13" t="str">
        <f t="shared" si="124"/>
        <v>Folder</v>
      </c>
      <c r="Q690" s="90">
        <v>850</v>
      </c>
      <c r="R690" s="90">
        <v>950</v>
      </c>
      <c r="S690" s="90">
        <v>600</v>
      </c>
      <c r="T690" s="2">
        <v>42</v>
      </c>
      <c r="U690" s="2" t="s">
        <v>106</v>
      </c>
      <c r="V690" s="7" t="s">
        <v>106</v>
      </c>
      <c r="W690" s="2" t="s">
        <v>107</v>
      </c>
      <c r="X690" s="2" t="s">
        <v>108</v>
      </c>
      <c r="Y690" s="2" t="s">
        <v>108</v>
      </c>
      <c r="Z690" s="2" t="s">
        <v>108</v>
      </c>
      <c r="AA690" s="2" t="s">
        <v>108</v>
      </c>
      <c r="AB690" s="18" t="s">
        <v>108</v>
      </c>
      <c r="AC690" s="7" t="s">
        <v>146</v>
      </c>
      <c r="AD690" s="47" t="s">
        <v>106</v>
      </c>
      <c r="AE690" s="12" t="s">
        <v>106</v>
      </c>
      <c r="AF690" s="102" t="s">
        <v>106</v>
      </c>
      <c r="AG690" s="102" t="s">
        <v>106</v>
      </c>
      <c r="AH690" s="102" t="s">
        <v>106</v>
      </c>
      <c r="AI690" s="102" t="s">
        <v>106</v>
      </c>
      <c r="AJ690" s="102" t="s">
        <v>106</v>
      </c>
      <c r="AK690" s="93" t="s">
        <v>106</v>
      </c>
      <c r="AL690" s="12" t="s">
        <v>106</v>
      </c>
      <c r="AM690" s="12" t="str">
        <f t="shared" si="108"/>
        <v/>
      </c>
      <c r="AN690" s="14" t="str">
        <f t="shared" si="125"/>
        <v>Folder</v>
      </c>
      <c r="AO690" s="15">
        <v>0</v>
      </c>
      <c r="AQ690" s="54" t="s">
        <v>106</v>
      </c>
      <c r="AR690" s="50" t="str">
        <f t="shared" si="103"/>
        <v>G996.079</v>
      </c>
      <c r="AS690" s="50" t="str">
        <f t="shared" si="194"/>
        <v>G996_RT</v>
      </c>
      <c r="AT690" s="54" t="s">
        <v>2430</v>
      </c>
      <c r="AU690" s="12" t="s">
        <v>108</v>
      </c>
      <c r="AV690" s="12" t="s">
        <v>108</v>
      </c>
      <c r="AW690" s="12" t="s">
        <v>108</v>
      </c>
      <c r="AX690" s="50" t="s">
        <v>106</v>
      </c>
      <c r="AY690" s="88" t="s">
        <v>1734</v>
      </c>
      <c r="AZ690" s="88" t="s">
        <v>148</v>
      </c>
      <c r="BA690" s="12" t="str">
        <f t="shared" si="195"/>
        <v>M3A</v>
      </c>
      <c r="BB690" s="54" t="s">
        <v>106</v>
      </c>
      <c r="BC690" s="12" t="str">
        <f t="shared" si="196"/>
        <v>30 kw-24 krpm</v>
      </c>
      <c r="BD690" s="12" t="str">
        <f t="shared" si="197"/>
        <v>HSK-A 63</v>
      </c>
      <c r="BE690" s="103" t="s">
        <v>2271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2266</v>
      </c>
      <c r="CN690" s="64" t="str">
        <f>TabelladatiSinottico[[#This Row],[Serial_Number]]</f>
        <v>G996.079</v>
      </c>
      <c r="CO690" s="50" t="str">
        <f>TabelladatiSinottico[[#This Row],[Customer]]</f>
        <v>GENERAL ELECTRIC AVIATION</v>
      </c>
      <c r="CP690" s="54">
        <f t="shared" si="172"/>
        <v>689</v>
      </c>
      <c r="CQ690" s="64" t="s">
        <v>106</v>
      </c>
    </row>
    <row r="691" spans="1:95" ht="19.5" customHeight="1" x14ac:dyDescent="0.25">
      <c r="A691" s="1" t="s">
        <v>2266</v>
      </c>
      <c r="B691" s="6" t="s">
        <v>504</v>
      </c>
      <c r="C691" s="7" t="s">
        <v>2267</v>
      </c>
      <c r="D691" t="s">
        <v>2342</v>
      </c>
      <c r="E691" s="2">
        <v>2015</v>
      </c>
      <c r="F691" s="2" t="s">
        <v>646</v>
      </c>
      <c r="G691" s="2" t="s">
        <v>1244</v>
      </c>
      <c r="H691" s="2" t="s">
        <v>101</v>
      </c>
      <c r="I691" s="2" t="s">
        <v>102</v>
      </c>
      <c r="J691" s="2" t="s">
        <v>2461</v>
      </c>
      <c r="K691" s="91" t="str">
        <f t="shared" si="192"/>
        <v>pdf</v>
      </c>
      <c r="L691" s="2" t="s">
        <v>2348</v>
      </c>
      <c r="M691" s="91" t="str">
        <f t="shared" si="193"/>
        <v>pdf</v>
      </c>
      <c r="N691" s="2" t="s">
        <v>105</v>
      </c>
      <c r="O691" s="39" t="s">
        <v>106</v>
      </c>
      <c r="P691" s="13" t="str">
        <f t="shared" si="124"/>
        <v>Folder</v>
      </c>
      <c r="Q691" s="90">
        <v>850</v>
      </c>
      <c r="R691" s="90">
        <v>950</v>
      </c>
      <c r="S691" s="90">
        <v>600</v>
      </c>
      <c r="T691" s="2">
        <v>42</v>
      </c>
      <c r="U691" s="2" t="s">
        <v>107</v>
      </c>
      <c r="V691" s="7" t="s">
        <v>106</v>
      </c>
      <c r="W691" s="2" t="s">
        <v>107</v>
      </c>
      <c r="X691" s="2" t="s">
        <v>108</v>
      </c>
      <c r="Y691" s="2" t="s">
        <v>108</v>
      </c>
      <c r="Z691" s="2" t="s">
        <v>108</v>
      </c>
      <c r="AA691" s="2" t="s">
        <v>108</v>
      </c>
      <c r="AB691" s="18" t="s">
        <v>108</v>
      </c>
      <c r="AC691" s="7" t="s">
        <v>771</v>
      </c>
      <c r="AD691" s="47" t="s">
        <v>106</v>
      </c>
      <c r="AE691" s="12" t="s">
        <v>106</v>
      </c>
      <c r="AF691" s="102" t="s">
        <v>106</v>
      </c>
      <c r="AG691" s="102" t="s">
        <v>106</v>
      </c>
      <c r="AH691" s="102" t="s">
        <v>106</v>
      </c>
      <c r="AI691" s="102" t="s">
        <v>106</v>
      </c>
      <c r="AJ691" s="102" t="s">
        <v>106</v>
      </c>
      <c r="AK691" s="93" t="s">
        <v>106</v>
      </c>
      <c r="AL691" s="12" t="s">
        <v>106</v>
      </c>
      <c r="AM691" s="12" t="str">
        <f t="shared" si="108"/>
        <v/>
      </c>
      <c r="AN691" s="14" t="str">
        <f t="shared" si="125"/>
        <v>Folder</v>
      </c>
      <c r="AO691" s="15">
        <v>0</v>
      </c>
      <c r="AQ691" s="54" t="s">
        <v>106</v>
      </c>
      <c r="AR691" s="50" t="str">
        <f t="shared" si="103"/>
        <v>G996.080</v>
      </c>
      <c r="AS691" s="50" t="str">
        <f t="shared" si="194"/>
        <v>G996_RT</v>
      </c>
      <c r="AT691" s="54" t="s">
        <v>2430</v>
      </c>
      <c r="AU691" s="12" t="s">
        <v>108</v>
      </c>
      <c r="AV691" s="12" t="s">
        <v>108</v>
      </c>
      <c r="AW691" s="12" t="s">
        <v>108</v>
      </c>
      <c r="AX691" s="50" t="s">
        <v>106</v>
      </c>
      <c r="AY691" s="88" t="s">
        <v>2455</v>
      </c>
      <c r="AZ691" s="88" t="s">
        <v>1475</v>
      </c>
      <c r="BA691" s="12" t="str">
        <f t="shared" si="195"/>
        <v>M3A</v>
      </c>
      <c r="BB691" s="54" t="s">
        <v>106</v>
      </c>
      <c r="BC691" s="12" t="str">
        <f t="shared" si="196"/>
        <v>30 kw-24 krpm</v>
      </c>
      <c r="BD691" s="12" t="str">
        <f t="shared" si="197"/>
        <v>HSK-A 63</v>
      </c>
      <c r="BE691" s="103" t="s">
        <v>2271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2266</v>
      </c>
      <c r="CN691" s="64" t="str">
        <f>TabelladatiSinottico[[#This Row],[Serial_Number]]</f>
        <v>G996.080</v>
      </c>
      <c r="CO691" s="50" t="str">
        <f>TabelladatiSinottico[[#This Row],[Customer]]</f>
        <v>BARUM CONTINENTAL SPOL. S.R.O.</v>
      </c>
      <c r="CP691" s="54">
        <f t="shared" si="172"/>
        <v>690</v>
      </c>
      <c r="CQ691" s="64" t="s">
        <v>106</v>
      </c>
    </row>
    <row r="692" spans="1:95" ht="19.5" customHeight="1" x14ac:dyDescent="0.25">
      <c r="A692" s="1" t="s">
        <v>2266</v>
      </c>
      <c r="B692" s="6" t="s">
        <v>505</v>
      </c>
      <c r="C692" s="7" t="s">
        <v>652</v>
      </c>
      <c r="D692" t="s">
        <v>2321</v>
      </c>
      <c r="E692" s="2">
        <v>2016</v>
      </c>
      <c r="F692" s="2" t="s">
        <v>646</v>
      </c>
      <c r="G692" s="2" t="s">
        <v>1244</v>
      </c>
      <c r="H692" s="2" t="s">
        <v>101</v>
      </c>
      <c r="I692" s="2" t="s">
        <v>102</v>
      </c>
      <c r="J692" s="2" t="s">
        <v>2462</v>
      </c>
      <c r="K692" s="91" t="str">
        <f t="shared" si="192"/>
        <v>pdf</v>
      </c>
      <c r="L692" s="2" t="s">
        <v>2348</v>
      </c>
      <c r="M692" s="91" t="str">
        <f t="shared" si="193"/>
        <v>pdf</v>
      </c>
      <c r="N692" s="2" t="s">
        <v>105</v>
      </c>
      <c r="O692" s="39" t="s">
        <v>106</v>
      </c>
      <c r="P692" s="13" t="str">
        <f t="shared" si="124"/>
        <v>Folder</v>
      </c>
      <c r="Q692" s="90">
        <v>850</v>
      </c>
      <c r="R692" s="90">
        <v>950</v>
      </c>
      <c r="S692" s="90">
        <v>600</v>
      </c>
      <c r="T692" s="2">
        <v>24</v>
      </c>
      <c r="U692" s="2" t="s">
        <v>107</v>
      </c>
      <c r="V692" s="7" t="s">
        <v>106</v>
      </c>
      <c r="W692" s="2" t="s">
        <v>107</v>
      </c>
      <c r="X692" s="2" t="s">
        <v>108</v>
      </c>
      <c r="Y692" s="2" t="s">
        <v>108</v>
      </c>
      <c r="Z692" s="2" t="s">
        <v>108</v>
      </c>
      <c r="AA692" s="2" t="s">
        <v>108</v>
      </c>
      <c r="AB692" s="18" t="s">
        <v>108</v>
      </c>
      <c r="AC692" s="7" t="s">
        <v>771</v>
      </c>
      <c r="AD692" s="47" t="s">
        <v>106</v>
      </c>
      <c r="AE692" s="12" t="s">
        <v>106</v>
      </c>
      <c r="AF692" s="102" t="s">
        <v>106</v>
      </c>
      <c r="AG692" s="102" t="s">
        <v>106</v>
      </c>
      <c r="AH692" s="102" t="s">
        <v>106</v>
      </c>
      <c r="AI692" s="102" t="s">
        <v>106</v>
      </c>
      <c r="AJ692" s="102" t="s">
        <v>106</v>
      </c>
      <c r="AK692" s="93" t="s">
        <v>106</v>
      </c>
      <c r="AL692" s="12" t="s">
        <v>106</v>
      </c>
      <c r="AM692" s="12" t="str">
        <f t="shared" si="108"/>
        <v/>
      </c>
      <c r="AN692" s="14" t="str">
        <f t="shared" si="125"/>
        <v>Folder</v>
      </c>
      <c r="AO692" s="15">
        <v>0</v>
      </c>
      <c r="AQ692" s="54" t="s">
        <v>106</v>
      </c>
      <c r="AR692" s="50" t="str">
        <f t="shared" si="103"/>
        <v>G996.081</v>
      </c>
      <c r="AS692" s="50" t="str">
        <f t="shared" si="194"/>
        <v>G996_3A</v>
      </c>
      <c r="AT692" s="54" t="s">
        <v>108</v>
      </c>
      <c r="AU692" s="12" t="s">
        <v>108</v>
      </c>
      <c r="AV692" s="12" t="s">
        <v>108</v>
      </c>
      <c r="AW692" s="12" t="s">
        <v>108</v>
      </c>
      <c r="AX692" s="50" t="s">
        <v>153</v>
      </c>
      <c r="AY692" s="88" t="s">
        <v>2457</v>
      </c>
      <c r="AZ692" s="88" t="s">
        <v>112</v>
      </c>
      <c r="BA692" s="12" t="str">
        <f t="shared" si="195"/>
        <v>M3A</v>
      </c>
      <c r="BB692" s="54" t="s">
        <v>106</v>
      </c>
      <c r="BC692" s="12" t="str">
        <f t="shared" si="196"/>
        <v>30 kw-24 krpm</v>
      </c>
      <c r="BD692" s="12" t="str">
        <f t="shared" si="197"/>
        <v>HSK-A 63</v>
      </c>
      <c r="BE692" s="103" t="s">
        <v>2271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2266</v>
      </c>
      <c r="CN692" s="64" t="str">
        <f>TabelladatiSinottico[[#This Row],[Serial_Number]]</f>
        <v>G996.081</v>
      </c>
      <c r="CO692" s="50" t="str">
        <f>TabelladatiSinottico[[#This Row],[Customer]]</f>
        <v>RONAL CR S.r.o.</v>
      </c>
      <c r="CP692" s="54">
        <f t="shared" si="172"/>
        <v>691</v>
      </c>
      <c r="CQ692" s="64" t="s">
        <v>106</v>
      </c>
    </row>
    <row r="693" spans="1:95" ht="19.5" customHeight="1" x14ac:dyDescent="0.25">
      <c r="A693" s="1" t="s">
        <v>2266</v>
      </c>
      <c r="B693" s="6" t="s">
        <v>512</v>
      </c>
      <c r="C693" s="7" t="s">
        <v>2267</v>
      </c>
      <c r="D693" t="s">
        <v>2084</v>
      </c>
      <c r="E693" s="2">
        <v>2017</v>
      </c>
      <c r="F693" s="2" t="s">
        <v>646</v>
      </c>
      <c r="G693" s="2" t="s">
        <v>1244</v>
      </c>
      <c r="H693" s="2" t="s">
        <v>101</v>
      </c>
      <c r="I693" s="2" t="s">
        <v>102</v>
      </c>
      <c r="J693" s="2" t="s">
        <v>2463</v>
      </c>
      <c r="K693" s="91" t="str">
        <f t="shared" si="192"/>
        <v>pdf</v>
      </c>
      <c r="L693" s="2" t="s">
        <v>2302</v>
      </c>
      <c r="M693" s="91" t="str">
        <f t="shared" si="193"/>
        <v>pdf</v>
      </c>
      <c r="N693" s="2" t="s">
        <v>105</v>
      </c>
      <c r="O693" s="39" t="s">
        <v>106</v>
      </c>
      <c r="P693" s="13" t="str">
        <f t="shared" si="124"/>
        <v>Folder</v>
      </c>
      <c r="Q693" s="90">
        <v>850</v>
      </c>
      <c r="R693" s="90">
        <v>950</v>
      </c>
      <c r="S693" s="90">
        <v>600</v>
      </c>
      <c r="T693" s="2">
        <v>42</v>
      </c>
      <c r="U693" s="2" t="s">
        <v>107</v>
      </c>
      <c r="V693" s="7" t="s">
        <v>106</v>
      </c>
      <c r="W693" s="2" t="s">
        <v>107</v>
      </c>
      <c r="X693" s="2" t="s">
        <v>108</v>
      </c>
      <c r="Y693" s="2" t="s">
        <v>108</v>
      </c>
      <c r="Z693" s="2" t="s">
        <v>108</v>
      </c>
      <c r="AA693" s="2" t="s">
        <v>107</v>
      </c>
      <c r="AB693" s="18" t="s">
        <v>108</v>
      </c>
      <c r="AC693" s="7" t="s">
        <v>146</v>
      </c>
      <c r="AD693" s="47" t="s">
        <v>106</v>
      </c>
      <c r="AE693" s="12" t="s">
        <v>106</v>
      </c>
      <c r="AF693" s="102" t="s">
        <v>106</v>
      </c>
      <c r="AG693" s="102" t="s">
        <v>106</v>
      </c>
      <c r="AH693" s="102" t="s">
        <v>106</v>
      </c>
      <c r="AI693" s="102" t="s">
        <v>106</v>
      </c>
      <c r="AJ693" s="102" t="s">
        <v>106</v>
      </c>
      <c r="AK693" s="93" t="s">
        <v>106</v>
      </c>
      <c r="AL693" s="12" t="s">
        <v>106</v>
      </c>
      <c r="AM693" s="12" t="str">
        <f t="shared" si="108"/>
        <v/>
      </c>
      <c r="AN693" s="14" t="str">
        <f t="shared" si="125"/>
        <v>Folder</v>
      </c>
      <c r="AO693" s="15">
        <v>0</v>
      </c>
      <c r="AQ693" s="54" t="s">
        <v>106</v>
      </c>
      <c r="AR693" s="50" t="str">
        <f t="shared" si="103"/>
        <v>G996.082</v>
      </c>
      <c r="AS693" s="50" t="str">
        <f t="shared" si="194"/>
        <v>G996_RT</v>
      </c>
      <c r="AT693" s="50" t="s">
        <v>106</v>
      </c>
      <c r="AU693" s="12" t="s">
        <v>108</v>
      </c>
      <c r="AV693" s="12" t="s">
        <v>108</v>
      </c>
      <c r="AW693" s="12" t="s">
        <v>108</v>
      </c>
      <c r="AX693" s="50" t="s">
        <v>108</v>
      </c>
      <c r="AY693" s="88" t="s">
        <v>2239</v>
      </c>
      <c r="AZ693" s="88" t="s">
        <v>148</v>
      </c>
      <c r="BA693" s="12" t="str">
        <f t="shared" si="195"/>
        <v>M3A</v>
      </c>
      <c r="BB693" s="54" t="s">
        <v>106</v>
      </c>
      <c r="BC693" s="12" t="str">
        <f t="shared" si="196"/>
        <v>30 kw-24 krpm</v>
      </c>
      <c r="BD693" s="12" t="str">
        <f t="shared" si="197"/>
        <v>HSK-A 63</v>
      </c>
      <c r="BE693" s="103" t="s">
        <v>2271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2266</v>
      </c>
      <c r="CN693" s="64" t="str">
        <f>TabelladatiSinottico[[#This Row],[Serial_Number]]</f>
        <v>G996.082</v>
      </c>
      <c r="CO693" s="50" t="str">
        <f>TabelladatiSinottico[[#This Row],[Customer]]</f>
        <v>GENERAL ELECTRIC AVIATION</v>
      </c>
      <c r="CP693" s="54">
        <f t="shared" si="172"/>
        <v>692</v>
      </c>
      <c r="CQ693" s="64" t="s">
        <v>106</v>
      </c>
    </row>
    <row r="694" spans="1:95" ht="19.5" customHeight="1" x14ac:dyDescent="0.25">
      <c r="A694" s="1" t="s">
        <v>2266</v>
      </c>
      <c r="B694" s="6" t="s">
        <v>515</v>
      </c>
      <c r="C694" s="7" t="s">
        <v>2267</v>
      </c>
      <c r="D694" t="s">
        <v>1084</v>
      </c>
      <c r="E694" s="2">
        <v>2018</v>
      </c>
      <c r="F694" s="2" t="s">
        <v>646</v>
      </c>
      <c r="G694" s="2" t="s">
        <v>1244</v>
      </c>
      <c r="H694" s="2" t="s">
        <v>101</v>
      </c>
      <c r="I694" s="2" t="s">
        <v>102</v>
      </c>
      <c r="J694" s="2" t="s">
        <v>2464</v>
      </c>
      <c r="K694" s="91" t="str">
        <f t="shared" si="192"/>
        <v>pdf</v>
      </c>
      <c r="L694" s="2" t="s">
        <v>2302</v>
      </c>
      <c r="M694" s="91" t="str">
        <f t="shared" si="193"/>
        <v>pdf</v>
      </c>
      <c r="N694" s="2" t="s">
        <v>105</v>
      </c>
      <c r="O694" s="39" t="s">
        <v>106</v>
      </c>
      <c r="P694" s="13" t="str">
        <f t="shared" si="124"/>
        <v>Folder</v>
      </c>
      <c r="Q694" s="90">
        <v>850</v>
      </c>
      <c r="R694" s="90">
        <v>950</v>
      </c>
      <c r="S694" s="90">
        <v>600</v>
      </c>
      <c r="T694" s="2" t="s">
        <v>106</v>
      </c>
      <c r="U694" s="2" t="s">
        <v>106</v>
      </c>
      <c r="V694" s="7" t="s">
        <v>106</v>
      </c>
      <c r="W694" s="2" t="s">
        <v>108</v>
      </c>
      <c r="X694" s="2" t="s">
        <v>108</v>
      </c>
      <c r="Y694" s="2" t="s">
        <v>108</v>
      </c>
      <c r="Z694" s="2" t="s">
        <v>108</v>
      </c>
      <c r="AA694" s="2" t="s">
        <v>108</v>
      </c>
      <c r="AB694" s="18" t="s">
        <v>108</v>
      </c>
      <c r="AC694" s="7" t="s">
        <v>364</v>
      </c>
      <c r="AD694" s="47" t="s">
        <v>106</v>
      </c>
      <c r="AE694" s="12" t="s">
        <v>106</v>
      </c>
      <c r="AF694" s="102" t="s">
        <v>106</v>
      </c>
      <c r="AG694" s="102" t="s">
        <v>106</v>
      </c>
      <c r="AH694" s="102" t="s">
        <v>106</v>
      </c>
      <c r="AI694" s="102" t="s">
        <v>106</v>
      </c>
      <c r="AJ694" s="102" t="s">
        <v>106</v>
      </c>
      <c r="AK694" s="93" t="s">
        <v>106</v>
      </c>
      <c r="AL694" s="12" t="s">
        <v>106</v>
      </c>
      <c r="AM694" s="12" t="str">
        <f t="shared" si="108"/>
        <v/>
      </c>
      <c r="AN694" s="14" t="str">
        <f t="shared" si="125"/>
        <v>Folder</v>
      </c>
      <c r="AO694" s="15">
        <v>0</v>
      </c>
      <c r="AQ694" s="54" t="s">
        <v>106</v>
      </c>
      <c r="AR694" s="50" t="str">
        <f t="shared" si="103"/>
        <v>G996.083</v>
      </c>
      <c r="AS694" s="50" t="str">
        <f t="shared" si="194"/>
        <v>G996_RT</v>
      </c>
      <c r="AT694" s="50" t="s">
        <v>106</v>
      </c>
      <c r="AU694" s="12" t="s">
        <v>108</v>
      </c>
      <c r="AV694" s="12" t="s">
        <v>108</v>
      </c>
      <c r="AW694" s="12" t="s">
        <v>108</v>
      </c>
      <c r="AX694" s="50" t="s">
        <v>106</v>
      </c>
      <c r="AY694" s="88" t="s">
        <v>1087</v>
      </c>
      <c r="AZ694" s="88" t="s">
        <v>112</v>
      </c>
      <c r="BA694" s="12" t="str">
        <f t="shared" si="195"/>
        <v>M3A</v>
      </c>
      <c r="BB694" s="54" t="s">
        <v>106</v>
      </c>
      <c r="BC694" s="12" t="str">
        <f t="shared" si="196"/>
        <v>30 kw-24 krpm</v>
      </c>
      <c r="BD694" s="12" t="str">
        <f t="shared" si="197"/>
        <v>HSK-A 63</v>
      </c>
      <c r="BE694" s="103" t="s">
        <v>2271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2266</v>
      </c>
      <c r="CN694" s="64" t="str">
        <f>TabelladatiSinottico[[#This Row],[Serial_Number]]</f>
        <v>G996.083</v>
      </c>
      <c r="CO694" s="50" t="str">
        <f>TabelladatiSinottico[[#This Row],[Customer]]</f>
        <v>FA.CO.ST. S.r.l.</v>
      </c>
      <c r="CP694" s="54">
        <f t="shared" si="172"/>
        <v>693</v>
      </c>
      <c r="CQ694" s="64" t="s">
        <v>106</v>
      </c>
    </row>
    <row r="695" spans="1:95" ht="19.5" customHeight="1" x14ac:dyDescent="0.25">
      <c r="A695" s="1" t="s">
        <v>2266</v>
      </c>
      <c r="B695" s="6" t="s">
        <v>523</v>
      </c>
      <c r="C695" s="7" t="s">
        <v>2267</v>
      </c>
      <c r="D695" t="s">
        <v>2321</v>
      </c>
      <c r="E695" s="2">
        <v>2017</v>
      </c>
      <c r="F695" s="2" t="s">
        <v>646</v>
      </c>
      <c r="G695" s="2" t="s">
        <v>1244</v>
      </c>
      <c r="H695" s="2" t="s">
        <v>101</v>
      </c>
      <c r="I695" s="2" t="s">
        <v>102</v>
      </c>
      <c r="J695" s="2" t="s">
        <v>2465</v>
      </c>
      <c r="K695" s="91" t="str">
        <f t="shared" si="192"/>
        <v>pdf</v>
      </c>
      <c r="L695" s="2" t="s">
        <v>2348</v>
      </c>
      <c r="M695" s="91" t="str">
        <f t="shared" si="193"/>
        <v>pdf</v>
      </c>
      <c r="N695" s="2" t="s">
        <v>105</v>
      </c>
      <c r="O695" s="39" t="s">
        <v>106</v>
      </c>
      <c r="P695" s="13" t="str">
        <f t="shared" si="124"/>
        <v>Folder</v>
      </c>
      <c r="Q695" s="90">
        <v>850</v>
      </c>
      <c r="R695" s="90">
        <v>950</v>
      </c>
      <c r="S695" s="90">
        <v>600</v>
      </c>
      <c r="T695" s="2">
        <v>24</v>
      </c>
      <c r="U695" s="2" t="s">
        <v>107</v>
      </c>
      <c r="V695" s="7" t="s">
        <v>106</v>
      </c>
      <c r="W695" s="2" t="s">
        <v>107</v>
      </c>
      <c r="X695" s="2" t="s">
        <v>108</v>
      </c>
      <c r="Y695" s="2" t="s">
        <v>108</v>
      </c>
      <c r="Z695" s="2" t="s">
        <v>108</v>
      </c>
      <c r="AA695" s="2" t="s">
        <v>108</v>
      </c>
      <c r="AB695" s="18" t="s">
        <v>108</v>
      </c>
      <c r="AC695" s="7" t="s">
        <v>771</v>
      </c>
      <c r="AD695" s="47" t="s">
        <v>106</v>
      </c>
      <c r="AE695" s="12" t="s">
        <v>106</v>
      </c>
      <c r="AF695" s="102" t="s">
        <v>106</v>
      </c>
      <c r="AG695" s="102" t="s">
        <v>106</v>
      </c>
      <c r="AH695" s="102" t="s">
        <v>106</v>
      </c>
      <c r="AI695" s="102" t="s">
        <v>106</v>
      </c>
      <c r="AJ695" s="102" t="s">
        <v>106</v>
      </c>
      <c r="AK695" s="93" t="s">
        <v>106</v>
      </c>
      <c r="AL695" s="12" t="s">
        <v>106</v>
      </c>
      <c r="AM695" s="12" t="str">
        <f t="shared" si="108"/>
        <v/>
      </c>
      <c r="AN695" s="14" t="str">
        <f t="shared" si="125"/>
        <v>Folder</v>
      </c>
      <c r="AO695" s="15">
        <v>0</v>
      </c>
      <c r="AQ695" s="54" t="s">
        <v>106</v>
      </c>
      <c r="AR695" s="50" t="str">
        <f t="shared" si="103"/>
        <v>G996.084</v>
      </c>
      <c r="AS695" s="50" t="str">
        <f t="shared" si="194"/>
        <v>G996_RT</v>
      </c>
      <c r="AT695" s="50" t="s">
        <v>106</v>
      </c>
      <c r="AU695" s="12" t="s">
        <v>108</v>
      </c>
      <c r="AV695" s="12" t="s">
        <v>108</v>
      </c>
      <c r="AW695" s="12" t="s">
        <v>108</v>
      </c>
      <c r="AX695" s="50" t="s">
        <v>153</v>
      </c>
      <c r="AY695" s="88" t="s">
        <v>2319</v>
      </c>
      <c r="AZ695" s="88" t="s">
        <v>112</v>
      </c>
      <c r="BA695" s="12" t="str">
        <f t="shared" si="195"/>
        <v>M3A</v>
      </c>
      <c r="BB695" s="54" t="s">
        <v>106</v>
      </c>
      <c r="BC695" s="12" t="str">
        <f t="shared" si="196"/>
        <v>30 kw-24 krpm</v>
      </c>
      <c r="BD695" s="12" t="str">
        <f t="shared" si="197"/>
        <v>HSK-A 63</v>
      </c>
      <c r="BE695" s="103" t="s">
        <v>2271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2266</v>
      </c>
      <c r="CN695" s="64" t="str">
        <f>TabelladatiSinottico[[#This Row],[Serial_Number]]</f>
        <v>G996.084</v>
      </c>
      <c r="CO695" s="50" t="str">
        <f>TabelladatiSinottico[[#This Row],[Customer]]</f>
        <v>RONAL CR S.r.o.</v>
      </c>
      <c r="CP695" s="54">
        <f t="shared" si="172"/>
        <v>694</v>
      </c>
      <c r="CQ695" s="64" t="s">
        <v>106</v>
      </c>
    </row>
    <row r="696" spans="1:95" ht="19.5" customHeight="1" x14ac:dyDescent="0.25">
      <c r="A696" s="1" t="s">
        <v>2266</v>
      </c>
      <c r="B696" s="6" t="s">
        <v>530</v>
      </c>
      <c r="C696" s="7" t="s">
        <v>2267</v>
      </c>
      <c r="D696" t="s">
        <v>2466</v>
      </c>
      <c r="E696" s="2">
        <v>2017</v>
      </c>
      <c r="F696" s="2" t="s">
        <v>646</v>
      </c>
      <c r="G696" s="2" t="s">
        <v>1244</v>
      </c>
      <c r="H696" s="2" t="s">
        <v>101</v>
      </c>
      <c r="I696" s="2" t="s">
        <v>102</v>
      </c>
      <c r="J696" s="2" t="s">
        <v>2467</v>
      </c>
      <c r="K696" s="91" t="str">
        <f t="shared" si="192"/>
        <v>pdf</v>
      </c>
      <c r="L696" s="2" t="s">
        <v>2302</v>
      </c>
      <c r="M696" s="91" t="str">
        <f t="shared" si="193"/>
        <v>pdf</v>
      </c>
      <c r="N696" s="2" t="s">
        <v>105</v>
      </c>
      <c r="O696" s="39" t="s">
        <v>106</v>
      </c>
      <c r="P696" s="13" t="str">
        <f t="shared" si="124"/>
        <v>Folder</v>
      </c>
      <c r="Q696" s="90">
        <v>850</v>
      </c>
      <c r="R696" s="90">
        <v>950</v>
      </c>
      <c r="S696" s="90">
        <v>600</v>
      </c>
      <c r="T696" s="2">
        <v>24</v>
      </c>
      <c r="U696" s="2" t="s">
        <v>106</v>
      </c>
      <c r="V696" s="7" t="s">
        <v>106</v>
      </c>
      <c r="W696" s="2" t="s">
        <v>108</v>
      </c>
      <c r="X696" s="2" t="s">
        <v>108</v>
      </c>
      <c r="Y696" s="2" t="s">
        <v>108</v>
      </c>
      <c r="Z696" s="2" t="s">
        <v>108</v>
      </c>
      <c r="AA696" s="2" t="s">
        <v>108</v>
      </c>
      <c r="AB696" s="18" t="s">
        <v>108</v>
      </c>
      <c r="AC696" s="7" t="s">
        <v>364</v>
      </c>
      <c r="AD696" s="47" t="s">
        <v>106</v>
      </c>
      <c r="AE696" s="12" t="s">
        <v>106</v>
      </c>
      <c r="AF696" s="102" t="s">
        <v>106</v>
      </c>
      <c r="AG696" s="102" t="s">
        <v>106</v>
      </c>
      <c r="AH696" s="102" t="s">
        <v>106</v>
      </c>
      <c r="AI696" s="102" t="s">
        <v>106</v>
      </c>
      <c r="AJ696" s="102" t="s">
        <v>106</v>
      </c>
      <c r="AK696" s="93" t="s">
        <v>106</v>
      </c>
      <c r="AL696" s="12" t="s">
        <v>106</v>
      </c>
      <c r="AM696" s="12" t="str">
        <f t="shared" si="108"/>
        <v/>
      </c>
      <c r="AN696" s="14" t="str">
        <f t="shared" si="125"/>
        <v>Folder</v>
      </c>
      <c r="AO696" s="15">
        <v>0</v>
      </c>
      <c r="AQ696" s="54" t="s">
        <v>106</v>
      </c>
      <c r="AR696" s="50" t="str">
        <f t="shared" si="103"/>
        <v>G996.085</v>
      </c>
      <c r="AS696" s="50" t="str">
        <f t="shared" si="194"/>
        <v>G996_RT</v>
      </c>
      <c r="AT696" s="50" t="s">
        <v>106</v>
      </c>
      <c r="AU696" s="12" t="s">
        <v>108</v>
      </c>
      <c r="AV696" s="12" t="s">
        <v>108</v>
      </c>
      <c r="AW696" s="12" t="s">
        <v>108</v>
      </c>
      <c r="AX696" s="50" t="s">
        <v>223</v>
      </c>
      <c r="AY696" s="88" t="s">
        <v>246</v>
      </c>
      <c r="AZ696" s="88" t="s">
        <v>192</v>
      </c>
      <c r="BA696" s="12" t="str">
        <f t="shared" si="195"/>
        <v>M3A</v>
      </c>
      <c r="BB696" s="54" t="s">
        <v>106</v>
      </c>
      <c r="BC696" s="12" t="str">
        <f t="shared" si="196"/>
        <v>30 kw-24 krpm</v>
      </c>
      <c r="BD696" s="12" t="str">
        <f t="shared" si="197"/>
        <v>HSK-A 63</v>
      </c>
      <c r="BE696" s="103" t="s">
        <v>2271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2266</v>
      </c>
      <c r="CN696" s="64" t="str">
        <f>TabelladatiSinottico[[#This Row],[Serial_Number]]</f>
        <v>G996.085</v>
      </c>
      <c r="CO696" s="50" t="str">
        <f>TabelladatiSinottico[[#This Row],[Customer]]</f>
        <v>ESAB GROUP S.p.A.</v>
      </c>
      <c r="CP696" s="54">
        <f t="shared" si="172"/>
        <v>695</v>
      </c>
      <c r="CQ696" s="64" t="s">
        <v>106</v>
      </c>
    </row>
    <row r="697" spans="1:95" ht="19.5" customHeight="1" x14ac:dyDescent="0.25">
      <c r="A697" s="1" t="s">
        <v>2266</v>
      </c>
      <c r="B697" s="6" t="s">
        <v>539</v>
      </c>
      <c r="C697" s="7" t="s">
        <v>2267</v>
      </c>
      <c r="D697" t="s">
        <v>2468</v>
      </c>
      <c r="E697" s="2">
        <v>2017</v>
      </c>
      <c r="F697" s="2" t="s">
        <v>646</v>
      </c>
      <c r="G697" s="2" t="s">
        <v>1244</v>
      </c>
      <c r="H697" s="2" t="s">
        <v>101</v>
      </c>
      <c r="I697" s="2" t="s">
        <v>102</v>
      </c>
      <c r="J697" s="2" t="s">
        <v>2469</v>
      </c>
      <c r="K697" s="91" t="str">
        <f t="shared" si="192"/>
        <v>pdf</v>
      </c>
      <c r="L697" s="2" t="s">
        <v>2302</v>
      </c>
      <c r="M697" s="91" t="str">
        <f t="shared" si="193"/>
        <v>pdf</v>
      </c>
      <c r="N697" s="2" t="s">
        <v>105</v>
      </c>
      <c r="O697" s="39" t="s">
        <v>106</v>
      </c>
      <c r="P697" s="13" t="str">
        <f t="shared" si="124"/>
        <v>Folder</v>
      </c>
      <c r="Q697" s="90">
        <v>850</v>
      </c>
      <c r="R697" s="90">
        <v>950</v>
      </c>
      <c r="S697" s="90">
        <v>600</v>
      </c>
      <c r="T697" s="2" t="s">
        <v>106</v>
      </c>
      <c r="U697" s="2" t="s">
        <v>106</v>
      </c>
      <c r="V697" s="7" t="s">
        <v>106</v>
      </c>
      <c r="W697" s="2" t="s">
        <v>108</v>
      </c>
      <c r="X697" s="2" t="s">
        <v>108</v>
      </c>
      <c r="Y697" s="2" t="s">
        <v>108</v>
      </c>
      <c r="Z697" s="2" t="s">
        <v>108</v>
      </c>
      <c r="AA697" s="2" t="s">
        <v>108</v>
      </c>
      <c r="AB697" s="18" t="s">
        <v>108</v>
      </c>
      <c r="AC697" s="7" t="s">
        <v>196</v>
      </c>
      <c r="AD697" s="47" t="s">
        <v>106</v>
      </c>
      <c r="AE697" s="12" t="s">
        <v>106</v>
      </c>
      <c r="AF697" s="102" t="s">
        <v>106</v>
      </c>
      <c r="AG697" s="102" t="s">
        <v>106</v>
      </c>
      <c r="AH697" s="102" t="s">
        <v>106</v>
      </c>
      <c r="AI697" s="102" t="s">
        <v>106</v>
      </c>
      <c r="AJ697" s="102" t="s">
        <v>106</v>
      </c>
      <c r="AK697" s="93" t="s">
        <v>106</v>
      </c>
      <c r="AL697" s="12" t="s">
        <v>106</v>
      </c>
      <c r="AM697" s="12" t="str">
        <f t="shared" si="108"/>
        <v/>
      </c>
      <c r="AN697" s="14" t="str">
        <f t="shared" si="125"/>
        <v>Folder</v>
      </c>
      <c r="AO697" s="15">
        <v>0</v>
      </c>
      <c r="AQ697" s="54" t="s">
        <v>106</v>
      </c>
      <c r="AR697" s="50" t="str">
        <f t="shared" si="103"/>
        <v>G996.086</v>
      </c>
      <c r="AS697" s="50" t="str">
        <f t="shared" si="194"/>
        <v>G996_RT</v>
      </c>
      <c r="AT697" s="50" t="s">
        <v>106</v>
      </c>
      <c r="AU697" s="12" t="s">
        <v>108</v>
      </c>
      <c r="AV697" s="12" t="s">
        <v>108</v>
      </c>
      <c r="AW697" s="12" t="s">
        <v>108</v>
      </c>
      <c r="AX697" s="50" t="s">
        <v>106</v>
      </c>
      <c r="AY697" s="88" t="s">
        <v>2470</v>
      </c>
      <c r="AZ697" s="88" t="s">
        <v>112</v>
      </c>
      <c r="BA697" s="12" t="str">
        <f t="shared" si="195"/>
        <v>M3A</v>
      </c>
      <c r="BB697" s="54" t="s">
        <v>106</v>
      </c>
      <c r="BC697" s="12" t="str">
        <f t="shared" si="196"/>
        <v>30 kw-24 krpm</v>
      </c>
      <c r="BD697" s="12" t="str">
        <f t="shared" si="197"/>
        <v>HSK-A 63</v>
      </c>
      <c r="BE697" s="103" t="s">
        <v>2271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2266</v>
      </c>
      <c r="CN697" s="64" t="str">
        <f>TabelladatiSinottico[[#This Row],[Serial_Number]]</f>
        <v>G996.086</v>
      </c>
      <c r="CO697" s="50" t="str">
        <f>TabelladatiSinottico[[#This Row],[Customer]]</f>
        <v>VOLKSWAGEN AUTOEUROPA</v>
      </c>
      <c r="CP697" s="54">
        <f t="shared" si="172"/>
        <v>696</v>
      </c>
      <c r="CQ697" s="64" t="s">
        <v>106</v>
      </c>
    </row>
    <row r="698" spans="1:95" ht="19.5" customHeight="1" x14ac:dyDescent="0.25">
      <c r="A698" s="1" t="s">
        <v>2266</v>
      </c>
      <c r="B698" s="6" t="s">
        <v>544</v>
      </c>
      <c r="C698" s="7" t="s">
        <v>2267</v>
      </c>
      <c r="D698" t="s">
        <v>2194</v>
      </c>
      <c r="E698" s="2">
        <v>2018</v>
      </c>
      <c r="F698" s="2" t="s">
        <v>646</v>
      </c>
      <c r="G698" s="2" t="s">
        <v>1244</v>
      </c>
      <c r="H698" s="2" t="s">
        <v>101</v>
      </c>
      <c r="I698" s="2" t="s">
        <v>102</v>
      </c>
      <c r="J698" s="2" t="s">
        <v>2471</v>
      </c>
      <c r="K698" s="91" t="str">
        <f t="shared" si="192"/>
        <v>pdf</v>
      </c>
      <c r="L698" s="2" t="s">
        <v>2302</v>
      </c>
      <c r="M698" s="91" t="str">
        <f t="shared" si="193"/>
        <v>pdf</v>
      </c>
      <c r="N698" s="2" t="s">
        <v>105</v>
      </c>
      <c r="O698" s="39" t="s">
        <v>106</v>
      </c>
      <c r="P698" s="13" t="str">
        <f t="shared" si="124"/>
        <v>Folder</v>
      </c>
      <c r="Q698" s="90">
        <v>850</v>
      </c>
      <c r="R698" s="90">
        <v>950</v>
      </c>
      <c r="S698" s="90">
        <v>600</v>
      </c>
      <c r="T698" s="2">
        <v>24</v>
      </c>
      <c r="U698" s="2" t="s">
        <v>106</v>
      </c>
      <c r="V698" s="7" t="s">
        <v>106</v>
      </c>
      <c r="W698" s="2" t="s">
        <v>108</v>
      </c>
      <c r="X698" s="2" t="s">
        <v>108</v>
      </c>
      <c r="Y698" s="2" t="s">
        <v>108</v>
      </c>
      <c r="Z698" s="2" t="s">
        <v>108</v>
      </c>
      <c r="AA698" s="2" t="s">
        <v>108</v>
      </c>
      <c r="AB698" s="18" t="s">
        <v>108</v>
      </c>
      <c r="AC698" s="7" t="s">
        <v>2196</v>
      </c>
      <c r="AD698" s="47" t="s">
        <v>106</v>
      </c>
      <c r="AE698" s="12" t="s">
        <v>106</v>
      </c>
      <c r="AF698" s="102" t="s">
        <v>106</v>
      </c>
      <c r="AG698" s="102" t="s">
        <v>106</v>
      </c>
      <c r="AH698" s="102" t="s">
        <v>106</v>
      </c>
      <c r="AI698" s="102" t="s">
        <v>106</v>
      </c>
      <c r="AJ698" s="102" t="s">
        <v>106</v>
      </c>
      <c r="AK698" s="93" t="s">
        <v>106</v>
      </c>
      <c r="AL698" s="12" t="s">
        <v>106</v>
      </c>
      <c r="AM698" s="12" t="str">
        <f t="shared" si="108"/>
        <v/>
      </c>
      <c r="AN698" s="14" t="str">
        <f t="shared" si="125"/>
        <v>Folder</v>
      </c>
      <c r="AO698" s="15">
        <v>0</v>
      </c>
      <c r="AQ698" s="54" t="s">
        <v>106</v>
      </c>
      <c r="AR698" s="50" t="str">
        <f t="shared" si="103"/>
        <v>G996.087</v>
      </c>
      <c r="AS698" s="50" t="str">
        <f t="shared" si="194"/>
        <v>G996_RT</v>
      </c>
      <c r="AT698" s="50" t="s">
        <v>2472</v>
      </c>
      <c r="AU698" s="12" t="s">
        <v>108</v>
      </c>
      <c r="AV698" s="12" t="s">
        <v>108</v>
      </c>
      <c r="AW698" s="12" t="s">
        <v>108</v>
      </c>
      <c r="AX698" s="50" t="s">
        <v>223</v>
      </c>
      <c r="AY698" s="88" t="s">
        <v>2197</v>
      </c>
      <c r="AZ698" s="88" t="s">
        <v>112</v>
      </c>
      <c r="BA698" s="12" t="str">
        <f t="shared" si="195"/>
        <v>M3A</v>
      </c>
      <c r="BB698" s="54" t="s">
        <v>106</v>
      </c>
      <c r="BC698" s="12" t="str">
        <f t="shared" si="196"/>
        <v>30 kw-24 krpm</v>
      </c>
      <c r="BD698" s="12" t="str">
        <f t="shared" si="197"/>
        <v>HSK-A 63</v>
      </c>
      <c r="BE698" s="103" t="s">
        <v>2271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2266</v>
      </c>
      <c r="CN698" s="64" t="str">
        <f>TabelladatiSinottico[[#This Row],[Serial_Number]]</f>
        <v>G996.087</v>
      </c>
      <c r="CO698" s="50" t="str">
        <f>TabelladatiSinottico[[#This Row],[Customer]]</f>
        <v>S.C. ELBA S.A.</v>
      </c>
      <c r="CP698" s="54">
        <f t="shared" si="172"/>
        <v>697</v>
      </c>
      <c r="CQ698" s="64" t="s">
        <v>106</v>
      </c>
    </row>
    <row r="699" spans="1:95" ht="19.5" customHeight="1" x14ac:dyDescent="0.25">
      <c r="A699" s="1" t="s">
        <v>2266</v>
      </c>
      <c r="B699" s="6" t="s">
        <v>547</v>
      </c>
      <c r="C699" s="7" t="s">
        <v>2267</v>
      </c>
      <c r="D699" t="s">
        <v>768</v>
      </c>
      <c r="E699" s="2">
        <v>2021</v>
      </c>
      <c r="F699" s="2" t="s">
        <v>646</v>
      </c>
      <c r="G699" s="2" t="s">
        <v>1244</v>
      </c>
      <c r="H699" s="2" t="s">
        <v>101</v>
      </c>
      <c r="I699" s="2" t="s">
        <v>102</v>
      </c>
      <c r="J699" s="2" t="s">
        <v>2473</v>
      </c>
      <c r="K699" s="91" t="str">
        <f t="shared" si="192"/>
        <v>pdf</v>
      </c>
      <c r="L699" s="2" t="s">
        <v>2302</v>
      </c>
      <c r="M699" s="91" t="str">
        <f t="shared" si="193"/>
        <v>pdf</v>
      </c>
      <c r="N699" s="2" t="s">
        <v>105</v>
      </c>
      <c r="O699" s="39" t="s">
        <v>106</v>
      </c>
      <c r="P699" s="13" t="str">
        <f t="shared" si="124"/>
        <v>Folder</v>
      </c>
      <c r="Q699" s="90">
        <v>850</v>
      </c>
      <c r="R699" s="90">
        <v>950</v>
      </c>
      <c r="S699" s="90">
        <v>600</v>
      </c>
      <c r="T699" s="2">
        <v>24</v>
      </c>
      <c r="U699" s="2" t="s">
        <v>106</v>
      </c>
      <c r="V699" s="7" t="s">
        <v>106</v>
      </c>
      <c r="W699" s="2" t="s">
        <v>107</v>
      </c>
      <c r="X699" s="2" t="s">
        <v>108</v>
      </c>
      <c r="Y699" s="2" t="s">
        <v>108</v>
      </c>
      <c r="Z699" s="2" t="s">
        <v>108</v>
      </c>
      <c r="AA699" s="2" t="s">
        <v>108</v>
      </c>
      <c r="AB699" s="18" t="s">
        <v>108</v>
      </c>
      <c r="AC699" s="7" t="s">
        <v>771</v>
      </c>
      <c r="AD699" s="47" t="s">
        <v>106</v>
      </c>
      <c r="AE699" s="12" t="s">
        <v>106</v>
      </c>
      <c r="AF699" s="102" t="s">
        <v>106</v>
      </c>
      <c r="AG699" s="102" t="s">
        <v>106</v>
      </c>
      <c r="AH699" s="102" t="s">
        <v>106</v>
      </c>
      <c r="AI699" s="102" t="s">
        <v>106</v>
      </c>
      <c r="AJ699" s="102" t="s">
        <v>106</v>
      </c>
      <c r="AK699" s="93" t="s">
        <v>106</v>
      </c>
      <c r="AL699" s="12" t="s">
        <v>106</v>
      </c>
      <c r="AM699" s="12" t="str">
        <f t="shared" si="108"/>
        <v/>
      </c>
      <c r="AN699" s="14" t="str">
        <f t="shared" si="125"/>
        <v>Folder</v>
      </c>
      <c r="AO699" s="15">
        <v>0</v>
      </c>
      <c r="AQ699" s="54" t="s">
        <v>106</v>
      </c>
      <c r="AR699" s="50" t="str">
        <f t="shared" si="103"/>
        <v>G996.088</v>
      </c>
      <c r="AS699" s="50" t="str">
        <f t="shared" si="194"/>
        <v>G996_RT</v>
      </c>
      <c r="AT699" s="50" t="s">
        <v>2472</v>
      </c>
      <c r="AU699" s="12" t="s">
        <v>108</v>
      </c>
      <c r="AV699" s="12" t="s">
        <v>108</v>
      </c>
      <c r="AW699" s="12" t="s">
        <v>108</v>
      </c>
      <c r="AX699" s="50" t="s">
        <v>223</v>
      </c>
      <c r="AY699" s="88" t="s">
        <v>213</v>
      </c>
      <c r="AZ699" s="88" t="s">
        <v>192</v>
      </c>
      <c r="BA699" s="12" t="str">
        <f t="shared" si="195"/>
        <v>M3A</v>
      </c>
      <c r="BB699" s="54" t="s">
        <v>106</v>
      </c>
      <c r="BC699" s="12" t="str">
        <f t="shared" si="196"/>
        <v>30 kw-24 krpm</v>
      </c>
      <c r="BD699" s="12" t="str">
        <f t="shared" si="197"/>
        <v>HSK-A 63</v>
      </c>
      <c r="BE699" s="103" t="s">
        <v>2271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2266</v>
      </c>
      <c r="CN699" s="64" t="str">
        <f>TabelladatiSinottico[[#This Row],[Serial_Number]]</f>
        <v>G996.088</v>
      </c>
      <c r="CO699" s="50" t="str">
        <f>TabelladatiSinottico[[#This Row],[Customer]]</f>
        <v>FORMPLAST</v>
      </c>
      <c r="CP699" s="54">
        <f t="shared" si="172"/>
        <v>698</v>
      </c>
      <c r="CQ699" s="64" t="s">
        <v>106</v>
      </c>
    </row>
    <row r="700" spans="1:95" ht="19.5" customHeight="1" x14ac:dyDescent="0.25">
      <c r="A700" s="1" t="s">
        <v>2266</v>
      </c>
      <c r="B700" s="6" t="s">
        <v>558</v>
      </c>
      <c r="C700" s="7" t="s">
        <v>2267</v>
      </c>
      <c r="D700" t="s">
        <v>459</v>
      </c>
      <c r="E700" s="2">
        <v>2022</v>
      </c>
      <c r="F700" s="2" t="s">
        <v>646</v>
      </c>
      <c r="G700" s="2" t="s">
        <v>1244</v>
      </c>
      <c r="H700" s="2" t="s">
        <v>101</v>
      </c>
      <c r="I700" s="2" t="s">
        <v>102</v>
      </c>
      <c r="J700" s="2" t="s">
        <v>2474</v>
      </c>
      <c r="K700" s="91" t="str">
        <f t="shared" si="192"/>
        <v>pdf</v>
      </c>
      <c r="L700" s="2" t="s">
        <v>2302</v>
      </c>
      <c r="M700" s="91" t="str">
        <f t="shared" si="193"/>
        <v>pdf</v>
      </c>
      <c r="N700" s="2" t="s">
        <v>105</v>
      </c>
      <c r="O700" s="39" t="s">
        <v>106</v>
      </c>
      <c r="P700" s="13" t="str">
        <f t="shared" si="124"/>
        <v>Folder</v>
      </c>
      <c r="Q700" s="90">
        <v>850</v>
      </c>
      <c r="R700" s="90">
        <v>950</v>
      </c>
      <c r="S700" s="90">
        <v>600</v>
      </c>
      <c r="T700" s="2">
        <v>42</v>
      </c>
      <c r="U700" s="2" t="s">
        <v>107</v>
      </c>
      <c r="V700" s="7" t="s">
        <v>106</v>
      </c>
      <c r="W700" s="2" t="s">
        <v>107</v>
      </c>
      <c r="X700" s="2" t="s">
        <v>108</v>
      </c>
      <c r="Y700" s="2" t="s">
        <v>108</v>
      </c>
      <c r="Z700" s="2" t="s">
        <v>108</v>
      </c>
      <c r="AA700" s="2" t="s">
        <v>108</v>
      </c>
      <c r="AB700" s="18" t="s">
        <v>108</v>
      </c>
      <c r="AC700" s="7" t="s">
        <v>146</v>
      </c>
      <c r="AD700" s="47" t="s">
        <v>106</v>
      </c>
      <c r="AE700" s="12" t="s">
        <v>106</v>
      </c>
      <c r="AF700" s="102" t="s">
        <v>106</v>
      </c>
      <c r="AG700" s="102" t="s">
        <v>106</v>
      </c>
      <c r="AH700" s="102" t="s">
        <v>106</v>
      </c>
      <c r="AI700" s="102" t="s">
        <v>106</v>
      </c>
      <c r="AJ700" s="102" t="s">
        <v>106</v>
      </c>
      <c r="AK700" s="93" t="s">
        <v>106</v>
      </c>
      <c r="AL700" s="12" t="s">
        <v>106</v>
      </c>
      <c r="AM700" s="12" t="str">
        <f t="shared" ref="AM700" si="198">REPT("⭐",AO700)</f>
        <v/>
      </c>
      <c r="AN700" s="14" t="str">
        <f t="shared" si="125"/>
        <v>Folder</v>
      </c>
      <c r="AO700" s="15">
        <v>0</v>
      </c>
      <c r="AQ700" s="54" t="s">
        <v>106</v>
      </c>
      <c r="AR700" s="50" t="str">
        <f t="shared" ref="AR700" si="199">A700&amp;"."&amp;B700</f>
        <v>G996.089</v>
      </c>
      <c r="AS700" s="50" t="str">
        <f t="shared" ref="AS700" si="200">A700&amp;"_"&amp;C700</f>
        <v>G996_RT</v>
      </c>
      <c r="AT700" s="50" t="s">
        <v>2472</v>
      </c>
      <c r="AU700" s="12" t="s">
        <v>108</v>
      </c>
      <c r="AV700" s="12" t="s">
        <v>108</v>
      </c>
      <c r="AW700" s="12" t="s">
        <v>108</v>
      </c>
      <c r="AX700" s="50" t="s">
        <v>223</v>
      </c>
      <c r="AY700" s="88" t="s">
        <v>469</v>
      </c>
      <c r="AZ700" s="88" t="s">
        <v>112</v>
      </c>
      <c r="BA700" s="12" t="str">
        <f t="shared" si="150"/>
        <v>M3A</v>
      </c>
      <c r="BB700" s="54" t="s">
        <v>106</v>
      </c>
      <c r="BC700" s="12" t="str">
        <f t="shared" si="151"/>
        <v>30 kw-24 krpm</v>
      </c>
      <c r="BD700" s="12" t="str">
        <f t="shared" si="152"/>
        <v>HSK-A 63</v>
      </c>
      <c r="BE700" s="103" t="s">
        <v>2271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2266</v>
      </c>
      <c r="CN700" s="64" t="str">
        <f>TabelladatiSinottico[[#This Row],[Serial_Number]]</f>
        <v>G996.089</v>
      </c>
      <c r="CO700" s="50" t="str">
        <f>TabelladatiSinottico[[#This Row],[Customer]]</f>
        <v>PREFIX CORPORATION</v>
      </c>
      <c r="CP700" s="54">
        <f t="shared" si="172"/>
        <v>699</v>
      </c>
      <c r="CQ700" s="64" t="s">
        <v>106</v>
      </c>
    </row>
    <row r="701" spans="1:95" ht="19.5" customHeight="1" x14ac:dyDescent="0.25">
      <c r="A701" s="1" t="s">
        <v>2266</v>
      </c>
      <c r="B701" s="6" t="s">
        <v>567</v>
      </c>
      <c r="C701" s="7" t="s">
        <v>2267</v>
      </c>
      <c r="D701" t="s">
        <v>2475</v>
      </c>
      <c r="E701" s="2">
        <v>2022</v>
      </c>
      <c r="F701" s="2" t="s">
        <v>646</v>
      </c>
      <c r="G701" s="2" t="s">
        <v>1244</v>
      </c>
      <c r="H701" s="2" t="s">
        <v>101</v>
      </c>
      <c r="I701" s="2" t="s">
        <v>102</v>
      </c>
      <c r="J701" s="2" t="s">
        <v>2476</v>
      </c>
      <c r="K701" s="91" t="str">
        <f t="shared" si="192"/>
        <v>pdf</v>
      </c>
      <c r="L701" s="2" t="s">
        <v>2302</v>
      </c>
      <c r="M701" s="91" t="str">
        <f t="shared" si="193"/>
        <v>pdf</v>
      </c>
      <c r="N701" s="2" t="s">
        <v>105</v>
      </c>
      <c r="O701" s="39" t="s">
        <v>106</v>
      </c>
      <c r="P701" s="13" t="str">
        <f t="shared" si="124"/>
        <v>Folder</v>
      </c>
      <c r="Q701" s="90">
        <v>850</v>
      </c>
      <c r="R701" s="90">
        <v>950</v>
      </c>
      <c r="S701" s="90">
        <v>600</v>
      </c>
      <c r="T701" s="2">
        <v>42</v>
      </c>
      <c r="U701" s="2" t="s">
        <v>107</v>
      </c>
      <c r="V701" s="7" t="s">
        <v>106</v>
      </c>
      <c r="W701" s="2" t="s">
        <v>107</v>
      </c>
      <c r="X701" s="2" t="s">
        <v>108</v>
      </c>
      <c r="Y701" s="2" t="s">
        <v>108</v>
      </c>
      <c r="Z701" s="2" t="s">
        <v>108</v>
      </c>
      <c r="AA701" s="2" t="s">
        <v>108</v>
      </c>
      <c r="AB701" s="18" t="s">
        <v>108</v>
      </c>
      <c r="AC701" s="7" t="s">
        <v>364</v>
      </c>
      <c r="AD701" s="47" t="s">
        <v>106</v>
      </c>
      <c r="AE701" s="12" t="s">
        <v>106</v>
      </c>
      <c r="AF701" s="64" t="s">
        <v>106</v>
      </c>
      <c r="AG701" s="54" t="s">
        <v>106</v>
      </c>
      <c r="AH701" s="54" t="s">
        <v>106</v>
      </c>
      <c r="AI701" s="54" t="s">
        <v>106</v>
      </c>
      <c r="AJ701" s="54" t="s">
        <v>106</v>
      </c>
      <c r="AK701" s="56" t="s">
        <v>106</v>
      </c>
      <c r="AL701" s="12" t="s">
        <v>106</v>
      </c>
      <c r="AM701" s="12" t="str">
        <f t="shared" si="108"/>
        <v/>
      </c>
      <c r="AN701" s="14" t="str">
        <f t="shared" si="125"/>
        <v>Folder</v>
      </c>
      <c r="AO701" s="15">
        <v>0</v>
      </c>
      <c r="AQ701" s="54" t="s">
        <v>106</v>
      </c>
      <c r="AR701" s="50" t="str">
        <f t="shared" si="103"/>
        <v>G996.090</v>
      </c>
      <c r="AS701" s="50" t="str">
        <f t="shared" ref="AS701:AS703" si="201">A701&amp;"_"&amp;C701</f>
        <v>G996_RT</v>
      </c>
      <c r="AT701" s="50" t="s">
        <v>2472</v>
      </c>
      <c r="AU701" s="12" t="s">
        <v>108</v>
      </c>
      <c r="AV701" s="12" t="s">
        <v>108</v>
      </c>
      <c r="AW701" s="12" t="s">
        <v>108</v>
      </c>
      <c r="AX701" s="50" t="s">
        <v>153</v>
      </c>
      <c r="AY701" s="88" t="s">
        <v>2477</v>
      </c>
      <c r="AZ701" s="88" t="s">
        <v>112</v>
      </c>
      <c r="BA701" s="12" t="str">
        <f t="shared" ref="BA701:BA703" si="202">F701</f>
        <v>M3A</v>
      </c>
      <c r="BB701" s="54" t="s">
        <v>106</v>
      </c>
      <c r="BC701" s="12" t="str">
        <f t="shared" ref="BC701" si="203">G701</f>
        <v>30 kw-24 krpm</v>
      </c>
      <c r="BD701" s="12" t="str">
        <f t="shared" ref="BD701" si="204">I701</f>
        <v>HSK-A 63</v>
      </c>
      <c r="BE701" s="103" t="s">
        <v>2271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2266</v>
      </c>
      <c r="CN701" s="64" t="str">
        <f>TabelladatiSinottico[[#This Row],[Serial_Number]]</f>
        <v>G996.090</v>
      </c>
      <c r="CO701" s="50" t="str">
        <f>TabelladatiSinottico[[#This Row],[Customer]]</f>
        <v>ARS Tech</v>
      </c>
      <c r="CP701" s="54">
        <f t="shared" si="172"/>
        <v>700</v>
      </c>
      <c r="CQ701" s="64" t="s">
        <v>106</v>
      </c>
    </row>
    <row r="702" spans="1:95" ht="14.25" customHeight="1" x14ac:dyDescent="0.25">
      <c r="A702" s="1" t="s">
        <v>2266</v>
      </c>
      <c r="B702" s="6" t="s">
        <v>578</v>
      </c>
      <c r="C702" s="7" t="s">
        <v>2267</v>
      </c>
      <c r="D702" t="s">
        <v>2478</v>
      </c>
      <c r="E702" s="2">
        <v>2023</v>
      </c>
      <c r="F702" s="2" t="s">
        <v>646</v>
      </c>
      <c r="G702" s="2" t="s">
        <v>1244</v>
      </c>
      <c r="H702" s="2" t="s">
        <v>101</v>
      </c>
      <c r="I702" s="2" t="s">
        <v>102</v>
      </c>
      <c r="J702" s="2" t="s">
        <v>2479</v>
      </c>
      <c r="K702" s="91" t="str">
        <f t="shared" si="192"/>
        <v>pdf</v>
      </c>
      <c r="L702" s="2" t="s">
        <v>2302</v>
      </c>
      <c r="M702" s="91" t="str">
        <f t="shared" si="193"/>
        <v>pdf</v>
      </c>
      <c r="N702" s="2" t="s">
        <v>105</v>
      </c>
      <c r="O702" s="39" t="s">
        <v>106</v>
      </c>
      <c r="P702" s="13" t="str">
        <f t="shared" si="124"/>
        <v>Folder</v>
      </c>
      <c r="Q702" s="90">
        <v>850</v>
      </c>
      <c r="R702" s="90">
        <v>950</v>
      </c>
      <c r="S702" s="90">
        <v>600</v>
      </c>
      <c r="T702" s="2">
        <v>42</v>
      </c>
      <c r="U702" s="2" t="s">
        <v>107</v>
      </c>
      <c r="V702" s="7" t="s">
        <v>106</v>
      </c>
      <c r="W702" s="2" t="s">
        <v>107</v>
      </c>
      <c r="X702" s="2" t="s">
        <v>108</v>
      </c>
      <c r="Y702" s="2" t="s">
        <v>108</v>
      </c>
      <c r="Z702" s="2" t="s">
        <v>108</v>
      </c>
      <c r="AA702" s="2" t="s">
        <v>108</v>
      </c>
      <c r="AB702" s="18" t="s">
        <v>108</v>
      </c>
      <c r="AC702" s="7" t="s">
        <v>364</v>
      </c>
      <c r="AD702" s="47" t="s">
        <v>106</v>
      </c>
      <c r="AE702" s="12" t="s">
        <v>106</v>
      </c>
      <c r="AF702" s="64" t="s">
        <v>106</v>
      </c>
      <c r="AG702" s="54" t="s">
        <v>106</v>
      </c>
      <c r="AH702" s="54" t="s">
        <v>106</v>
      </c>
      <c r="AI702" s="54" t="s">
        <v>106</v>
      </c>
      <c r="AJ702" s="54" t="s">
        <v>106</v>
      </c>
      <c r="AK702" s="56" t="s">
        <v>106</v>
      </c>
      <c r="AL702" s="12" t="s">
        <v>106</v>
      </c>
      <c r="AM702" s="12" t="str">
        <f t="shared" ref="AM702" si="205">REPT("⭐",AO702)</f>
        <v/>
      </c>
      <c r="AN702" s="14" t="str">
        <f t="shared" si="125"/>
        <v>Folder</v>
      </c>
      <c r="AO702" s="15">
        <v>0</v>
      </c>
      <c r="AQ702" s="54" t="s">
        <v>106</v>
      </c>
      <c r="AR702" s="50" t="str">
        <f t="shared" si="103"/>
        <v>G996.091</v>
      </c>
      <c r="AS702" s="50" t="str">
        <f t="shared" si="201"/>
        <v>G996_RT</v>
      </c>
      <c r="AT702" s="50" t="s">
        <v>2472</v>
      </c>
      <c r="AU702" s="12" t="s">
        <v>108</v>
      </c>
      <c r="AV702" s="12" t="s">
        <v>108</v>
      </c>
      <c r="AW702" s="12" t="s">
        <v>108</v>
      </c>
      <c r="AX702" s="50" t="s">
        <v>223</v>
      </c>
      <c r="AY702" s="54" t="s">
        <v>106</v>
      </c>
      <c r="AZ702" s="54" t="s">
        <v>106</v>
      </c>
      <c r="BA702" s="12" t="str">
        <f t="shared" si="202"/>
        <v>M3A</v>
      </c>
      <c r="BB702" s="54" t="s">
        <v>106</v>
      </c>
      <c r="BC702" s="12" t="str">
        <f t="shared" ref="BC702:BC703" si="206">G702</f>
        <v>30 kw-24 krpm</v>
      </c>
      <c r="BD702" s="12" t="str">
        <f t="shared" ref="BD702:BD703" si="207">I702</f>
        <v>HSK-A 63</v>
      </c>
      <c r="BE702" s="103" t="s">
        <v>2271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2266</v>
      </c>
      <c r="CN702" s="64" t="str">
        <f>TabelladatiSinottico[[#This Row],[Serial_Number]]</f>
        <v>G996.091</v>
      </c>
      <c r="CO702" s="50" t="str">
        <f>TabelladatiSinottico[[#This Row],[Customer]]</f>
        <v>S.E.L. S.r.l.</v>
      </c>
      <c r="CP702" s="54">
        <f t="shared" si="172"/>
        <v>701</v>
      </c>
      <c r="CQ702" s="64" t="s">
        <v>106</v>
      </c>
    </row>
    <row r="703" spans="1:95" ht="14.25" customHeight="1" x14ac:dyDescent="0.25">
      <c r="A703" s="119" t="s">
        <v>2480</v>
      </c>
      <c r="B703" s="120" t="s">
        <v>96</v>
      </c>
      <c r="C703" s="50" t="s">
        <v>652</v>
      </c>
      <c r="D703" s="50" t="s">
        <v>2481</v>
      </c>
      <c r="E703" s="12">
        <v>2008</v>
      </c>
      <c r="F703" s="12" t="s">
        <v>646</v>
      </c>
      <c r="G703" s="12" t="s">
        <v>1244</v>
      </c>
      <c r="H703" s="12" t="s">
        <v>101</v>
      </c>
      <c r="I703" s="12" t="s">
        <v>102</v>
      </c>
      <c r="J703" s="12" t="s">
        <v>2482</v>
      </c>
      <c r="K703" s="14" t="s">
        <v>2316</v>
      </c>
      <c r="L703" s="12" t="s">
        <v>2483</v>
      </c>
      <c r="M703" s="14" t="s">
        <v>2316</v>
      </c>
      <c r="N703" s="12" t="s">
        <v>105</v>
      </c>
      <c r="O703" s="12" t="s">
        <v>106</v>
      </c>
      <c r="P703" s="13" t="s">
        <v>2317</v>
      </c>
      <c r="Q703" s="125">
        <v>2200</v>
      </c>
      <c r="R703" s="125">
        <v>1000</v>
      </c>
      <c r="S703" s="125">
        <v>750</v>
      </c>
      <c r="T703" s="125">
        <v>32</v>
      </c>
      <c r="U703" s="12" t="s">
        <v>106</v>
      </c>
      <c r="V703" s="50" t="s">
        <v>106</v>
      </c>
      <c r="W703" s="12" t="s">
        <v>106</v>
      </c>
      <c r="X703" s="12" t="s">
        <v>108</v>
      </c>
      <c r="Y703" s="12" t="s">
        <v>108</v>
      </c>
      <c r="Z703" s="12" t="s">
        <v>108</v>
      </c>
      <c r="AA703" s="12" t="s">
        <v>108</v>
      </c>
      <c r="AB703" s="56" t="s">
        <v>108</v>
      </c>
      <c r="AC703" s="50" t="s">
        <v>478</v>
      </c>
      <c r="AD703" s="121" t="s">
        <v>106</v>
      </c>
      <c r="AE703" s="12" t="s">
        <v>106</v>
      </c>
      <c r="AF703" s="122" t="s">
        <v>106</v>
      </c>
      <c r="AG703" s="122" t="s">
        <v>106</v>
      </c>
      <c r="AH703" s="122" t="s">
        <v>106</v>
      </c>
      <c r="AI703" s="122" t="s">
        <v>106</v>
      </c>
      <c r="AJ703" s="122" t="s">
        <v>106</v>
      </c>
      <c r="AK703" s="93" t="s">
        <v>106</v>
      </c>
      <c r="AL703" s="12" t="s">
        <v>106</v>
      </c>
      <c r="AM703" s="12" t="s">
        <v>173</v>
      </c>
      <c r="AN703" s="14" t="s">
        <v>2317</v>
      </c>
      <c r="AO703" s="15" t="s">
        <v>173</v>
      </c>
      <c r="AQ703" s="54" t="s">
        <v>106</v>
      </c>
      <c r="AR703" s="50" t="str">
        <f t="shared" ref="AR703" si="208">A703&amp;"."&amp;B703</f>
        <v>BT.001</v>
      </c>
      <c r="AS703" s="50" t="str">
        <f t="shared" si="201"/>
        <v>BT_3A</v>
      </c>
      <c r="AT703" s="12" t="s">
        <v>108</v>
      </c>
      <c r="AU703" s="12" t="s">
        <v>108</v>
      </c>
      <c r="AV703" s="12" t="s">
        <v>108</v>
      </c>
      <c r="AW703" s="12" t="s">
        <v>108</v>
      </c>
      <c r="AX703" s="50" t="s">
        <v>106</v>
      </c>
      <c r="AY703" s="12" t="s">
        <v>106</v>
      </c>
      <c r="AZ703" s="12" t="s">
        <v>106</v>
      </c>
      <c r="BA703" s="12" t="str">
        <f t="shared" si="202"/>
        <v>M3A</v>
      </c>
      <c r="BB703" s="54" t="s">
        <v>106</v>
      </c>
      <c r="BC703" s="12" t="str">
        <f t="shared" si="206"/>
        <v>30 kw-24 krpm</v>
      </c>
      <c r="BD703" s="12" t="str">
        <f t="shared" si="207"/>
        <v>HSK-A 63</v>
      </c>
      <c r="BE703" s="115" t="str">
        <f t="shared" ref="BE703:BE732" si="209">F703&amp;"_"&amp;A703</f>
        <v>M3A_BT</v>
      </c>
      <c r="BF703" s="123" t="s">
        <v>106</v>
      </c>
      <c r="BG703" s="12" t="s">
        <v>106</v>
      </c>
      <c r="BH703" s="54" t="s">
        <v>106</v>
      </c>
      <c r="BI703" s="12" t="s">
        <v>106</v>
      </c>
      <c r="BJ703" s="12" t="s">
        <v>106</v>
      </c>
      <c r="BK703" s="12" t="s">
        <v>106</v>
      </c>
      <c r="BL703" s="123" t="s">
        <v>106</v>
      </c>
      <c r="BM703" s="12" t="s">
        <v>106</v>
      </c>
      <c r="BN703" s="54" t="s">
        <v>106</v>
      </c>
      <c r="BO703" s="12" t="s">
        <v>106</v>
      </c>
      <c r="BP703" s="12" t="s">
        <v>106</v>
      </c>
      <c r="BQ703" s="12" t="s">
        <v>106</v>
      </c>
      <c r="BR703" s="123" t="s">
        <v>106</v>
      </c>
      <c r="BS703" s="12" t="s">
        <v>106</v>
      </c>
      <c r="BT703" s="54" t="s">
        <v>106</v>
      </c>
      <c r="BU703" s="12" t="s">
        <v>106</v>
      </c>
      <c r="BV703" s="12" t="s">
        <v>106</v>
      </c>
      <c r="BW703" s="12" t="s">
        <v>106</v>
      </c>
      <c r="BX703" s="123" t="s">
        <v>106</v>
      </c>
      <c r="BY703" s="12" t="s">
        <v>106</v>
      </c>
      <c r="BZ703" s="54" t="s">
        <v>106</v>
      </c>
      <c r="CA703" s="12" t="s">
        <v>106</v>
      </c>
      <c r="CB703" s="12" t="s">
        <v>106</v>
      </c>
      <c r="CC703" s="12" t="s">
        <v>106</v>
      </c>
      <c r="CD703" s="123" t="s">
        <v>106</v>
      </c>
      <c r="CE703" s="123" t="s">
        <v>106</v>
      </c>
      <c r="CF703" s="123" t="s">
        <v>106</v>
      </c>
      <c r="CG703" s="123" t="s">
        <v>106</v>
      </c>
      <c r="CH703" s="123" t="s">
        <v>106</v>
      </c>
      <c r="CI703" s="123" t="s">
        <v>106</v>
      </c>
      <c r="CJ703" s="123" t="s">
        <v>106</v>
      </c>
      <c r="CK703" s="54" t="s">
        <v>106</v>
      </c>
      <c r="CL703" s="105" t="s">
        <v>2484</v>
      </c>
      <c r="CM703" s="128" t="s">
        <v>2485</v>
      </c>
      <c r="CN703" s="128" t="str">
        <f>TabelladatiSinottico[[#This Row],[Serial_Number]]</f>
        <v>BT.001</v>
      </c>
      <c r="CO703" s="132" t="str">
        <f>TabelladatiSinottico[[#This Row],[Customer]]</f>
        <v>ARDENN' OUTILLAGES</v>
      </c>
      <c r="CP703" s="54">
        <f t="shared" si="172"/>
        <v>702</v>
      </c>
      <c r="CQ703" s="124" t="s">
        <v>106</v>
      </c>
    </row>
    <row r="704" spans="1:95" ht="14.25" customHeight="1" x14ac:dyDescent="0.25">
      <c r="A704" s="119" t="s">
        <v>2480</v>
      </c>
      <c r="B704" s="120" t="s">
        <v>119</v>
      </c>
      <c r="C704" s="50" t="s">
        <v>652</v>
      </c>
      <c r="D704" s="50" t="s">
        <v>2486</v>
      </c>
      <c r="E704" s="12">
        <v>2008</v>
      </c>
      <c r="F704" s="12" t="s">
        <v>646</v>
      </c>
      <c r="G704" s="12" t="s">
        <v>2487</v>
      </c>
      <c r="H704" s="12" t="s">
        <v>893</v>
      </c>
      <c r="I704" s="12" t="s">
        <v>221</v>
      </c>
      <c r="J704" s="12" t="s">
        <v>2488</v>
      </c>
      <c r="K704" s="14" t="s">
        <v>2316</v>
      </c>
      <c r="L704" s="12" t="s">
        <v>2489</v>
      </c>
      <c r="M704" s="14" t="s">
        <v>2316</v>
      </c>
      <c r="N704" s="12" t="s">
        <v>105</v>
      </c>
      <c r="O704" s="12" t="s">
        <v>106</v>
      </c>
      <c r="P704" s="13" t="s">
        <v>2317</v>
      </c>
      <c r="Q704" s="125">
        <v>3200</v>
      </c>
      <c r="R704" s="125">
        <v>2000</v>
      </c>
      <c r="S704" s="125">
        <v>850</v>
      </c>
      <c r="T704" s="125">
        <v>32</v>
      </c>
      <c r="U704" s="12" t="s">
        <v>106</v>
      </c>
      <c r="V704" s="50" t="s">
        <v>106</v>
      </c>
      <c r="W704" s="12" t="s">
        <v>106</v>
      </c>
      <c r="X704" s="12" t="s">
        <v>108</v>
      </c>
      <c r="Y704" s="12" t="s">
        <v>108</v>
      </c>
      <c r="Z704" s="12" t="s">
        <v>108</v>
      </c>
      <c r="AA704" s="12" t="s">
        <v>108</v>
      </c>
      <c r="AB704" s="56" t="s">
        <v>108</v>
      </c>
      <c r="AC704" s="50" t="s">
        <v>801</v>
      </c>
      <c r="AD704" s="121" t="s">
        <v>106</v>
      </c>
      <c r="AE704" s="12" t="s">
        <v>106</v>
      </c>
      <c r="AF704" s="122" t="s">
        <v>106</v>
      </c>
      <c r="AG704" s="122" t="s">
        <v>106</v>
      </c>
      <c r="AH704" s="122" t="s">
        <v>106</v>
      </c>
      <c r="AI704" s="122" t="s">
        <v>106</v>
      </c>
      <c r="AJ704" s="122" t="s">
        <v>106</v>
      </c>
      <c r="AK704" s="93" t="s">
        <v>106</v>
      </c>
      <c r="AL704" s="12" t="s">
        <v>106</v>
      </c>
      <c r="AM704" s="12" t="s">
        <v>173</v>
      </c>
      <c r="AN704" s="14" t="s">
        <v>2317</v>
      </c>
      <c r="AO704" s="15" t="s">
        <v>173</v>
      </c>
      <c r="AQ704" s="54" t="s">
        <v>106</v>
      </c>
      <c r="AR704" s="50" t="str">
        <f t="shared" ref="AR704:AR707" si="210">A704&amp;"."&amp;B704</f>
        <v>BT.002</v>
      </c>
      <c r="AS704" s="50" t="str">
        <f t="shared" ref="AS704:AS707" si="211">A704&amp;"_"&amp;C704</f>
        <v>BT_3A</v>
      </c>
      <c r="AT704" s="12" t="s">
        <v>108</v>
      </c>
      <c r="AU704" s="12" t="s">
        <v>108</v>
      </c>
      <c r="AV704" s="12" t="s">
        <v>108</v>
      </c>
      <c r="AW704" s="12" t="s">
        <v>108</v>
      </c>
      <c r="AX704" s="50" t="s">
        <v>153</v>
      </c>
      <c r="AY704" s="12" t="s">
        <v>106</v>
      </c>
      <c r="AZ704" s="12" t="s">
        <v>106</v>
      </c>
      <c r="BA704" s="12" t="str">
        <f t="shared" ref="BA704:BA707" si="212">F704</f>
        <v>M3A</v>
      </c>
      <c r="BB704" s="54" t="s">
        <v>106</v>
      </c>
      <c r="BC704" s="12" t="str">
        <f t="shared" ref="BC704:BC707" si="213">G704</f>
        <v>310 Nm-15 krpm</v>
      </c>
      <c r="BD704" s="12" t="str">
        <f t="shared" ref="BD704:BD707" si="214">I704</f>
        <v>HSK-A 100</v>
      </c>
      <c r="BE704" s="115" t="str">
        <f t="shared" si="209"/>
        <v>M3A_BT</v>
      </c>
      <c r="BF704" s="123" t="s">
        <v>106</v>
      </c>
      <c r="BG704" s="12" t="s">
        <v>106</v>
      </c>
      <c r="BH704" s="54" t="s">
        <v>106</v>
      </c>
      <c r="BI704" s="12" t="s">
        <v>106</v>
      </c>
      <c r="BJ704" s="12" t="s">
        <v>106</v>
      </c>
      <c r="BK704" s="12" t="s">
        <v>106</v>
      </c>
      <c r="BL704" s="123" t="s">
        <v>106</v>
      </c>
      <c r="BM704" s="12" t="s">
        <v>106</v>
      </c>
      <c r="BN704" s="54" t="s">
        <v>106</v>
      </c>
      <c r="BO704" s="12" t="s">
        <v>106</v>
      </c>
      <c r="BP704" s="12" t="s">
        <v>106</v>
      </c>
      <c r="BQ704" s="12" t="s">
        <v>106</v>
      </c>
      <c r="BR704" s="123" t="s">
        <v>106</v>
      </c>
      <c r="BS704" s="12" t="s">
        <v>106</v>
      </c>
      <c r="BT704" s="54" t="s">
        <v>106</v>
      </c>
      <c r="BU704" s="12" t="s">
        <v>106</v>
      </c>
      <c r="BV704" s="12" t="s">
        <v>106</v>
      </c>
      <c r="BW704" s="12" t="s">
        <v>106</v>
      </c>
      <c r="BX704" s="123" t="s">
        <v>106</v>
      </c>
      <c r="BY704" s="12" t="s">
        <v>106</v>
      </c>
      <c r="BZ704" s="54" t="s">
        <v>106</v>
      </c>
      <c r="CA704" s="12" t="s">
        <v>106</v>
      </c>
      <c r="CB704" s="12" t="s">
        <v>106</v>
      </c>
      <c r="CC704" s="12" t="s">
        <v>106</v>
      </c>
      <c r="CD704" s="123" t="s">
        <v>106</v>
      </c>
      <c r="CE704" s="123" t="s">
        <v>106</v>
      </c>
      <c r="CF704" s="123" t="s">
        <v>106</v>
      </c>
      <c r="CG704" s="123" t="s">
        <v>106</v>
      </c>
      <c r="CH704" s="123" t="s">
        <v>106</v>
      </c>
      <c r="CI704" s="123" t="s">
        <v>106</v>
      </c>
      <c r="CJ704" s="123" t="s">
        <v>106</v>
      </c>
      <c r="CK704" s="54" t="s">
        <v>106</v>
      </c>
      <c r="CL704" s="105" t="s">
        <v>2484</v>
      </c>
      <c r="CM704" s="128" t="s">
        <v>2490</v>
      </c>
      <c r="CN704" s="128" t="str">
        <f>TabelladatiSinottico[[#This Row],[Serial_Number]]</f>
        <v>BT.002</v>
      </c>
      <c r="CO704" s="132" t="str">
        <f>TabelladatiSinottico[[#This Row],[Customer]]</f>
        <v>WYKROMET Sp. Z.o.o. (POLWOOD)</v>
      </c>
      <c r="CP704" s="54">
        <f t="shared" si="172"/>
        <v>703</v>
      </c>
      <c r="CQ704" s="124" t="s">
        <v>106</v>
      </c>
    </row>
    <row r="705" spans="1:95" ht="14.25" customHeight="1" x14ac:dyDescent="0.25">
      <c r="A705" s="119" t="s">
        <v>2480</v>
      </c>
      <c r="B705" s="120" t="s">
        <v>135</v>
      </c>
      <c r="C705" s="50" t="s">
        <v>652</v>
      </c>
      <c r="D705" s="50" t="s">
        <v>2491</v>
      </c>
      <c r="E705" s="12">
        <v>2008</v>
      </c>
      <c r="F705" s="12" t="s">
        <v>646</v>
      </c>
      <c r="G705" s="12" t="s">
        <v>2492</v>
      </c>
      <c r="H705" s="12" t="s">
        <v>893</v>
      </c>
      <c r="I705" s="12" t="s">
        <v>648</v>
      </c>
      <c r="J705" s="12" t="s">
        <v>2493</v>
      </c>
      <c r="K705" s="14" t="s">
        <v>2316</v>
      </c>
      <c r="L705" s="12" t="s">
        <v>2494</v>
      </c>
      <c r="M705" s="14" t="s">
        <v>2316</v>
      </c>
      <c r="N705" s="12" t="s">
        <v>105</v>
      </c>
      <c r="O705" s="12" t="s">
        <v>106</v>
      </c>
      <c r="P705" s="13" t="s">
        <v>2317</v>
      </c>
      <c r="Q705" s="125">
        <v>2700</v>
      </c>
      <c r="R705" s="125">
        <v>1700</v>
      </c>
      <c r="S705" s="125">
        <v>850</v>
      </c>
      <c r="T705" s="125">
        <v>32</v>
      </c>
      <c r="U705" s="12" t="s">
        <v>106</v>
      </c>
      <c r="V705" s="50" t="s">
        <v>106</v>
      </c>
      <c r="W705" s="12" t="s">
        <v>106</v>
      </c>
      <c r="X705" s="12" t="s">
        <v>108</v>
      </c>
      <c r="Y705" s="12" t="s">
        <v>108</v>
      </c>
      <c r="Z705" s="12" t="s">
        <v>108</v>
      </c>
      <c r="AA705" s="12" t="s">
        <v>108</v>
      </c>
      <c r="AB705" s="56" t="s">
        <v>108</v>
      </c>
      <c r="AC705" s="50" t="s">
        <v>2196</v>
      </c>
      <c r="AD705" s="121" t="s">
        <v>106</v>
      </c>
      <c r="AE705" s="12" t="s">
        <v>106</v>
      </c>
      <c r="AF705" s="122" t="s">
        <v>106</v>
      </c>
      <c r="AG705" s="122" t="s">
        <v>106</v>
      </c>
      <c r="AH705" s="122" t="s">
        <v>106</v>
      </c>
      <c r="AI705" s="122" t="s">
        <v>106</v>
      </c>
      <c r="AJ705" s="122" t="s">
        <v>106</v>
      </c>
      <c r="AK705" s="93" t="s">
        <v>106</v>
      </c>
      <c r="AL705" s="12" t="s">
        <v>106</v>
      </c>
      <c r="AM705" s="12" t="s">
        <v>173</v>
      </c>
      <c r="AN705" s="14" t="s">
        <v>2317</v>
      </c>
      <c r="AO705" s="15" t="s">
        <v>173</v>
      </c>
      <c r="AQ705" s="54" t="s">
        <v>106</v>
      </c>
      <c r="AR705" s="50" t="str">
        <f t="shared" si="210"/>
        <v>BT.003</v>
      </c>
      <c r="AS705" s="50" t="str">
        <f t="shared" si="211"/>
        <v>BT_3A</v>
      </c>
      <c r="AT705" s="12" t="s">
        <v>108</v>
      </c>
      <c r="AU705" s="12" t="s">
        <v>108</v>
      </c>
      <c r="AV705" s="12" t="s">
        <v>108</v>
      </c>
      <c r="AW705" s="12" t="s">
        <v>108</v>
      </c>
      <c r="AX705" s="50" t="s">
        <v>153</v>
      </c>
      <c r="AY705" s="12" t="s">
        <v>106</v>
      </c>
      <c r="AZ705" s="12" t="s">
        <v>106</v>
      </c>
      <c r="BA705" s="12" t="str">
        <f t="shared" si="212"/>
        <v>M3A</v>
      </c>
      <c r="BB705" s="54" t="s">
        <v>106</v>
      </c>
      <c r="BC705" s="12" t="str">
        <f t="shared" si="213"/>
        <v>23 kw-6 krpm</v>
      </c>
      <c r="BD705" s="12" t="str">
        <f t="shared" si="214"/>
        <v>ISO50</v>
      </c>
      <c r="BE705" s="115" t="str">
        <f t="shared" si="209"/>
        <v>M3A_BT</v>
      </c>
      <c r="BF705" s="123" t="s">
        <v>106</v>
      </c>
      <c r="BG705" s="12" t="s">
        <v>106</v>
      </c>
      <c r="BH705" s="54" t="s">
        <v>106</v>
      </c>
      <c r="BI705" s="12" t="s">
        <v>106</v>
      </c>
      <c r="BJ705" s="12" t="s">
        <v>106</v>
      </c>
      <c r="BK705" s="12" t="s">
        <v>106</v>
      </c>
      <c r="BL705" s="123" t="s">
        <v>106</v>
      </c>
      <c r="BM705" s="12" t="s">
        <v>106</v>
      </c>
      <c r="BN705" s="54" t="s">
        <v>106</v>
      </c>
      <c r="BO705" s="12" t="s">
        <v>106</v>
      </c>
      <c r="BP705" s="12" t="s">
        <v>106</v>
      </c>
      <c r="BQ705" s="12" t="s">
        <v>106</v>
      </c>
      <c r="BR705" s="123" t="s">
        <v>106</v>
      </c>
      <c r="BS705" s="12" t="s">
        <v>106</v>
      </c>
      <c r="BT705" s="54" t="s">
        <v>106</v>
      </c>
      <c r="BU705" s="12" t="s">
        <v>106</v>
      </c>
      <c r="BV705" s="12" t="s">
        <v>106</v>
      </c>
      <c r="BW705" s="12" t="s">
        <v>106</v>
      </c>
      <c r="BX705" s="123" t="s">
        <v>106</v>
      </c>
      <c r="BY705" s="12" t="s">
        <v>106</v>
      </c>
      <c r="BZ705" s="54" t="s">
        <v>106</v>
      </c>
      <c r="CA705" s="12" t="s">
        <v>106</v>
      </c>
      <c r="CB705" s="12" t="s">
        <v>106</v>
      </c>
      <c r="CC705" s="12" t="s">
        <v>106</v>
      </c>
      <c r="CD705" s="123" t="s">
        <v>106</v>
      </c>
      <c r="CE705" s="123" t="s">
        <v>106</v>
      </c>
      <c r="CF705" s="123" t="s">
        <v>106</v>
      </c>
      <c r="CG705" s="123" t="s">
        <v>106</v>
      </c>
      <c r="CH705" s="123" t="s">
        <v>106</v>
      </c>
      <c r="CI705" s="123" t="s">
        <v>106</v>
      </c>
      <c r="CJ705" s="123" t="s">
        <v>106</v>
      </c>
      <c r="CK705" s="54" t="s">
        <v>106</v>
      </c>
      <c r="CL705" s="105" t="s">
        <v>2484</v>
      </c>
      <c r="CM705" s="128" t="s">
        <v>2495</v>
      </c>
      <c r="CN705" s="128" t="str">
        <f>TabelladatiSinottico[[#This Row],[Serial_Number]]</f>
        <v>BT.003</v>
      </c>
      <c r="CO705" s="132" t="str">
        <f>TabelladatiSinottico[[#This Row],[Customer]]</f>
        <v>LINEX WOLF srl</v>
      </c>
      <c r="CP705" s="54">
        <f t="shared" si="172"/>
        <v>704</v>
      </c>
      <c r="CQ705" s="124" t="s">
        <v>106</v>
      </c>
    </row>
    <row r="706" spans="1:95" ht="14.25" customHeight="1" x14ac:dyDescent="0.25">
      <c r="A706" s="119" t="s">
        <v>2480</v>
      </c>
      <c r="B706" s="120" t="s">
        <v>142</v>
      </c>
      <c r="C706" s="50" t="s">
        <v>652</v>
      </c>
      <c r="D706" s="50" t="s">
        <v>2496</v>
      </c>
      <c r="E706" s="12">
        <v>2011</v>
      </c>
      <c r="F706" s="12" t="s">
        <v>646</v>
      </c>
      <c r="G706" s="12" t="s">
        <v>1244</v>
      </c>
      <c r="H706" s="12" t="s">
        <v>101</v>
      </c>
      <c r="I706" s="12" t="s">
        <v>102</v>
      </c>
      <c r="J706" s="12" t="s">
        <v>2497</v>
      </c>
      <c r="K706" s="14" t="s">
        <v>2316</v>
      </c>
      <c r="L706" s="12" t="s">
        <v>2498</v>
      </c>
      <c r="M706" s="14" t="s">
        <v>2316</v>
      </c>
      <c r="N706" s="12" t="s">
        <v>105</v>
      </c>
      <c r="O706" s="12" t="s">
        <v>106</v>
      </c>
      <c r="P706" s="13" t="s">
        <v>2317</v>
      </c>
      <c r="Q706" s="125">
        <v>1500</v>
      </c>
      <c r="R706" s="125">
        <v>850</v>
      </c>
      <c r="S706" s="125">
        <v>550</v>
      </c>
      <c r="T706" s="125">
        <v>20</v>
      </c>
      <c r="U706" s="12" t="s">
        <v>107</v>
      </c>
      <c r="V706" s="50" t="s">
        <v>106</v>
      </c>
      <c r="W706" s="12" t="s">
        <v>106</v>
      </c>
      <c r="X706" s="12" t="s">
        <v>108</v>
      </c>
      <c r="Y706" s="12" t="s">
        <v>108</v>
      </c>
      <c r="Z706" s="12" t="s">
        <v>108</v>
      </c>
      <c r="AA706" s="12" t="s">
        <v>108</v>
      </c>
      <c r="AB706" s="56" t="s">
        <v>108</v>
      </c>
      <c r="AC706" s="50" t="s">
        <v>364</v>
      </c>
      <c r="AD706" s="121" t="s">
        <v>106</v>
      </c>
      <c r="AE706" s="12" t="s">
        <v>106</v>
      </c>
      <c r="AF706" s="122" t="s">
        <v>106</v>
      </c>
      <c r="AG706" s="122" t="s">
        <v>106</v>
      </c>
      <c r="AH706" s="122" t="s">
        <v>106</v>
      </c>
      <c r="AI706" s="122" t="s">
        <v>106</v>
      </c>
      <c r="AJ706" s="122" t="s">
        <v>106</v>
      </c>
      <c r="AK706" s="93" t="s">
        <v>106</v>
      </c>
      <c r="AL706" s="12" t="s">
        <v>106</v>
      </c>
      <c r="AM706" s="12" t="s">
        <v>173</v>
      </c>
      <c r="AN706" s="14" t="s">
        <v>2317</v>
      </c>
      <c r="AO706" s="15" t="s">
        <v>173</v>
      </c>
      <c r="AQ706" s="54" t="s">
        <v>106</v>
      </c>
      <c r="AR706" s="50" t="str">
        <f t="shared" si="210"/>
        <v>BT.004</v>
      </c>
      <c r="AS706" s="50" t="str">
        <f t="shared" si="211"/>
        <v>BT_3A</v>
      </c>
      <c r="AT706" s="12" t="s">
        <v>108</v>
      </c>
      <c r="AU706" s="12" t="s">
        <v>108</v>
      </c>
      <c r="AV706" s="12" t="s">
        <v>108</v>
      </c>
      <c r="AW706" s="12" t="s">
        <v>108</v>
      </c>
      <c r="AX706" s="50" t="s">
        <v>153</v>
      </c>
      <c r="AY706" s="12" t="s">
        <v>106</v>
      </c>
      <c r="AZ706" s="12" t="s">
        <v>106</v>
      </c>
      <c r="BA706" s="12" t="str">
        <f t="shared" si="212"/>
        <v>M3A</v>
      </c>
      <c r="BB706" s="54" t="s">
        <v>106</v>
      </c>
      <c r="BC706" s="12" t="str">
        <f t="shared" si="213"/>
        <v>30 kw-24 krpm</v>
      </c>
      <c r="BD706" s="12" t="str">
        <f t="shared" si="214"/>
        <v>HSK-A 63</v>
      </c>
      <c r="BE706" s="115" t="str">
        <f t="shared" si="209"/>
        <v>M3A_BT</v>
      </c>
      <c r="BF706" s="123" t="s">
        <v>106</v>
      </c>
      <c r="BG706" s="12" t="s">
        <v>106</v>
      </c>
      <c r="BH706" s="54" t="s">
        <v>106</v>
      </c>
      <c r="BI706" s="12" t="s">
        <v>106</v>
      </c>
      <c r="BJ706" s="12" t="s">
        <v>106</v>
      </c>
      <c r="BK706" s="12" t="s">
        <v>106</v>
      </c>
      <c r="BL706" s="123" t="s">
        <v>106</v>
      </c>
      <c r="BM706" s="12" t="s">
        <v>106</v>
      </c>
      <c r="BN706" s="54" t="s">
        <v>106</v>
      </c>
      <c r="BO706" s="12" t="s">
        <v>106</v>
      </c>
      <c r="BP706" s="12" t="s">
        <v>106</v>
      </c>
      <c r="BQ706" s="12" t="s">
        <v>106</v>
      </c>
      <c r="BR706" s="123" t="s">
        <v>106</v>
      </c>
      <c r="BS706" s="12" t="s">
        <v>106</v>
      </c>
      <c r="BT706" s="54" t="s">
        <v>106</v>
      </c>
      <c r="BU706" s="12" t="s">
        <v>106</v>
      </c>
      <c r="BV706" s="12" t="s">
        <v>106</v>
      </c>
      <c r="BW706" s="12" t="s">
        <v>106</v>
      </c>
      <c r="BX706" s="123" t="s">
        <v>106</v>
      </c>
      <c r="BY706" s="12" t="s">
        <v>106</v>
      </c>
      <c r="BZ706" s="54" t="s">
        <v>106</v>
      </c>
      <c r="CA706" s="12" t="s">
        <v>106</v>
      </c>
      <c r="CB706" s="12" t="s">
        <v>106</v>
      </c>
      <c r="CC706" s="12" t="s">
        <v>106</v>
      </c>
      <c r="CD706" s="123" t="s">
        <v>106</v>
      </c>
      <c r="CE706" s="123" t="s">
        <v>106</v>
      </c>
      <c r="CF706" s="123" t="s">
        <v>106</v>
      </c>
      <c r="CG706" s="123" t="s">
        <v>106</v>
      </c>
      <c r="CH706" s="123" t="s">
        <v>106</v>
      </c>
      <c r="CI706" s="123" t="s">
        <v>106</v>
      </c>
      <c r="CJ706" s="123" t="s">
        <v>106</v>
      </c>
      <c r="CK706" s="54" t="s">
        <v>106</v>
      </c>
      <c r="CL706" s="105" t="s">
        <v>2484</v>
      </c>
      <c r="CM706" s="128" t="s">
        <v>2499</v>
      </c>
      <c r="CN706" s="128" t="str">
        <f>TabelladatiSinottico[[#This Row],[Serial_Number]]</f>
        <v>BT.004</v>
      </c>
      <c r="CO706" s="132" t="str">
        <f>TabelladatiSinottico[[#This Row],[Customer]]</f>
        <v>OFFICINA MECCANICA VERCELLESE</v>
      </c>
      <c r="CP706" s="54">
        <f t="shared" si="172"/>
        <v>705</v>
      </c>
      <c r="CQ706" s="124" t="s">
        <v>106</v>
      </c>
    </row>
    <row r="707" spans="1:95" ht="14.25" customHeight="1" x14ac:dyDescent="0.25">
      <c r="A707" s="119" t="s">
        <v>2480</v>
      </c>
      <c r="B707" s="120" t="s">
        <v>155</v>
      </c>
      <c r="C707" s="50" t="s">
        <v>652</v>
      </c>
      <c r="D707" s="50" t="s">
        <v>2500</v>
      </c>
      <c r="E707" s="12">
        <v>2009</v>
      </c>
      <c r="F707" s="12" t="s">
        <v>646</v>
      </c>
      <c r="G707" s="12" t="s">
        <v>1244</v>
      </c>
      <c r="H707" s="12" t="s">
        <v>101</v>
      </c>
      <c r="I707" s="12" t="s">
        <v>102</v>
      </c>
      <c r="J707" s="12" t="s">
        <v>2482</v>
      </c>
      <c r="K707" s="14" t="s">
        <v>2316</v>
      </c>
      <c r="L707" s="12" t="s">
        <v>2483</v>
      </c>
      <c r="M707" s="14" t="s">
        <v>2316</v>
      </c>
      <c r="N707" s="12" t="s">
        <v>105</v>
      </c>
      <c r="O707" s="12" t="s">
        <v>106</v>
      </c>
      <c r="P707" s="13" t="s">
        <v>2317</v>
      </c>
      <c r="Q707" s="125">
        <v>2200</v>
      </c>
      <c r="R707" s="125">
        <v>1000</v>
      </c>
      <c r="S707" s="125">
        <v>750</v>
      </c>
      <c r="T707" s="125">
        <v>24</v>
      </c>
      <c r="U707" s="12" t="s">
        <v>106</v>
      </c>
      <c r="V707" s="50" t="s">
        <v>106</v>
      </c>
      <c r="W707" s="12" t="s">
        <v>106</v>
      </c>
      <c r="X707" s="12" t="s">
        <v>108</v>
      </c>
      <c r="Y707" s="12" t="s">
        <v>108</v>
      </c>
      <c r="Z707" s="12" t="s">
        <v>108</v>
      </c>
      <c r="AA707" s="12" t="s">
        <v>108</v>
      </c>
      <c r="AB707" s="56" t="s">
        <v>108</v>
      </c>
      <c r="AC707" s="50" t="s">
        <v>364</v>
      </c>
      <c r="AD707" s="121" t="s">
        <v>106</v>
      </c>
      <c r="AE707" s="12" t="s">
        <v>106</v>
      </c>
      <c r="AF707" s="122" t="s">
        <v>106</v>
      </c>
      <c r="AG707" s="122" t="s">
        <v>106</v>
      </c>
      <c r="AH707" s="122" t="s">
        <v>106</v>
      </c>
      <c r="AI707" s="122" t="s">
        <v>106</v>
      </c>
      <c r="AJ707" s="122" t="s">
        <v>106</v>
      </c>
      <c r="AK707" s="93" t="s">
        <v>106</v>
      </c>
      <c r="AL707" s="12" t="s">
        <v>106</v>
      </c>
      <c r="AM707" s="12" t="s">
        <v>173</v>
      </c>
      <c r="AN707" s="14" t="s">
        <v>2317</v>
      </c>
      <c r="AO707" s="15" t="s">
        <v>173</v>
      </c>
      <c r="AQ707" s="54" t="s">
        <v>106</v>
      </c>
      <c r="AR707" s="50" t="str">
        <f t="shared" si="210"/>
        <v>BT.005</v>
      </c>
      <c r="AS707" s="50" t="str">
        <f t="shared" si="211"/>
        <v>BT_3A</v>
      </c>
      <c r="AT707" s="12" t="s">
        <v>108</v>
      </c>
      <c r="AU707" s="12" t="s">
        <v>108</v>
      </c>
      <c r="AV707" s="12" t="s">
        <v>108</v>
      </c>
      <c r="AW707" s="12" t="s">
        <v>108</v>
      </c>
      <c r="AX707" s="50" t="s">
        <v>153</v>
      </c>
      <c r="AY707" s="12" t="s">
        <v>106</v>
      </c>
      <c r="AZ707" s="12" t="s">
        <v>106</v>
      </c>
      <c r="BA707" s="12" t="str">
        <f t="shared" si="212"/>
        <v>M3A</v>
      </c>
      <c r="BB707" s="54" t="s">
        <v>106</v>
      </c>
      <c r="BC707" s="12" t="str">
        <f t="shared" si="213"/>
        <v>30 kw-24 krpm</v>
      </c>
      <c r="BD707" s="12" t="str">
        <f t="shared" si="214"/>
        <v>HSK-A 63</v>
      </c>
      <c r="BE707" s="115" t="str">
        <f t="shared" si="209"/>
        <v>M3A_BT</v>
      </c>
      <c r="BF707" s="123" t="s">
        <v>106</v>
      </c>
      <c r="BG707" s="12" t="s">
        <v>106</v>
      </c>
      <c r="BH707" s="54" t="s">
        <v>106</v>
      </c>
      <c r="BI707" s="12" t="s">
        <v>106</v>
      </c>
      <c r="BJ707" s="12" t="s">
        <v>106</v>
      </c>
      <c r="BK707" s="12" t="s">
        <v>106</v>
      </c>
      <c r="BL707" s="123" t="s">
        <v>106</v>
      </c>
      <c r="BM707" s="12" t="s">
        <v>106</v>
      </c>
      <c r="BN707" s="54" t="s">
        <v>106</v>
      </c>
      <c r="BO707" s="12" t="s">
        <v>106</v>
      </c>
      <c r="BP707" s="12" t="s">
        <v>106</v>
      </c>
      <c r="BQ707" s="12" t="s">
        <v>106</v>
      </c>
      <c r="BR707" s="123" t="s">
        <v>106</v>
      </c>
      <c r="BS707" s="12" t="s">
        <v>106</v>
      </c>
      <c r="BT707" s="54" t="s">
        <v>106</v>
      </c>
      <c r="BU707" s="12" t="s">
        <v>106</v>
      </c>
      <c r="BV707" s="12" t="s">
        <v>106</v>
      </c>
      <c r="BW707" s="12" t="s">
        <v>106</v>
      </c>
      <c r="BX707" s="123" t="s">
        <v>106</v>
      </c>
      <c r="BY707" s="12" t="s">
        <v>106</v>
      </c>
      <c r="BZ707" s="54" t="s">
        <v>106</v>
      </c>
      <c r="CA707" s="12" t="s">
        <v>106</v>
      </c>
      <c r="CB707" s="12" t="s">
        <v>106</v>
      </c>
      <c r="CC707" s="12" t="s">
        <v>106</v>
      </c>
      <c r="CD707" s="123" t="s">
        <v>106</v>
      </c>
      <c r="CE707" s="123" t="s">
        <v>106</v>
      </c>
      <c r="CF707" s="123" t="s">
        <v>106</v>
      </c>
      <c r="CG707" s="123" t="s">
        <v>106</v>
      </c>
      <c r="CH707" s="123" t="s">
        <v>106</v>
      </c>
      <c r="CI707" s="123" t="s">
        <v>106</v>
      </c>
      <c r="CJ707" s="123" t="s">
        <v>106</v>
      </c>
      <c r="CK707" s="54" t="s">
        <v>106</v>
      </c>
      <c r="CL707" s="105" t="s">
        <v>2484</v>
      </c>
      <c r="CM707" s="128" t="s">
        <v>2485</v>
      </c>
      <c r="CN707" s="128" t="str">
        <f>TabelladatiSinottico[[#This Row],[Serial_Number]]</f>
        <v>BT.005</v>
      </c>
      <c r="CO707" s="132" t="str">
        <f>TabelladatiSinottico[[#This Row],[Customer]]</f>
        <v>ELITAL S.r.l.</v>
      </c>
      <c r="CP707" s="54">
        <f t="shared" ref="CP707:CP770" si="215">CP706+1</f>
        <v>706</v>
      </c>
      <c r="CQ707" s="124" t="s">
        <v>106</v>
      </c>
    </row>
    <row r="708" spans="1:95" ht="14.25" customHeight="1" x14ac:dyDescent="0.25">
      <c r="A708" s="119" t="s">
        <v>2501</v>
      </c>
      <c r="B708" s="120" t="s">
        <v>96</v>
      </c>
      <c r="C708" s="50" t="s">
        <v>652</v>
      </c>
      <c r="D708" s="50" t="s">
        <v>2502</v>
      </c>
      <c r="E708" s="12">
        <v>2018</v>
      </c>
      <c r="F708" s="12" t="s">
        <v>646</v>
      </c>
      <c r="G708" s="12" t="s">
        <v>1244</v>
      </c>
      <c r="H708" s="12" t="s">
        <v>101</v>
      </c>
      <c r="I708" s="12" t="s">
        <v>102</v>
      </c>
      <c r="J708" s="12" t="s">
        <v>2503</v>
      </c>
      <c r="K708" s="14" t="s">
        <v>2316</v>
      </c>
      <c r="L708" s="12" t="s">
        <v>2504</v>
      </c>
      <c r="M708" s="14" t="s">
        <v>2316</v>
      </c>
      <c r="N708" s="12" t="s">
        <v>105</v>
      </c>
      <c r="O708" s="12" t="s">
        <v>106</v>
      </c>
      <c r="P708" s="13" t="s">
        <v>2317</v>
      </c>
      <c r="Q708" s="125">
        <v>1200</v>
      </c>
      <c r="R708" s="125">
        <v>580</v>
      </c>
      <c r="S708" s="125">
        <v>600</v>
      </c>
      <c r="T708" s="125">
        <v>20</v>
      </c>
      <c r="U708" s="12" t="s">
        <v>107</v>
      </c>
      <c r="V708" s="50" t="s">
        <v>106</v>
      </c>
      <c r="W708" s="12" t="s">
        <v>106</v>
      </c>
      <c r="X708" s="12" t="s">
        <v>108</v>
      </c>
      <c r="Y708" s="12" t="s">
        <v>108</v>
      </c>
      <c r="Z708" s="12" t="s">
        <v>108</v>
      </c>
      <c r="AA708" s="12" t="s">
        <v>108</v>
      </c>
      <c r="AB708" s="56" t="s">
        <v>108</v>
      </c>
      <c r="AC708" s="50" t="s">
        <v>364</v>
      </c>
      <c r="AD708" s="121" t="s">
        <v>106</v>
      </c>
      <c r="AE708" s="12" t="s">
        <v>106</v>
      </c>
      <c r="AF708" s="122" t="s">
        <v>106</v>
      </c>
      <c r="AG708" s="122" t="s">
        <v>106</v>
      </c>
      <c r="AH708" s="122" t="s">
        <v>106</v>
      </c>
      <c r="AI708" s="122" t="s">
        <v>106</v>
      </c>
      <c r="AJ708" s="122" t="s">
        <v>106</v>
      </c>
      <c r="AK708" s="93" t="s">
        <v>106</v>
      </c>
      <c r="AL708" s="12" t="s">
        <v>106</v>
      </c>
      <c r="AM708" s="12" t="s">
        <v>173</v>
      </c>
      <c r="AN708" s="14" t="s">
        <v>2317</v>
      </c>
      <c r="AO708" s="15" t="s">
        <v>173</v>
      </c>
      <c r="AQ708" s="54" t="s">
        <v>106</v>
      </c>
      <c r="AR708" s="50" t="str">
        <f t="shared" ref="AR708" si="216">A708&amp;"."&amp;B708</f>
        <v>AV166.001</v>
      </c>
      <c r="AS708" s="50" t="str">
        <f t="shared" ref="AS708" si="217">A708&amp;"_"&amp;C708</f>
        <v>AV166_3A</v>
      </c>
      <c r="AT708" s="12" t="s">
        <v>108</v>
      </c>
      <c r="AU708" s="12" t="s">
        <v>108</v>
      </c>
      <c r="AV708" s="12" t="s">
        <v>108</v>
      </c>
      <c r="AW708" s="12" t="s">
        <v>108</v>
      </c>
      <c r="AX708" s="50" t="s">
        <v>153</v>
      </c>
      <c r="AY708" s="12" t="s">
        <v>106</v>
      </c>
      <c r="AZ708" s="12" t="s">
        <v>106</v>
      </c>
      <c r="BA708" s="12" t="str">
        <f t="shared" ref="BA708" si="218">F708</f>
        <v>M3A</v>
      </c>
      <c r="BB708" s="54" t="s">
        <v>106</v>
      </c>
      <c r="BC708" s="12" t="str">
        <f t="shared" ref="BC708" si="219">G708</f>
        <v>30 kw-24 krpm</v>
      </c>
      <c r="BD708" s="12" t="str">
        <f t="shared" ref="BD708" si="220">I708</f>
        <v>HSK-A 63</v>
      </c>
      <c r="BE708" s="115" t="str">
        <f t="shared" si="209"/>
        <v>M3A_AV166</v>
      </c>
      <c r="BF708" s="123" t="s">
        <v>106</v>
      </c>
      <c r="BG708" s="12" t="s">
        <v>106</v>
      </c>
      <c r="BH708" s="54" t="s">
        <v>106</v>
      </c>
      <c r="BI708" s="12" t="s">
        <v>106</v>
      </c>
      <c r="BJ708" s="12" t="s">
        <v>106</v>
      </c>
      <c r="BK708" s="12" t="s">
        <v>106</v>
      </c>
      <c r="BL708" s="123" t="s">
        <v>106</v>
      </c>
      <c r="BM708" s="12" t="s">
        <v>106</v>
      </c>
      <c r="BN708" s="54" t="s">
        <v>106</v>
      </c>
      <c r="BO708" s="12" t="s">
        <v>106</v>
      </c>
      <c r="BP708" s="12" t="s">
        <v>106</v>
      </c>
      <c r="BQ708" s="12" t="s">
        <v>106</v>
      </c>
      <c r="BR708" s="123" t="s">
        <v>106</v>
      </c>
      <c r="BS708" s="12" t="s">
        <v>106</v>
      </c>
      <c r="BT708" s="54" t="s">
        <v>106</v>
      </c>
      <c r="BU708" s="12" t="s">
        <v>106</v>
      </c>
      <c r="BV708" s="12" t="s">
        <v>106</v>
      </c>
      <c r="BW708" s="12" t="s">
        <v>106</v>
      </c>
      <c r="BX708" s="123" t="s">
        <v>106</v>
      </c>
      <c r="BY708" s="12" t="s">
        <v>106</v>
      </c>
      <c r="BZ708" s="54" t="s">
        <v>106</v>
      </c>
      <c r="CA708" s="12" t="s">
        <v>106</v>
      </c>
      <c r="CB708" s="12" t="s">
        <v>106</v>
      </c>
      <c r="CC708" s="12" t="s">
        <v>106</v>
      </c>
      <c r="CD708" s="123" t="s">
        <v>106</v>
      </c>
      <c r="CE708" s="123" t="s">
        <v>106</v>
      </c>
      <c r="CF708" s="123" t="s">
        <v>106</v>
      </c>
      <c r="CG708" s="123" t="s">
        <v>106</v>
      </c>
      <c r="CH708" s="123" t="s">
        <v>106</v>
      </c>
      <c r="CI708" s="123" t="s">
        <v>106</v>
      </c>
      <c r="CJ708" s="123" t="s">
        <v>106</v>
      </c>
      <c r="CK708" s="54" t="s">
        <v>106</v>
      </c>
      <c r="CL708" s="124" t="s">
        <v>603</v>
      </c>
      <c r="CM708" s="64" t="s">
        <v>2501</v>
      </c>
      <c r="CN708" s="64" t="str">
        <f>TabelladatiSinottico[[#This Row],[Serial_Number]]</f>
        <v>AV166.001</v>
      </c>
      <c r="CO708" s="50" t="str">
        <f>TabelladatiSinottico[[#This Row],[Customer]]</f>
        <v>L.A.M. STILE (SALVAS SUB S.p.A.)</v>
      </c>
      <c r="CP708" s="54">
        <f t="shared" si="215"/>
        <v>707</v>
      </c>
      <c r="CQ708" s="124" t="s">
        <v>106</v>
      </c>
    </row>
    <row r="709" spans="1:95" ht="14.25" customHeight="1" x14ac:dyDescent="0.25">
      <c r="A709" s="119" t="s">
        <v>2501</v>
      </c>
      <c r="B709" s="120" t="s">
        <v>119</v>
      </c>
      <c r="C709" s="50" t="s">
        <v>652</v>
      </c>
      <c r="D709" s="50" t="s">
        <v>2505</v>
      </c>
      <c r="E709" s="12">
        <v>2007</v>
      </c>
      <c r="F709" s="12" t="s">
        <v>646</v>
      </c>
      <c r="G709" s="12" t="s">
        <v>1244</v>
      </c>
      <c r="H709" s="12" t="s">
        <v>101</v>
      </c>
      <c r="I709" s="12" t="s">
        <v>102</v>
      </c>
      <c r="J709" s="12" t="s">
        <v>2503</v>
      </c>
      <c r="K709" s="14" t="s">
        <v>2316</v>
      </c>
      <c r="L709" s="12" t="s">
        <v>2504</v>
      </c>
      <c r="M709" s="14" t="s">
        <v>2316</v>
      </c>
      <c r="N709" s="12" t="s">
        <v>105</v>
      </c>
      <c r="O709" s="12" t="s">
        <v>106</v>
      </c>
      <c r="P709" s="13" t="s">
        <v>2317</v>
      </c>
      <c r="Q709" s="125">
        <v>1200</v>
      </c>
      <c r="R709" s="125">
        <v>580</v>
      </c>
      <c r="S709" s="125">
        <v>600</v>
      </c>
      <c r="T709" s="125">
        <v>20</v>
      </c>
      <c r="U709" s="12" t="s">
        <v>106</v>
      </c>
      <c r="V709" s="50" t="s">
        <v>106</v>
      </c>
      <c r="W709" s="12" t="s">
        <v>106</v>
      </c>
      <c r="X709" s="12" t="s">
        <v>108</v>
      </c>
      <c r="Y709" s="12" t="s">
        <v>108</v>
      </c>
      <c r="Z709" s="12" t="s">
        <v>108</v>
      </c>
      <c r="AA709" s="12" t="s">
        <v>108</v>
      </c>
      <c r="AB709" s="56" t="s">
        <v>108</v>
      </c>
      <c r="AC709" s="50" t="s">
        <v>2506</v>
      </c>
      <c r="AD709" s="121" t="s">
        <v>106</v>
      </c>
      <c r="AE709" s="12" t="s">
        <v>106</v>
      </c>
      <c r="AF709" s="122" t="s">
        <v>106</v>
      </c>
      <c r="AG709" s="122" t="s">
        <v>106</v>
      </c>
      <c r="AH709" s="122" t="s">
        <v>106</v>
      </c>
      <c r="AI709" s="122" t="s">
        <v>106</v>
      </c>
      <c r="AJ709" s="122" t="s">
        <v>106</v>
      </c>
      <c r="AK709" s="93" t="s">
        <v>106</v>
      </c>
      <c r="AL709" s="12" t="s">
        <v>106</v>
      </c>
      <c r="AM709" s="12" t="s">
        <v>173</v>
      </c>
      <c r="AN709" s="14" t="s">
        <v>2317</v>
      </c>
      <c r="AO709" s="15" t="s">
        <v>173</v>
      </c>
      <c r="AQ709" s="54" t="s">
        <v>106</v>
      </c>
      <c r="AR709" s="50" t="str">
        <f t="shared" ref="AR709" si="221">A709&amp;"."&amp;B709</f>
        <v>AV166.002</v>
      </c>
      <c r="AS709" s="50" t="str">
        <f t="shared" ref="AS709" si="222">A709&amp;"_"&amp;C709</f>
        <v>AV166_3A</v>
      </c>
      <c r="AT709" s="12" t="s">
        <v>108</v>
      </c>
      <c r="AU709" s="12" t="s">
        <v>108</v>
      </c>
      <c r="AV709" s="12" t="s">
        <v>108</v>
      </c>
      <c r="AW709" s="12" t="s">
        <v>108</v>
      </c>
      <c r="AX709" s="50" t="s">
        <v>153</v>
      </c>
      <c r="AY709" s="12" t="s">
        <v>106</v>
      </c>
      <c r="AZ709" s="12" t="s">
        <v>106</v>
      </c>
      <c r="BA709" s="12" t="str">
        <f t="shared" ref="BA709" si="223">F709</f>
        <v>M3A</v>
      </c>
      <c r="BB709" s="54" t="s">
        <v>106</v>
      </c>
      <c r="BC709" s="12" t="str">
        <f t="shared" ref="BC709" si="224">G709</f>
        <v>30 kw-24 krpm</v>
      </c>
      <c r="BD709" s="12" t="str">
        <f t="shared" ref="BD709" si="225">I709</f>
        <v>HSK-A 63</v>
      </c>
      <c r="BE709" s="115" t="str">
        <f t="shared" si="209"/>
        <v>M3A_AV166</v>
      </c>
      <c r="BF709" s="123" t="s">
        <v>106</v>
      </c>
      <c r="BG709" s="12" t="s">
        <v>106</v>
      </c>
      <c r="BH709" s="54" t="s">
        <v>106</v>
      </c>
      <c r="BI709" s="12" t="s">
        <v>106</v>
      </c>
      <c r="BJ709" s="12" t="s">
        <v>106</v>
      </c>
      <c r="BK709" s="12" t="s">
        <v>106</v>
      </c>
      <c r="BL709" s="123" t="s">
        <v>106</v>
      </c>
      <c r="BM709" s="12" t="s">
        <v>106</v>
      </c>
      <c r="BN709" s="54" t="s">
        <v>106</v>
      </c>
      <c r="BO709" s="12" t="s">
        <v>106</v>
      </c>
      <c r="BP709" s="12" t="s">
        <v>106</v>
      </c>
      <c r="BQ709" s="12" t="s">
        <v>106</v>
      </c>
      <c r="BR709" s="123" t="s">
        <v>106</v>
      </c>
      <c r="BS709" s="12" t="s">
        <v>106</v>
      </c>
      <c r="BT709" s="54" t="s">
        <v>106</v>
      </c>
      <c r="BU709" s="12" t="s">
        <v>106</v>
      </c>
      <c r="BV709" s="12" t="s">
        <v>106</v>
      </c>
      <c r="BW709" s="12" t="s">
        <v>106</v>
      </c>
      <c r="BX709" s="123" t="s">
        <v>106</v>
      </c>
      <c r="BY709" s="12" t="s">
        <v>106</v>
      </c>
      <c r="BZ709" s="54" t="s">
        <v>106</v>
      </c>
      <c r="CA709" s="12" t="s">
        <v>106</v>
      </c>
      <c r="CB709" s="12" t="s">
        <v>106</v>
      </c>
      <c r="CC709" s="12" t="s">
        <v>106</v>
      </c>
      <c r="CD709" s="123" t="s">
        <v>106</v>
      </c>
      <c r="CE709" s="123" t="s">
        <v>106</v>
      </c>
      <c r="CF709" s="123" t="s">
        <v>106</v>
      </c>
      <c r="CG709" s="123" t="s">
        <v>106</v>
      </c>
      <c r="CH709" s="123" t="s">
        <v>106</v>
      </c>
      <c r="CI709" s="123" t="s">
        <v>106</v>
      </c>
      <c r="CJ709" s="123" t="s">
        <v>106</v>
      </c>
      <c r="CK709" s="54" t="s">
        <v>106</v>
      </c>
      <c r="CL709" s="124" t="s">
        <v>603</v>
      </c>
      <c r="CM709" s="64" t="s">
        <v>2501</v>
      </c>
      <c r="CN709" s="64" t="str">
        <f>TabelladatiSinottico[[#This Row],[Serial_Number]]</f>
        <v>AV166.002</v>
      </c>
      <c r="CO709" s="50" t="str">
        <f>TabelladatiSinottico[[#This Row],[Customer]]</f>
        <v>OMRON</v>
      </c>
      <c r="CP709" s="54">
        <f t="shared" si="215"/>
        <v>708</v>
      </c>
      <c r="CQ709" s="124" t="s">
        <v>106</v>
      </c>
    </row>
    <row r="710" spans="1:95" ht="14.25" customHeight="1" x14ac:dyDescent="0.25">
      <c r="A710" s="119" t="s">
        <v>2501</v>
      </c>
      <c r="B710" s="120" t="s">
        <v>135</v>
      </c>
      <c r="C710" s="50" t="s">
        <v>652</v>
      </c>
      <c r="D710" s="50" t="s">
        <v>2507</v>
      </c>
      <c r="E710" s="12">
        <v>2007</v>
      </c>
      <c r="F710" s="12" t="s">
        <v>646</v>
      </c>
      <c r="G710" s="12" t="s">
        <v>1244</v>
      </c>
      <c r="H710" s="12" t="s">
        <v>101</v>
      </c>
      <c r="I710" s="12" t="s">
        <v>102</v>
      </c>
      <c r="J710" s="12" t="s">
        <v>2508</v>
      </c>
      <c r="K710" s="14" t="s">
        <v>2316</v>
      </c>
      <c r="L710" s="12" t="s">
        <v>2504</v>
      </c>
      <c r="M710" s="14" t="s">
        <v>2316</v>
      </c>
      <c r="N710" s="12" t="s">
        <v>105</v>
      </c>
      <c r="O710" s="12" t="s">
        <v>106</v>
      </c>
      <c r="P710" s="13" t="s">
        <v>2317</v>
      </c>
      <c r="Q710" s="125">
        <v>1200</v>
      </c>
      <c r="R710" s="125">
        <v>580</v>
      </c>
      <c r="S710" s="125">
        <v>600</v>
      </c>
      <c r="T710" s="125">
        <v>20</v>
      </c>
      <c r="U710" s="12" t="s">
        <v>107</v>
      </c>
      <c r="V710" s="50" t="s">
        <v>106</v>
      </c>
      <c r="W710" s="12" t="s">
        <v>106</v>
      </c>
      <c r="X710" s="12" t="s">
        <v>108</v>
      </c>
      <c r="Y710" s="12" t="s">
        <v>108</v>
      </c>
      <c r="Z710" s="12" t="s">
        <v>108</v>
      </c>
      <c r="AA710" s="12" t="s">
        <v>108</v>
      </c>
      <c r="AB710" s="56" t="s">
        <v>108</v>
      </c>
      <c r="AC710" s="50" t="s">
        <v>2439</v>
      </c>
      <c r="AD710" s="121" t="s">
        <v>106</v>
      </c>
      <c r="AE710" s="12" t="s">
        <v>106</v>
      </c>
      <c r="AF710" s="122" t="s">
        <v>106</v>
      </c>
      <c r="AG710" s="122" t="s">
        <v>106</v>
      </c>
      <c r="AH710" s="122" t="s">
        <v>106</v>
      </c>
      <c r="AI710" s="122" t="s">
        <v>106</v>
      </c>
      <c r="AJ710" s="122" t="s">
        <v>106</v>
      </c>
      <c r="AK710" s="93" t="s">
        <v>106</v>
      </c>
      <c r="AL710" s="12" t="s">
        <v>106</v>
      </c>
      <c r="AM710" s="12" t="s">
        <v>173</v>
      </c>
      <c r="AN710" s="14" t="s">
        <v>2317</v>
      </c>
      <c r="AO710" s="15" t="s">
        <v>173</v>
      </c>
      <c r="AQ710" s="54" t="s">
        <v>106</v>
      </c>
      <c r="AR710" s="50" t="str">
        <f t="shared" ref="AR710:AR733" si="226">A710&amp;"."&amp;B710</f>
        <v>AV166.003</v>
      </c>
      <c r="AS710" s="50" t="str">
        <f t="shared" ref="AS710:AS729" si="227">A710&amp;"_"&amp;C710</f>
        <v>AV166_3A</v>
      </c>
      <c r="AT710" s="12" t="s">
        <v>108</v>
      </c>
      <c r="AU710" s="12" t="s">
        <v>108</v>
      </c>
      <c r="AV710" s="12" t="s">
        <v>108</v>
      </c>
      <c r="AW710" s="12" t="s">
        <v>108</v>
      </c>
      <c r="AX710" s="50" t="s">
        <v>106</v>
      </c>
      <c r="AY710" s="12" t="s">
        <v>106</v>
      </c>
      <c r="AZ710" s="12" t="s">
        <v>106</v>
      </c>
      <c r="BA710" s="12" t="str">
        <f t="shared" ref="BA710:BA733" si="228">F710</f>
        <v>M3A</v>
      </c>
      <c r="BB710" s="54" t="s">
        <v>106</v>
      </c>
      <c r="BC710" s="12" t="str">
        <f t="shared" ref="BC710:BC733" si="229">G710</f>
        <v>30 kw-24 krpm</v>
      </c>
      <c r="BD710" s="12" t="str">
        <f t="shared" ref="BD710:BD733" si="230">I710</f>
        <v>HSK-A 63</v>
      </c>
      <c r="BE710" s="115" t="str">
        <f t="shared" si="209"/>
        <v>M3A_AV166</v>
      </c>
      <c r="BF710" s="123" t="s">
        <v>106</v>
      </c>
      <c r="BG710" s="12" t="s">
        <v>106</v>
      </c>
      <c r="BH710" s="54" t="s">
        <v>106</v>
      </c>
      <c r="BI710" s="12" t="s">
        <v>106</v>
      </c>
      <c r="BJ710" s="12" t="s">
        <v>106</v>
      </c>
      <c r="BK710" s="12" t="s">
        <v>106</v>
      </c>
      <c r="BL710" s="123" t="s">
        <v>106</v>
      </c>
      <c r="BM710" s="12" t="s">
        <v>106</v>
      </c>
      <c r="BN710" s="54" t="s">
        <v>106</v>
      </c>
      <c r="BO710" s="12" t="s">
        <v>106</v>
      </c>
      <c r="BP710" s="12" t="s">
        <v>106</v>
      </c>
      <c r="BQ710" s="12" t="s">
        <v>106</v>
      </c>
      <c r="BR710" s="123" t="s">
        <v>106</v>
      </c>
      <c r="BS710" s="12" t="s">
        <v>106</v>
      </c>
      <c r="BT710" s="54" t="s">
        <v>106</v>
      </c>
      <c r="BU710" s="12" t="s">
        <v>106</v>
      </c>
      <c r="BV710" s="12" t="s">
        <v>106</v>
      </c>
      <c r="BW710" s="12" t="s">
        <v>106</v>
      </c>
      <c r="BX710" s="123" t="s">
        <v>106</v>
      </c>
      <c r="BY710" s="12" t="s">
        <v>106</v>
      </c>
      <c r="BZ710" s="54" t="s">
        <v>106</v>
      </c>
      <c r="CA710" s="12" t="s">
        <v>106</v>
      </c>
      <c r="CB710" s="12" t="s">
        <v>106</v>
      </c>
      <c r="CC710" s="12" t="s">
        <v>106</v>
      </c>
      <c r="CD710" s="123" t="s">
        <v>106</v>
      </c>
      <c r="CE710" s="123" t="s">
        <v>106</v>
      </c>
      <c r="CF710" s="123" t="s">
        <v>106</v>
      </c>
      <c r="CG710" s="123" t="s">
        <v>106</v>
      </c>
      <c r="CH710" s="123" t="s">
        <v>106</v>
      </c>
      <c r="CI710" s="123" t="s">
        <v>106</v>
      </c>
      <c r="CJ710" s="123" t="s">
        <v>106</v>
      </c>
      <c r="CK710" s="54" t="s">
        <v>106</v>
      </c>
      <c r="CL710" s="124" t="s">
        <v>603</v>
      </c>
      <c r="CM710" s="64" t="s">
        <v>2501</v>
      </c>
      <c r="CN710" s="64" t="str">
        <f>TabelladatiSinottico[[#This Row],[Serial_Number]]</f>
        <v>AV166.003</v>
      </c>
      <c r="CO710" s="50" t="str">
        <f>TabelladatiSinottico[[#This Row],[Customer]]</f>
        <v>NANJING AUTO FORGING COMPANY (SICHUAN CHANGZHENG MACHINE TOOL GROUP CO. LTD.)</v>
      </c>
      <c r="CP710" s="54">
        <f t="shared" si="215"/>
        <v>709</v>
      </c>
      <c r="CQ710" s="124" t="s">
        <v>106</v>
      </c>
    </row>
    <row r="711" spans="1:95" ht="14.25" customHeight="1" x14ac:dyDescent="0.25">
      <c r="A711" s="119" t="s">
        <v>2501</v>
      </c>
      <c r="B711" s="120" t="s">
        <v>142</v>
      </c>
      <c r="C711" s="50" t="s">
        <v>652</v>
      </c>
      <c r="D711" s="50" t="s">
        <v>2509</v>
      </c>
      <c r="E711" s="12">
        <v>2007</v>
      </c>
      <c r="F711" s="12" t="s">
        <v>646</v>
      </c>
      <c r="G711" s="12" t="s">
        <v>1244</v>
      </c>
      <c r="H711" s="12" t="s">
        <v>101</v>
      </c>
      <c r="I711" s="12" t="s">
        <v>102</v>
      </c>
      <c r="J711" s="12" t="s">
        <v>2510</v>
      </c>
      <c r="K711" s="14" t="s">
        <v>2316</v>
      </c>
      <c r="L711" s="12" t="s">
        <v>2511</v>
      </c>
      <c r="M711" s="14" t="s">
        <v>2316</v>
      </c>
      <c r="N711" s="12" t="s">
        <v>105</v>
      </c>
      <c r="O711" s="12" t="s">
        <v>106</v>
      </c>
      <c r="P711" s="13" t="s">
        <v>2317</v>
      </c>
      <c r="Q711" s="125">
        <v>1200</v>
      </c>
      <c r="R711" s="125">
        <v>580</v>
      </c>
      <c r="S711" s="125">
        <v>600</v>
      </c>
      <c r="T711" s="125">
        <v>20</v>
      </c>
      <c r="U711" s="12" t="s">
        <v>107</v>
      </c>
      <c r="V711" s="50" t="s">
        <v>106</v>
      </c>
      <c r="W711" s="12" t="s">
        <v>106</v>
      </c>
      <c r="X711" s="12" t="s">
        <v>108</v>
      </c>
      <c r="Y711" s="12" t="s">
        <v>108</v>
      </c>
      <c r="Z711" s="12" t="s">
        <v>108</v>
      </c>
      <c r="AA711" s="12" t="s">
        <v>108</v>
      </c>
      <c r="AB711" s="56" t="s">
        <v>108</v>
      </c>
      <c r="AC711" s="50" t="s">
        <v>801</v>
      </c>
      <c r="AD711" s="121" t="s">
        <v>106</v>
      </c>
      <c r="AE711" s="12" t="s">
        <v>106</v>
      </c>
      <c r="AF711" s="122" t="s">
        <v>106</v>
      </c>
      <c r="AG711" s="122" t="s">
        <v>106</v>
      </c>
      <c r="AH711" s="122" t="s">
        <v>106</v>
      </c>
      <c r="AI711" s="122" t="s">
        <v>106</v>
      </c>
      <c r="AJ711" s="122" t="s">
        <v>106</v>
      </c>
      <c r="AK711" s="93" t="s">
        <v>106</v>
      </c>
      <c r="AL711" s="12" t="s">
        <v>106</v>
      </c>
      <c r="AM711" s="12" t="s">
        <v>173</v>
      </c>
      <c r="AN711" s="14" t="s">
        <v>2317</v>
      </c>
      <c r="AO711" s="15" t="s">
        <v>173</v>
      </c>
      <c r="AQ711" s="54" t="s">
        <v>106</v>
      </c>
      <c r="AR711" s="50" t="str">
        <f t="shared" si="226"/>
        <v>AV166.004</v>
      </c>
      <c r="AS711" s="50" t="str">
        <f t="shared" si="227"/>
        <v>AV166_3A</v>
      </c>
      <c r="AT711" s="12" t="s">
        <v>2512</v>
      </c>
      <c r="AU711" s="12" t="s">
        <v>108</v>
      </c>
      <c r="AV711" s="12" t="s">
        <v>108</v>
      </c>
      <c r="AW711" s="12" t="s">
        <v>108</v>
      </c>
      <c r="AX711" s="50" t="s">
        <v>153</v>
      </c>
      <c r="AY711" s="12" t="s">
        <v>106</v>
      </c>
      <c r="AZ711" s="12" t="s">
        <v>106</v>
      </c>
      <c r="BA711" s="12" t="str">
        <f t="shared" si="228"/>
        <v>M3A</v>
      </c>
      <c r="BB711" s="54" t="s">
        <v>106</v>
      </c>
      <c r="BC711" s="12" t="str">
        <f t="shared" si="229"/>
        <v>30 kw-24 krpm</v>
      </c>
      <c r="BD711" s="12" t="str">
        <f t="shared" si="230"/>
        <v>HSK-A 63</v>
      </c>
      <c r="BE711" s="115" t="str">
        <f t="shared" si="209"/>
        <v>M3A_AV166</v>
      </c>
      <c r="BF711" s="123" t="s">
        <v>106</v>
      </c>
      <c r="BG711" s="12" t="s">
        <v>106</v>
      </c>
      <c r="BH711" s="54" t="s">
        <v>106</v>
      </c>
      <c r="BI711" s="12" t="s">
        <v>106</v>
      </c>
      <c r="BJ711" s="12" t="s">
        <v>106</v>
      </c>
      <c r="BK711" s="12" t="s">
        <v>106</v>
      </c>
      <c r="BL711" s="123" t="s">
        <v>106</v>
      </c>
      <c r="BM711" s="12" t="s">
        <v>106</v>
      </c>
      <c r="BN711" s="54" t="s">
        <v>106</v>
      </c>
      <c r="BO711" s="12" t="s">
        <v>106</v>
      </c>
      <c r="BP711" s="12" t="s">
        <v>106</v>
      </c>
      <c r="BQ711" s="12" t="s">
        <v>106</v>
      </c>
      <c r="BR711" s="123" t="s">
        <v>106</v>
      </c>
      <c r="BS711" s="12" t="s">
        <v>106</v>
      </c>
      <c r="BT711" s="54" t="s">
        <v>106</v>
      </c>
      <c r="BU711" s="12" t="s">
        <v>106</v>
      </c>
      <c r="BV711" s="12" t="s">
        <v>106</v>
      </c>
      <c r="BW711" s="12" t="s">
        <v>106</v>
      </c>
      <c r="BX711" s="123" t="s">
        <v>106</v>
      </c>
      <c r="BY711" s="12" t="s">
        <v>106</v>
      </c>
      <c r="BZ711" s="54" t="s">
        <v>106</v>
      </c>
      <c r="CA711" s="12" t="s">
        <v>106</v>
      </c>
      <c r="CB711" s="12" t="s">
        <v>106</v>
      </c>
      <c r="CC711" s="12" t="s">
        <v>106</v>
      </c>
      <c r="CD711" s="123" t="s">
        <v>106</v>
      </c>
      <c r="CE711" s="123" t="s">
        <v>106</v>
      </c>
      <c r="CF711" s="123" t="s">
        <v>106</v>
      </c>
      <c r="CG711" s="123" t="s">
        <v>106</v>
      </c>
      <c r="CH711" s="123" t="s">
        <v>106</v>
      </c>
      <c r="CI711" s="123" t="s">
        <v>106</v>
      </c>
      <c r="CJ711" s="123" t="s">
        <v>106</v>
      </c>
      <c r="CK711" s="54" t="s">
        <v>106</v>
      </c>
      <c r="CL711" s="124" t="s">
        <v>603</v>
      </c>
      <c r="CM711" s="64" t="s">
        <v>2501</v>
      </c>
      <c r="CN711" s="64" t="str">
        <f>TabelladatiSinottico[[#This Row],[Serial_Number]]</f>
        <v>AV166.004</v>
      </c>
      <c r="CO711" s="50" t="str">
        <f>TabelladatiSinottico[[#This Row],[Customer]]</f>
        <v>Zaklad Tworzyw Sztucznych ARTGOS S.A.</v>
      </c>
      <c r="CP711" s="54">
        <f t="shared" si="215"/>
        <v>710</v>
      </c>
      <c r="CQ711" s="124" t="s">
        <v>106</v>
      </c>
    </row>
    <row r="712" spans="1:95" ht="14.25" customHeight="1" x14ac:dyDescent="0.25">
      <c r="A712" s="119" t="s">
        <v>2501</v>
      </c>
      <c r="B712" s="120" t="s">
        <v>155</v>
      </c>
      <c r="C712" s="50" t="s">
        <v>652</v>
      </c>
      <c r="D712" s="50" t="s">
        <v>2513</v>
      </c>
      <c r="E712" s="12">
        <v>2007</v>
      </c>
      <c r="F712" s="12" t="s">
        <v>646</v>
      </c>
      <c r="G712" s="12" t="s">
        <v>1244</v>
      </c>
      <c r="H712" s="12" t="s">
        <v>101</v>
      </c>
      <c r="I712" s="12" t="s">
        <v>102</v>
      </c>
      <c r="J712" s="12" t="s">
        <v>2514</v>
      </c>
      <c r="K712" s="14" t="s">
        <v>2316</v>
      </c>
      <c r="L712" s="12" t="s">
        <v>2511</v>
      </c>
      <c r="M712" s="14" t="s">
        <v>2316</v>
      </c>
      <c r="N712" s="12" t="s">
        <v>105</v>
      </c>
      <c r="O712" s="12" t="s">
        <v>106</v>
      </c>
      <c r="P712" s="13" t="s">
        <v>2317</v>
      </c>
      <c r="Q712" s="125">
        <v>1200</v>
      </c>
      <c r="R712" s="125">
        <v>580</v>
      </c>
      <c r="S712" s="125">
        <v>600</v>
      </c>
      <c r="T712" s="125">
        <v>20</v>
      </c>
      <c r="U712" s="12" t="s">
        <v>106</v>
      </c>
      <c r="V712" s="50" t="s">
        <v>106</v>
      </c>
      <c r="W712" s="12" t="s">
        <v>106</v>
      </c>
      <c r="X712" s="12" t="s">
        <v>108</v>
      </c>
      <c r="Y712" s="12" t="s">
        <v>108</v>
      </c>
      <c r="Z712" s="12" t="s">
        <v>108</v>
      </c>
      <c r="AA712" s="12" t="s">
        <v>108</v>
      </c>
      <c r="AB712" s="56" t="s">
        <v>108</v>
      </c>
      <c r="AC712" s="50" t="s">
        <v>364</v>
      </c>
      <c r="AD712" s="121" t="s">
        <v>106</v>
      </c>
      <c r="AE712" s="12" t="s">
        <v>106</v>
      </c>
      <c r="AF712" s="122" t="s">
        <v>106</v>
      </c>
      <c r="AG712" s="122" t="s">
        <v>106</v>
      </c>
      <c r="AH712" s="122" t="s">
        <v>106</v>
      </c>
      <c r="AI712" s="122" t="s">
        <v>106</v>
      </c>
      <c r="AJ712" s="122" t="s">
        <v>106</v>
      </c>
      <c r="AK712" s="93" t="s">
        <v>106</v>
      </c>
      <c r="AL712" s="12" t="s">
        <v>106</v>
      </c>
      <c r="AM712" s="12" t="s">
        <v>173</v>
      </c>
      <c r="AN712" s="14" t="s">
        <v>2317</v>
      </c>
      <c r="AO712" s="15" t="s">
        <v>173</v>
      </c>
      <c r="AQ712" s="54" t="s">
        <v>106</v>
      </c>
      <c r="AR712" s="50" t="str">
        <f t="shared" si="226"/>
        <v>AV166.005</v>
      </c>
      <c r="AS712" s="50" t="str">
        <f t="shared" si="227"/>
        <v>AV166_3A</v>
      </c>
      <c r="AT712" s="12" t="s">
        <v>108</v>
      </c>
      <c r="AU712" s="12" t="s">
        <v>108</v>
      </c>
      <c r="AV712" s="12" t="s">
        <v>108</v>
      </c>
      <c r="AW712" s="12" t="s">
        <v>108</v>
      </c>
      <c r="AX712" s="50" t="s">
        <v>153</v>
      </c>
      <c r="AY712" s="12" t="s">
        <v>106</v>
      </c>
      <c r="AZ712" s="12" t="s">
        <v>106</v>
      </c>
      <c r="BA712" s="12" t="str">
        <f t="shared" si="228"/>
        <v>M3A</v>
      </c>
      <c r="BB712" s="54" t="s">
        <v>106</v>
      </c>
      <c r="BC712" s="12" t="str">
        <f t="shared" si="229"/>
        <v>30 kw-24 krpm</v>
      </c>
      <c r="BD712" s="12" t="str">
        <f t="shared" si="230"/>
        <v>HSK-A 63</v>
      </c>
      <c r="BE712" s="115" t="str">
        <f t="shared" si="209"/>
        <v>M3A_AV166</v>
      </c>
      <c r="BF712" s="123" t="s">
        <v>106</v>
      </c>
      <c r="BG712" s="12" t="s">
        <v>106</v>
      </c>
      <c r="BH712" s="54" t="s">
        <v>106</v>
      </c>
      <c r="BI712" s="12" t="s">
        <v>106</v>
      </c>
      <c r="BJ712" s="12" t="s">
        <v>106</v>
      </c>
      <c r="BK712" s="12" t="s">
        <v>106</v>
      </c>
      <c r="BL712" s="123" t="s">
        <v>106</v>
      </c>
      <c r="BM712" s="12" t="s">
        <v>106</v>
      </c>
      <c r="BN712" s="54" t="s">
        <v>106</v>
      </c>
      <c r="BO712" s="12" t="s">
        <v>106</v>
      </c>
      <c r="BP712" s="12" t="s">
        <v>106</v>
      </c>
      <c r="BQ712" s="12" t="s">
        <v>106</v>
      </c>
      <c r="BR712" s="123" t="s">
        <v>106</v>
      </c>
      <c r="BS712" s="12" t="s">
        <v>106</v>
      </c>
      <c r="BT712" s="54" t="s">
        <v>106</v>
      </c>
      <c r="BU712" s="12" t="s">
        <v>106</v>
      </c>
      <c r="BV712" s="12" t="s">
        <v>106</v>
      </c>
      <c r="BW712" s="12" t="s">
        <v>106</v>
      </c>
      <c r="BX712" s="123" t="s">
        <v>106</v>
      </c>
      <c r="BY712" s="12" t="s">
        <v>106</v>
      </c>
      <c r="BZ712" s="54" t="s">
        <v>106</v>
      </c>
      <c r="CA712" s="12" t="s">
        <v>106</v>
      </c>
      <c r="CB712" s="12" t="s">
        <v>106</v>
      </c>
      <c r="CC712" s="12" t="s">
        <v>106</v>
      </c>
      <c r="CD712" s="123" t="s">
        <v>106</v>
      </c>
      <c r="CE712" s="123" t="s">
        <v>106</v>
      </c>
      <c r="CF712" s="123" t="s">
        <v>106</v>
      </c>
      <c r="CG712" s="123" t="s">
        <v>106</v>
      </c>
      <c r="CH712" s="123" t="s">
        <v>106</v>
      </c>
      <c r="CI712" s="123" t="s">
        <v>106</v>
      </c>
      <c r="CJ712" s="123" t="s">
        <v>106</v>
      </c>
      <c r="CK712" s="54" t="s">
        <v>106</v>
      </c>
      <c r="CL712" s="124" t="s">
        <v>603</v>
      </c>
      <c r="CM712" s="64" t="s">
        <v>2501</v>
      </c>
      <c r="CN712" s="64" t="str">
        <f>TabelladatiSinottico[[#This Row],[Serial_Number]]</f>
        <v>AV166.005</v>
      </c>
      <c r="CO712" s="50" t="str">
        <f>TabelladatiSinottico[[#This Row],[Customer]]</f>
        <v>LISMEC S.r.l.</v>
      </c>
      <c r="CP712" s="54">
        <f t="shared" si="215"/>
        <v>711</v>
      </c>
      <c r="CQ712" s="124" t="s">
        <v>106</v>
      </c>
    </row>
    <row r="713" spans="1:95" ht="14.25" customHeight="1" x14ac:dyDescent="0.25">
      <c r="A713" s="119" t="s">
        <v>2501</v>
      </c>
      <c r="B713" s="120" t="s">
        <v>164</v>
      </c>
      <c r="C713" s="50" t="s">
        <v>652</v>
      </c>
      <c r="D713" s="50" t="s">
        <v>2515</v>
      </c>
      <c r="E713" s="12">
        <v>2007</v>
      </c>
      <c r="F713" s="12" t="s">
        <v>646</v>
      </c>
      <c r="G713" s="12" t="s">
        <v>1244</v>
      </c>
      <c r="H713" s="12" t="s">
        <v>101</v>
      </c>
      <c r="I713" s="12" t="s">
        <v>102</v>
      </c>
      <c r="J713" s="12" t="s">
        <v>2516</v>
      </c>
      <c r="K713" s="14" t="s">
        <v>2316</v>
      </c>
      <c r="L713" s="12" t="s">
        <v>2511</v>
      </c>
      <c r="M713" s="14" t="s">
        <v>2316</v>
      </c>
      <c r="N713" s="12" t="s">
        <v>105</v>
      </c>
      <c r="O713" s="12" t="s">
        <v>106</v>
      </c>
      <c r="P713" s="13" t="s">
        <v>2317</v>
      </c>
      <c r="Q713" s="125">
        <v>1200</v>
      </c>
      <c r="R713" s="125">
        <v>580</v>
      </c>
      <c r="S713" s="125">
        <v>600</v>
      </c>
      <c r="T713" s="125">
        <v>20</v>
      </c>
      <c r="U713" s="12" t="s">
        <v>107</v>
      </c>
      <c r="V713" s="50" t="s">
        <v>106</v>
      </c>
      <c r="W713" s="12" t="s">
        <v>106</v>
      </c>
      <c r="X713" s="12" t="s">
        <v>108</v>
      </c>
      <c r="Y713" s="12" t="s">
        <v>108</v>
      </c>
      <c r="Z713" s="12" t="s">
        <v>108</v>
      </c>
      <c r="AA713" s="12" t="s">
        <v>108</v>
      </c>
      <c r="AB713" s="56" t="s">
        <v>108</v>
      </c>
      <c r="AC713" s="50" t="s">
        <v>364</v>
      </c>
      <c r="AD713" s="121" t="s">
        <v>106</v>
      </c>
      <c r="AE713" s="12" t="s">
        <v>106</v>
      </c>
      <c r="AF713" s="122" t="s">
        <v>106</v>
      </c>
      <c r="AG713" s="122" t="s">
        <v>106</v>
      </c>
      <c r="AH713" s="122" t="s">
        <v>106</v>
      </c>
      <c r="AI713" s="122" t="s">
        <v>106</v>
      </c>
      <c r="AJ713" s="122" t="s">
        <v>106</v>
      </c>
      <c r="AK713" s="93" t="s">
        <v>106</v>
      </c>
      <c r="AL713" s="12" t="s">
        <v>106</v>
      </c>
      <c r="AM713" s="12" t="s">
        <v>173</v>
      </c>
      <c r="AN713" s="14" t="s">
        <v>2317</v>
      </c>
      <c r="AO713" s="15" t="s">
        <v>173</v>
      </c>
      <c r="AQ713" s="54" t="s">
        <v>106</v>
      </c>
      <c r="AR713" s="50" t="str">
        <f t="shared" si="226"/>
        <v>AV166.006</v>
      </c>
      <c r="AS713" s="50" t="str">
        <f t="shared" si="227"/>
        <v>AV166_3A</v>
      </c>
      <c r="AT713" s="12" t="s">
        <v>108</v>
      </c>
      <c r="AU713" s="12" t="s">
        <v>108</v>
      </c>
      <c r="AV713" s="12" t="s">
        <v>108</v>
      </c>
      <c r="AW713" s="12" t="s">
        <v>108</v>
      </c>
      <c r="AX713" s="50" t="s">
        <v>106</v>
      </c>
      <c r="AY713" s="12" t="s">
        <v>106</v>
      </c>
      <c r="AZ713" s="12" t="s">
        <v>106</v>
      </c>
      <c r="BA713" s="12" t="str">
        <f t="shared" si="228"/>
        <v>M3A</v>
      </c>
      <c r="BB713" s="54" t="s">
        <v>106</v>
      </c>
      <c r="BC713" s="12" t="str">
        <f t="shared" si="229"/>
        <v>30 kw-24 krpm</v>
      </c>
      <c r="BD713" s="12" t="str">
        <f t="shared" si="230"/>
        <v>HSK-A 63</v>
      </c>
      <c r="BE713" s="115" t="str">
        <f t="shared" si="209"/>
        <v>M3A_AV166</v>
      </c>
      <c r="BF713" s="123" t="s">
        <v>106</v>
      </c>
      <c r="BG713" s="12" t="s">
        <v>106</v>
      </c>
      <c r="BH713" s="54" t="s">
        <v>106</v>
      </c>
      <c r="BI713" s="12" t="s">
        <v>106</v>
      </c>
      <c r="BJ713" s="12" t="s">
        <v>106</v>
      </c>
      <c r="BK713" s="12" t="s">
        <v>106</v>
      </c>
      <c r="BL713" s="123" t="s">
        <v>106</v>
      </c>
      <c r="BM713" s="12" t="s">
        <v>106</v>
      </c>
      <c r="BN713" s="54" t="s">
        <v>106</v>
      </c>
      <c r="BO713" s="12" t="s">
        <v>106</v>
      </c>
      <c r="BP713" s="12" t="s">
        <v>106</v>
      </c>
      <c r="BQ713" s="12" t="s">
        <v>106</v>
      </c>
      <c r="BR713" s="123" t="s">
        <v>106</v>
      </c>
      <c r="BS713" s="12" t="s">
        <v>106</v>
      </c>
      <c r="BT713" s="54" t="s">
        <v>106</v>
      </c>
      <c r="BU713" s="12" t="s">
        <v>106</v>
      </c>
      <c r="BV713" s="12" t="s">
        <v>106</v>
      </c>
      <c r="BW713" s="12" t="s">
        <v>106</v>
      </c>
      <c r="BX713" s="123" t="s">
        <v>106</v>
      </c>
      <c r="BY713" s="12" t="s">
        <v>106</v>
      </c>
      <c r="BZ713" s="54" t="s">
        <v>106</v>
      </c>
      <c r="CA713" s="12" t="s">
        <v>106</v>
      </c>
      <c r="CB713" s="12" t="s">
        <v>106</v>
      </c>
      <c r="CC713" s="12" t="s">
        <v>106</v>
      </c>
      <c r="CD713" s="123" t="s">
        <v>106</v>
      </c>
      <c r="CE713" s="123" t="s">
        <v>106</v>
      </c>
      <c r="CF713" s="123" t="s">
        <v>106</v>
      </c>
      <c r="CG713" s="123" t="s">
        <v>106</v>
      </c>
      <c r="CH713" s="123" t="s">
        <v>106</v>
      </c>
      <c r="CI713" s="123" t="s">
        <v>106</v>
      </c>
      <c r="CJ713" s="123" t="s">
        <v>106</v>
      </c>
      <c r="CK713" s="54" t="s">
        <v>106</v>
      </c>
      <c r="CL713" s="124" t="s">
        <v>603</v>
      </c>
      <c r="CM713" s="64" t="s">
        <v>2501</v>
      </c>
      <c r="CN713" s="64" t="str">
        <f>TabelladatiSinottico[[#This Row],[Serial_Number]]</f>
        <v>AV166.006</v>
      </c>
      <c r="CO713" s="50" t="str">
        <f>TabelladatiSinottico[[#This Row],[Customer]]</f>
        <v>OFFICINA MECCANICA ZAMBONI ANGIOLINO</v>
      </c>
      <c r="CP713" s="54">
        <f t="shared" si="215"/>
        <v>712</v>
      </c>
      <c r="CQ713" s="124" t="s">
        <v>106</v>
      </c>
    </row>
    <row r="714" spans="1:95" ht="14.25" customHeight="1" x14ac:dyDescent="0.25">
      <c r="A714" s="119" t="s">
        <v>2501</v>
      </c>
      <c r="B714" s="120" t="s">
        <v>175</v>
      </c>
      <c r="C714" s="50" t="s">
        <v>652</v>
      </c>
      <c r="D714" s="50" t="s">
        <v>1642</v>
      </c>
      <c r="E714" s="12">
        <v>2007</v>
      </c>
      <c r="F714" s="12" t="s">
        <v>646</v>
      </c>
      <c r="G714" s="12" t="s">
        <v>1244</v>
      </c>
      <c r="H714" s="12" t="s">
        <v>101</v>
      </c>
      <c r="I714" s="12" t="s">
        <v>102</v>
      </c>
      <c r="J714" s="12" t="s">
        <v>2517</v>
      </c>
      <c r="K714" s="14" t="s">
        <v>2316</v>
      </c>
      <c r="L714" s="12" t="s">
        <v>2511</v>
      </c>
      <c r="M714" s="14" t="s">
        <v>2316</v>
      </c>
      <c r="N714" s="12" t="s">
        <v>105</v>
      </c>
      <c r="O714" s="12" t="s">
        <v>106</v>
      </c>
      <c r="P714" s="13" t="s">
        <v>2317</v>
      </c>
      <c r="Q714" s="125">
        <v>1200</v>
      </c>
      <c r="R714" s="125">
        <v>580</v>
      </c>
      <c r="S714" s="125">
        <v>600</v>
      </c>
      <c r="T714" s="125">
        <v>20</v>
      </c>
      <c r="U714" s="12" t="s">
        <v>107</v>
      </c>
      <c r="V714" s="50" t="s">
        <v>106</v>
      </c>
      <c r="W714" s="12" t="s">
        <v>106</v>
      </c>
      <c r="X714" s="12" t="s">
        <v>108</v>
      </c>
      <c r="Y714" s="12" t="s">
        <v>108</v>
      </c>
      <c r="Z714" s="12" t="s">
        <v>108</v>
      </c>
      <c r="AA714" s="12" t="s">
        <v>108</v>
      </c>
      <c r="AB714" s="56" t="s">
        <v>108</v>
      </c>
      <c r="AC714" s="50" t="s">
        <v>1645</v>
      </c>
      <c r="AD714" s="121" t="s">
        <v>106</v>
      </c>
      <c r="AE714" s="12" t="s">
        <v>106</v>
      </c>
      <c r="AF714" s="122" t="s">
        <v>106</v>
      </c>
      <c r="AG714" s="122" t="s">
        <v>106</v>
      </c>
      <c r="AH714" s="122" t="s">
        <v>106</v>
      </c>
      <c r="AI714" s="122" t="s">
        <v>106</v>
      </c>
      <c r="AJ714" s="122" t="s">
        <v>106</v>
      </c>
      <c r="AK714" s="93" t="s">
        <v>106</v>
      </c>
      <c r="AL714" s="12" t="s">
        <v>106</v>
      </c>
      <c r="AM714" s="12" t="s">
        <v>173</v>
      </c>
      <c r="AN714" s="14" t="s">
        <v>2317</v>
      </c>
      <c r="AO714" s="15" t="s">
        <v>173</v>
      </c>
      <c r="AQ714" s="54" t="s">
        <v>106</v>
      </c>
      <c r="AR714" s="50" t="str">
        <f t="shared" si="226"/>
        <v>AV166.007</v>
      </c>
      <c r="AS714" s="50" t="str">
        <f t="shared" si="227"/>
        <v>AV166_3A</v>
      </c>
      <c r="AT714" s="12" t="s">
        <v>2518</v>
      </c>
      <c r="AU714" s="12" t="s">
        <v>108</v>
      </c>
      <c r="AV714" s="12" t="s">
        <v>108</v>
      </c>
      <c r="AW714" s="12" t="s">
        <v>108</v>
      </c>
      <c r="AX714" s="50" t="s">
        <v>106</v>
      </c>
      <c r="AY714" s="12" t="s">
        <v>106</v>
      </c>
      <c r="AZ714" s="12" t="s">
        <v>106</v>
      </c>
      <c r="BA714" s="12" t="str">
        <f t="shared" si="228"/>
        <v>M3A</v>
      </c>
      <c r="BB714" s="54" t="s">
        <v>106</v>
      </c>
      <c r="BC714" s="12" t="str">
        <f t="shared" si="229"/>
        <v>30 kw-24 krpm</v>
      </c>
      <c r="BD714" s="12" t="str">
        <f t="shared" si="230"/>
        <v>HSK-A 63</v>
      </c>
      <c r="BE714" s="115" t="str">
        <f t="shared" si="209"/>
        <v>M3A_AV166</v>
      </c>
      <c r="BF714" s="123" t="s">
        <v>106</v>
      </c>
      <c r="BG714" s="12" t="s">
        <v>106</v>
      </c>
      <c r="BH714" s="54" t="s">
        <v>106</v>
      </c>
      <c r="BI714" s="12" t="s">
        <v>106</v>
      </c>
      <c r="BJ714" s="12" t="s">
        <v>106</v>
      </c>
      <c r="BK714" s="12" t="s">
        <v>106</v>
      </c>
      <c r="BL714" s="123" t="s">
        <v>106</v>
      </c>
      <c r="BM714" s="12" t="s">
        <v>106</v>
      </c>
      <c r="BN714" s="54" t="s">
        <v>106</v>
      </c>
      <c r="BO714" s="12" t="s">
        <v>106</v>
      </c>
      <c r="BP714" s="12" t="s">
        <v>106</v>
      </c>
      <c r="BQ714" s="12" t="s">
        <v>106</v>
      </c>
      <c r="BR714" s="123" t="s">
        <v>106</v>
      </c>
      <c r="BS714" s="12" t="s">
        <v>106</v>
      </c>
      <c r="BT714" s="54" t="s">
        <v>106</v>
      </c>
      <c r="BU714" s="12" t="s">
        <v>106</v>
      </c>
      <c r="BV714" s="12" t="s">
        <v>106</v>
      </c>
      <c r="BW714" s="12" t="s">
        <v>106</v>
      </c>
      <c r="BX714" s="123" t="s">
        <v>106</v>
      </c>
      <c r="BY714" s="12" t="s">
        <v>106</v>
      </c>
      <c r="BZ714" s="54" t="s">
        <v>106</v>
      </c>
      <c r="CA714" s="12" t="s">
        <v>106</v>
      </c>
      <c r="CB714" s="12" t="s">
        <v>106</v>
      </c>
      <c r="CC714" s="12" t="s">
        <v>106</v>
      </c>
      <c r="CD714" s="123" t="s">
        <v>106</v>
      </c>
      <c r="CE714" s="123" t="s">
        <v>106</v>
      </c>
      <c r="CF714" s="123" t="s">
        <v>106</v>
      </c>
      <c r="CG714" s="123" t="s">
        <v>106</v>
      </c>
      <c r="CH714" s="123" t="s">
        <v>106</v>
      </c>
      <c r="CI714" s="123" t="s">
        <v>106</v>
      </c>
      <c r="CJ714" s="123" t="s">
        <v>106</v>
      </c>
      <c r="CK714" s="54" t="s">
        <v>106</v>
      </c>
      <c r="CL714" s="124" t="s">
        <v>603</v>
      </c>
      <c r="CM714" s="64" t="s">
        <v>2501</v>
      </c>
      <c r="CN714" s="64" t="str">
        <f>TabelladatiSinottico[[#This Row],[Serial_Number]]</f>
        <v>AV166.007</v>
      </c>
      <c r="CO714" s="50" t="str">
        <f>TabelladatiSinottico[[#This Row],[Customer]]</f>
        <v>OSORIO HERMANOS Y Cia. Ltda.</v>
      </c>
      <c r="CP714" s="54">
        <f t="shared" si="215"/>
        <v>713</v>
      </c>
      <c r="CQ714" s="124" t="s">
        <v>106</v>
      </c>
    </row>
    <row r="715" spans="1:95" ht="14.25" customHeight="1" x14ac:dyDescent="0.25">
      <c r="A715" s="119" t="s">
        <v>2501</v>
      </c>
      <c r="B715" s="120" t="s">
        <v>182</v>
      </c>
      <c r="C715" s="50" t="s">
        <v>652</v>
      </c>
      <c r="D715" s="50" t="s">
        <v>2519</v>
      </c>
      <c r="E715" s="12">
        <v>2008</v>
      </c>
      <c r="F715" s="12" t="s">
        <v>646</v>
      </c>
      <c r="G715" s="12" t="s">
        <v>1244</v>
      </c>
      <c r="H715" s="12" t="s">
        <v>101</v>
      </c>
      <c r="I715" s="12" t="s">
        <v>102</v>
      </c>
      <c r="J715" s="12" t="s">
        <v>2520</v>
      </c>
      <c r="K715" s="14" t="s">
        <v>2316</v>
      </c>
      <c r="L715" s="12" t="s">
        <v>2511</v>
      </c>
      <c r="M715" s="14" t="s">
        <v>2316</v>
      </c>
      <c r="N715" s="12" t="s">
        <v>105</v>
      </c>
      <c r="O715" s="12" t="s">
        <v>106</v>
      </c>
      <c r="P715" s="13" t="s">
        <v>2317</v>
      </c>
      <c r="Q715" s="125">
        <v>1200</v>
      </c>
      <c r="R715" s="125">
        <v>580</v>
      </c>
      <c r="S715" s="125">
        <v>600</v>
      </c>
      <c r="T715" s="125">
        <v>20</v>
      </c>
      <c r="U715" s="12" t="s">
        <v>107</v>
      </c>
      <c r="V715" s="50" t="s">
        <v>106</v>
      </c>
      <c r="W715" s="12" t="s">
        <v>106</v>
      </c>
      <c r="X715" s="12" t="s">
        <v>108</v>
      </c>
      <c r="Y715" s="12" t="s">
        <v>108</v>
      </c>
      <c r="Z715" s="12" t="s">
        <v>108</v>
      </c>
      <c r="AA715" s="12" t="s">
        <v>108</v>
      </c>
      <c r="AB715" s="56" t="s">
        <v>108</v>
      </c>
      <c r="AC715" s="50" t="s">
        <v>364</v>
      </c>
      <c r="AD715" s="121" t="s">
        <v>106</v>
      </c>
      <c r="AE715" s="12" t="s">
        <v>106</v>
      </c>
      <c r="AF715" s="122" t="s">
        <v>106</v>
      </c>
      <c r="AG715" s="122" t="s">
        <v>106</v>
      </c>
      <c r="AH715" s="122" t="s">
        <v>106</v>
      </c>
      <c r="AI715" s="122" t="s">
        <v>106</v>
      </c>
      <c r="AJ715" s="122" t="s">
        <v>106</v>
      </c>
      <c r="AK715" s="93" t="s">
        <v>106</v>
      </c>
      <c r="AL715" s="12" t="s">
        <v>106</v>
      </c>
      <c r="AM715" s="12" t="s">
        <v>173</v>
      </c>
      <c r="AN715" s="14" t="s">
        <v>2317</v>
      </c>
      <c r="AO715" s="15" t="s">
        <v>173</v>
      </c>
      <c r="AQ715" s="54" t="s">
        <v>106</v>
      </c>
      <c r="AR715" s="50" t="str">
        <f t="shared" si="226"/>
        <v>AV166.008</v>
      </c>
      <c r="AS715" s="50" t="str">
        <f t="shared" si="227"/>
        <v>AV166_3A</v>
      </c>
      <c r="AT715" s="12" t="s">
        <v>108</v>
      </c>
      <c r="AU715" s="12" t="s">
        <v>108</v>
      </c>
      <c r="AV715" s="12" t="s">
        <v>108</v>
      </c>
      <c r="AW715" s="12" t="s">
        <v>108</v>
      </c>
      <c r="AX715" s="50" t="s">
        <v>153</v>
      </c>
      <c r="AY715" s="12" t="s">
        <v>106</v>
      </c>
      <c r="AZ715" s="12" t="s">
        <v>106</v>
      </c>
      <c r="BA715" s="12" t="str">
        <f t="shared" si="228"/>
        <v>M3A</v>
      </c>
      <c r="BB715" s="54" t="s">
        <v>106</v>
      </c>
      <c r="BC715" s="12" t="str">
        <f t="shared" si="229"/>
        <v>30 kw-24 krpm</v>
      </c>
      <c r="BD715" s="12" t="str">
        <f t="shared" si="230"/>
        <v>HSK-A 63</v>
      </c>
      <c r="BE715" s="115" t="str">
        <f t="shared" si="209"/>
        <v>M3A_AV166</v>
      </c>
      <c r="BF715" s="123" t="s">
        <v>106</v>
      </c>
      <c r="BG715" s="12" t="s">
        <v>106</v>
      </c>
      <c r="BH715" s="54" t="s">
        <v>106</v>
      </c>
      <c r="BI715" s="12" t="s">
        <v>106</v>
      </c>
      <c r="BJ715" s="12" t="s">
        <v>106</v>
      </c>
      <c r="BK715" s="12" t="s">
        <v>106</v>
      </c>
      <c r="BL715" s="123" t="s">
        <v>106</v>
      </c>
      <c r="BM715" s="12" t="s">
        <v>106</v>
      </c>
      <c r="BN715" s="54" t="s">
        <v>106</v>
      </c>
      <c r="BO715" s="12" t="s">
        <v>106</v>
      </c>
      <c r="BP715" s="12" t="s">
        <v>106</v>
      </c>
      <c r="BQ715" s="12" t="s">
        <v>106</v>
      </c>
      <c r="BR715" s="123" t="s">
        <v>106</v>
      </c>
      <c r="BS715" s="12" t="s">
        <v>106</v>
      </c>
      <c r="BT715" s="54" t="s">
        <v>106</v>
      </c>
      <c r="BU715" s="12" t="s">
        <v>106</v>
      </c>
      <c r="BV715" s="12" t="s">
        <v>106</v>
      </c>
      <c r="BW715" s="12" t="s">
        <v>106</v>
      </c>
      <c r="BX715" s="123" t="s">
        <v>106</v>
      </c>
      <c r="BY715" s="12" t="s">
        <v>106</v>
      </c>
      <c r="BZ715" s="54" t="s">
        <v>106</v>
      </c>
      <c r="CA715" s="12" t="s">
        <v>106</v>
      </c>
      <c r="CB715" s="12" t="s">
        <v>106</v>
      </c>
      <c r="CC715" s="12" t="s">
        <v>106</v>
      </c>
      <c r="CD715" s="123" t="s">
        <v>106</v>
      </c>
      <c r="CE715" s="123" t="s">
        <v>106</v>
      </c>
      <c r="CF715" s="123" t="s">
        <v>106</v>
      </c>
      <c r="CG715" s="123" t="s">
        <v>106</v>
      </c>
      <c r="CH715" s="123" t="s">
        <v>106</v>
      </c>
      <c r="CI715" s="123" t="s">
        <v>106</v>
      </c>
      <c r="CJ715" s="123" t="s">
        <v>106</v>
      </c>
      <c r="CK715" s="54" t="s">
        <v>106</v>
      </c>
      <c r="CL715" s="124" t="s">
        <v>603</v>
      </c>
      <c r="CM715" s="64" t="s">
        <v>2501</v>
      </c>
      <c r="CN715" s="64" t="str">
        <f>TabelladatiSinottico[[#This Row],[Serial_Number]]</f>
        <v>AV166.008</v>
      </c>
      <c r="CO715" s="50" t="str">
        <f>TabelladatiSinottico[[#This Row],[Customer]]</f>
        <v>STAMPERIA CARCANO S.p.A.</v>
      </c>
      <c r="CP715" s="54">
        <f t="shared" si="215"/>
        <v>714</v>
      </c>
      <c r="CQ715" s="124" t="s">
        <v>106</v>
      </c>
    </row>
    <row r="716" spans="1:95" ht="14.25" customHeight="1" x14ac:dyDescent="0.25">
      <c r="A716" s="119" t="s">
        <v>2501</v>
      </c>
      <c r="B716" s="120" t="s">
        <v>193</v>
      </c>
      <c r="C716" s="50" t="s">
        <v>652</v>
      </c>
      <c r="D716" s="50" t="s">
        <v>2521</v>
      </c>
      <c r="E716" s="12">
        <v>2008</v>
      </c>
      <c r="F716" s="12" t="s">
        <v>646</v>
      </c>
      <c r="G716" s="12" t="s">
        <v>1244</v>
      </c>
      <c r="H716" s="12" t="s">
        <v>101</v>
      </c>
      <c r="I716" s="12" t="s">
        <v>102</v>
      </c>
      <c r="J716" s="12" t="s">
        <v>2522</v>
      </c>
      <c r="K716" s="14" t="s">
        <v>2316</v>
      </c>
      <c r="L716" s="12" t="s">
        <v>2511</v>
      </c>
      <c r="M716" s="14" t="s">
        <v>2316</v>
      </c>
      <c r="N716" s="12" t="s">
        <v>105</v>
      </c>
      <c r="O716" s="12" t="s">
        <v>106</v>
      </c>
      <c r="P716" s="13" t="s">
        <v>2317</v>
      </c>
      <c r="Q716" s="125">
        <v>1200</v>
      </c>
      <c r="R716" s="125">
        <v>580</v>
      </c>
      <c r="S716" s="125">
        <v>600</v>
      </c>
      <c r="T716" s="125">
        <v>20</v>
      </c>
      <c r="U716" s="12" t="s">
        <v>106</v>
      </c>
      <c r="V716" s="50" t="s">
        <v>106</v>
      </c>
      <c r="W716" s="12" t="s">
        <v>106</v>
      </c>
      <c r="X716" s="12" t="s">
        <v>108</v>
      </c>
      <c r="Y716" s="12" t="s">
        <v>108</v>
      </c>
      <c r="Z716" s="12" t="s">
        <v>108</v>
      </c>
      <c r="AA716" s="12" t="s">
        <v>108</v>
      </c>
      <c r="AB716" s="56" t="s">
        <v>108</v>
      </c>
      <c r="AC716" s="50" t="s">
        <v>364</v>
      </c>
      <c r="AD716" s="121" t="s">
        <v>106</v>
      </c>
      <c r="AE716" s="12" t="s">
        <v>106</v>
      </c>
      <c r="AF716" s="122" t="s">
        <v>106</v>
      </c>
      <c r="AG716" s="122" t="s">
        <v>106</v>
      </c>
      <c r="AH716" s="122" t="s">
        <v>106</v>
      </c>
      <c r="AI716" s="122" t="s">
        <v>106</v>
      </c>
      <c r="AJ716" s="122" t="s">
        <v>106</v>
      </c>
      <c r="AK716" s="93" t="s">
        <v>106</v>
      </c>
      <c r="AL716" s="12" t="s">
        <v>106</v>
      </c>
      <c r="AM716" s="12" t="s">
        <v>173</v>
      </c>
      <c r="AN716" s="14" t="s">
        <v>2317</v>
      </c>
      <c r="AO716" s="15" t="s">
        <v>173</v>
      </c>
      <c r="AQ716" s="54" t="s">
        <v>106</v>
      </c>
      <c r="AR716" s="50" t="str">
        <f t="shared" si="226"/>
        <v>AV166.009</v>
      </c>
      <c r="AS716" s="50" t="str">
        <f t="shared" si="227"/>
        <v>AV166_3A</v>
      </c>
      <c r="AT716" s="12" t="s">
        <v>108</v>
      </c>
      <c r="AU716" s="12" t="s">
        <v>108</v>
      </c>
      <c r="AV716" s="12" t="s">
        <v>108</v>
      </c>
      <c r="AW716" s="12" t="s">
        <v>108</v>
      </c>
      <c r="AX716" s="50" t="s">
        <v>153</v>
      </c>
      <c r="AY716" s="12" t="s">
        <v>106</v>
      </c>
      <c r="AZ716" s="12" t="s">
        <v>106</v>
      </c>
      <c r="BA716" s="12" t="str">
        <f t="shared" si="228"/>
        <v>M3A</v>
      </c>
      <c r="BB716" s="54" t="s">
        <v>106</v>
      </c>
      <c r="BC716" s="12" t="str">
        <f t="shared" si="229"/>
        <v>30 kw-24 krpm</v>
      </c>
      <c r="BD716" s="12" t="str">
        <f t="shared" si="230"/>
        <v>HSK-A 63</v>
      </c>
      <c r="BE716" s="115" t="str">
        <f t="shared" si="209"/>
        <v>M3A_AV166</v>
      </c>
      <c r="BF716" s="123" t="s">
        <v>106</v>
      </c>
      <c r="BG716" s="12" t="s">
        <v>106</v>
      </c>
      <c r="BH716" s="54" t="s">
        <v>106</v>
      </c>
      <c r="BI716" s="12" t="s">
        <v>106</v>
      </c>
      <c r="BJ716" s="12" t="s">
        <v>106</v>
      </c>
      <c r="BK716" s="12" t="s">
        <v>106</v>
      </c>
      <c r="BL716" s="123" t="s">
        <v>106</v>
      </c>
      <c r="BM716" s="12" t="s">
        <v>106</v>
      </c>
      <c r="BN716" s="54" t="s">
        <v>106</v>
      </c>
      <c r="BO716" s="12" t="s">
        <v>106</v>
      </c>
      <c r="BP716" s="12" t="s">
        <v>106</v>
      </c>
      <c r="BQ716" s="12" t="s">
        <v>106</v>
      </c>
      <c r="BR716" s="123" t="s">
        <v>106</v>
      </c>
      <c r="BS716" s="12" t="s">
        <v>106</v>
      </c>
      <c r="BT716" s="54" t="s">
        <v>106</v>
      </c>
      <c r="BU716" s="12" t="s">
        <v>106</v>
      </c>
      <c r="BV716" s="12" t="s">
        <v>106</v>
      </c>
      <c r="BW716" s="12" t="s">
        <v>106</v>
      </c>
      <c r="BX716" s="123" t="s">
        <v>106</v>
      </c>
      <c r="BY716" s="12" t="s">
        <v>106</v>
      </c>
      <c r="BZ716" s="54" t="s">
        <v>106</v>
      </c>
      <c r="CA716" s="12" t="s">
        <v>106</v>
      </c>
      <c r="CB716" s="12" t="s">
        <v>106</v>
      </c>
      <c r="CC716" s="12" t="s">
        <v>106</v>
      </c>
      <c r="CD716" s="123" t="s">
        <v>106</v>
      </c>
      <c r="CE716" s="123" t="s">
        <v>106</v>
      </c>
      <c r="CF716" s="123" t="s">
        <v>106</v>
      </c>
      <c r="CG716" s="123" t="s">
        <v>106</v>
      </c>
      <c r="CH716" s="123" t="s">
        <v>106</v>
      </c>
      <c r="CI716" s="123" t="s">
        <v>106</v>
      </c>
      <c r="CJ716" s="123" t="s">
        <v>106</v>
      </c>
      <c r="CK716" s="54" t="s">
        <v>106</v>
      </c>
      <c r="CL716" s="124" t="s">
        <v>603</v>
      </c>
      <c r="CM716" s="64" t="s">
        <v>2501</v>
      </c>
      <c r="CN716" s="64" t="str">
        <f>TabelladatiSinottico[[#This Row],[Serial_Number]]</f>
        <v>AV166.009</v>
      </c>
      <c r="CO716" s="50" t="str">
        <f>TabelladatiSinottico[[#This Row],[Customer]]</f>
        <v>BALCRO STAMPI S.r.l. ( AR SISTEMI S.n.c.. )</v>
      </c>
      <c r="CP716" s="54">
        <f t="shared" si="215"/>
        <v>715</v>
      </c>
      <c r="CQ716" s="124" t="s">
        <v>106</v>
      </c>
    </row>
    <row r="717" spans="1:95" ht="14.25" customHeight="1" x14ac:dyDescent="0.25">
      <c r="A717" s="119" t="s">
        <v>2501</v>
      </c>
      <c r="B717" s="120" t="s">
        <v>198</v>
      </c>
      <c r="C717" s="50" t="s">
        <v>652</v>
      </c>
      <c r="D717" s="50" t="s">
        <v>2523</v>
      </c>
      <c r="E717" s="12">
        <v>2008</v>
      </c>
      <c r="F717" s="12" t="s">
        <v>646</v>
      </c>
      <c r="G717" s="12" t="s">
        <v>1244</v>
      </c>
      <c r="H717" s="12" t="s">
        <v>101</v>
      </c>
      <c r="I717" s="12" t="s">
        <v>102</v>
      </c>
      <c r="J717" s="12" t="s">
        <v>2524</v>
      </c>
      <c r="K717" s="14" t="s">
        <v>2316</v>
      </c>
      <c r="L717" s="12" t="s">
        <v>2525</v>
      </c>
      <c r="M717" s="14" t="s">
        <v>2316</v>
      </c>
      <c r="N717" s="12" t="s">
        <v>105</v>
      </c>
      <c r="O717" s="12" t="s">
        <v>106</v>
      </c>
      <c r="P717" s="13" t="s">
        <v>2317</v>
      </c>
      <c r="Q717" s="125">
        <v>1200</v>
      </c>
      <c r="R717" s="125">
        <v>580</v>
      </c>
      <c r="S717" s="125">
        <v>600</v>
      </c>
      <c r="T717" s="125">
        <v>20</v>
      </c>
      <c r="U717" s="12" t="s">
        <v>107</v>
      </c>
      <c r="V717" s="50" t="s">
        <v>106</v>
      </c>
      <c r="W717" s="12" t="s">
        <v>106</v>
      </c>
      <c r="X717" s="12" t="s">
        <v>108</v>
      </c>
      <c r="Y717" s="12" t="s">
        <v>108</v>
      </c>
      <c r="Z717" s="12" t="s">
        <v>108</v>
      </c>
      <c r="AA717" s="12" t="s">
        <v>108</v>
      </c>
      <c r="AB717" s="56" t="s">
        <v>108</v>
      </c>
      <c r="AC717" s="50" t="s">
        <v>364</v>
      </c>
      <c r="AD717" s="121" t="s">
        <v>106</v>
      </c>
      <c r="AE717" s="12" t="s">
        <v>106</v>
      </c>
      <c r="AF717" s="122" t="s">
        <v>106</v>
      </c>
      <c r="AG717" s="122" t="s">
        <v>106</v>
      </c>
      <c r="AH717" s="122" t="s">
        <v>106</v>
      </c>
      <c r="AI717" s="122" t="s">
        <v>106</v>
      </c>
      <c r="AJ717" s="122" t="s">
        <v>106</v>
      </c>
      <c r="AK717" s="93" t="s">
        <v>106</v>
      </c>
      <c r="AL717" s="12" t="s">
        <v>106</v>
      </c>
      <c r="AM717" s="12" t="s">
        <v>173</v>
      </c>
      <c r="AN717" s="14" t="s">
        <v>2317</v>
      </c>
      <c r="AO717" s="15" t="s">
        <v>173</v>
      </c>
      <c r="AQ717" s="54" t="s">
        <v>106</v>
      </c>
      <c r="AR717" s="50" t="str">
        <f t="shared" si="226"/>
        <v>AV166.010</v>
      </c>
      <c r="AS717" s="50" t="str">
        <f t="shared" si="227"/>
        <v>AV166_3A</v>
      </c>
      <c r="AT717" s="12" t="s">
        <v>108</v>
      </c>
      <c r="AU717" s="12" t="s">
        <v>108</v>
      </c>
      <c r="AV717" s="12" t="s">
        <v>108</v>
      </c>
      <c r="AW717" s="12" t="s">
        <v>108</v>
      </c>
      <c r="AX717" s="50" t="s">
        <v>153</v>
      </c>
      <c r="AY717" s="12" t="s">
        <v>106</v>
      </c>
      <c r="AZ717" s="12" t="s">
        <v>106</v>
      </c>
      <c r="BA717" s="12" t="str">
        <f t="shared" si="228"/>
        <v>M3A</v>
      </c>
      <c r="BB717" s="54" t="s">
        <v>106</v>
      </c>
      <c r="BC717" s="12" t="str">
        <f t="shared" si="229"/>
        <v>30 kw-24 krpm</v>
      </c>
      <c r="BD717" s="12" t="str">
        <f t="shared" si="230"/>
        <v>HSK-A 63</v>
      </c>
      <c r="BE717" s="115" t="str">
        <f t="shared" si="209"/>
        <v>M3A_AV166</v>
      </c>
      <c r="BF717" s="123" t="s">
        <v>106</v>
      </c>
      <c r="BG717" s="12" t="s">
        <v>106</v>
      </c>
      <c r="BH717" s="54" t="s">
        <v>106</v>
      </c>
      <c r="BI717" s="12" t="s">
        <v>106</v>
      </c>
      <c r="BJ717" s="12" t="s">
        <v>106</v>
      </c>
      <c r="BK717" s="12" t="s">
        <v>106</v>
      </c>
      <c r="BL717" s="123" t="s">
        <v>106</v>
      </c>
      <c r="BM717" s="12" t="s">
        <v>106</v>
      </c>
      <c r="BN717" s="54" t="s">
        <v>106</v>
      </c>
      <c r="BO717" s="12" t="s">
        <v>106</v>
      </c>
      <c r="BP717" s="12" t="s">
        <v>106</v>
      </c>
      <c r="BQ717" s="12" t="s">
        <v>106</v>
      </c>
      <c r="BR717" s="123" t="s">
        <v>106</v>
      </c>
      <c r="BS717" s="12" t="s">
        <v>106</v>
      </c>
      <c r="BT717" s="54" t="s">
        <v>106</v>
      </c>
      <c r="BU717" s="12" t="s">
        <v>106</v>
      </c>
      <c r="BV717" s="12" t="s">
        <v>106</v>
      </c>
      <c r="BW717" s="12" t="s">
        <v>106</v>
      </c>
      <c r="BX717" s="123" t="s">
        <v>106</v>
      </c>
      <c r="BY717" s="12" t="s">
        <v>106</v>
      </c>
      <c r="BZ717" s="54" t="s">
        <v>106</v>
      </c>
      <c r="CA717" s="12" t="s">
        <v>106</v>
      </c>
      <c r="CB717" s="12" t="s">
        <v>106</v>
      </c>
      <c r="CC717" s="12" t="s">
        <v>106</v>
      </c>
      <c r="CD717" s="123" t="s">
        <v>106</v>
      </c>
      <c r="CE717" s="123" t="s">
        <v>106</v>
      </c>
      <c r="CF717" s="123" t="s">
        <v>106</v>
      </c>
      <c r="CG717" s="123" t="s">
        <v>106</v>
      </c>
      <c r="CH717" s="123" t="s">
        <v>106</v>
      </c>
      <c r="CI717" s="123" t="s">
        <v>106</v>
      </c>
      <c r="CJ717" s="123" t="s">
        <v>106</v>
      </c>
      <c r="CK717" s="54" t="s">
        <v>106</v>
      </c>
      <c r="CL717" s="124" t="s">
        <v>603</v>
      </c>
      <c r="CM717" s="64" t="s">
        <v>2501</v>
      </c>
      <c r="CN717" s="64" t="str">
        <f>TabelladatiSinottico[[#This Row],[Serial_Number]]</f>
        <v>AV166.010</v>
      </c>
      <c r="CO717" s="50" t="str">
        <f>TabelladatiSinottico[[#This Row],[Customer]]</f>
        <v>V.G. VALSECCHI GIOVANNI S.r.l. ( PHASE MOTION CONTROL S.r.l. )</v>
      </c>
      <c r="CP717" s="54">
        <f t="shared" si="215"/>
        <v>716</v>
      </c>
      <c r="CQ717" s="124" t="s">
        <v>106</v>
      </c>
    </row>
    <row r="718" spans="1:95" ht="14.25" customHeight="1" x14ac:dyDescent="0.25">
      <c r="A718" s="119" t="s">
        <v>2501</v>
      </c>
      <c r="B718" s="120" t="s">
        <v>208</v>
      </c>
      <c r="C718" s="50" t="s">
        <v>652</v>
      </c>
      <c r="D718" s="50" t="s">
        <v>2526</v>
      </c>
      <c r="E718" s="12">
        <v>2007</v>
      </c>
      <c r="F718" s="12" t="s">
        <v>646</v>
      </c>
      <c r="G718" s="12" t="s">
        <v>1244</v>
      </c>
      <c r="H718" s="12" t="s">
        <v>101</v>
      </c>
      <c r="I718" s="12" t="s">
        <v>102</v>
      </c>
      <c r="J718" s="12" t="s">
        <v>2527</v>
      </c>
      <c r="K718" s="14" t="s">
        <v>2316</v>
      </c>
      <c r="L718" s="12" t="s">
        <v>2527</v>
      </c>
      <c r="M718" s="14" t="s">
        <v>2316</v>
      </c>
      <c r="N718" s="12" t="s">
        <v>105</v>
      </c>
      <c r="O718" s="12" t="s">
        <v>106</v>
      </c>
      <c r="P718" s="13" t="s">
        <v>2317</v>
      </c>
      <c r="Q718" s="125">
        <v>1200</v>
      </c>
      <c r="R718" s="125">
        <v>580</v>
      </c>
      <c r="S718" s="125">
        <v>600</v>
      </c>
      <c r="T718" s="125">
        <v>20</v>
      </c>
      <c r="U718" s="12" t="s">
        <v>106</v>
      </c>
      <c r="V718" s="50" t="s">
        <v>106</v>
      </c>
      <c r="W718" s="12" t="s">
        <v>106</v>
      </c>
      <c r="X718" s="12" t="s">
        <v>108</v>
      </c>
      <c r="Y718" s="12" t="s">
        <v>108</v>
      </c>
      <c r="Z718" s="12" t="s">
        <v>108</v>
      </c>
      <c r="AA718" s="12" t="s">
        <v>108</v>
      </c>
      <c r="AB718" s="56" t="s">
        <v>108</v>
      </c>
      <c r="AC718" s="50" t="s">
        <v>2439</v>
      </c>
      <c r="AD718" s="121" t="s">
        <v>106</v>
      </c>
      <c r="AE718" s="12" t="s">
        <v>106</v>
      </c>
      <c r="AF718" s="122" t="s">
        <v>106</v>
      </c>
      <c r="AG718" s="122" t="s">
        <v>106</v>
      </c>
      <c r="AH718" s="122" t="s">
        <v>106</v>
      </c>
      <c r="AI718" s="122" t="s">
        <v>106</v>
      </c>
      <c r="AJ718" s="122" t="s">
        <v>106</v>
      </c>
      <c r="AK718" s="93" t="s">
        <v>106</v>
      </c>
      <c r="AL718" s="12" t="s">
        <v>106</v>
      </c>
      <c r="AM718" s="12" t="s">
        <v>173</v>
      </c>
      <c r="AN718" s="14" t="s">
        <v>2317</v>
      </c>
      <c r="AO718" s="15" t="s">
        <v>173</v>
      </c>
      <c r="AQ718" s="54" t="s">
        <v>106</v>
      </c>
      <c r="AR718" s="50" t="str">
        <f t="shared" si="226"/>
        <v>AV166.011</v>
      </c>
      <c r="AS718" s="50" t="str">
        <f t="shared" si="227"/>
        <v>AV166_3A</v>
      </c>
      <c r="AT718" s="12" t="s">
        <v>108</v>
      </c>
      <c r="AU718" s="12" t="s">
        <v>108</v>
      </c>
      <c r="AV718" s="12" t="s">
        <v>108</v>
      </c>
      <c r="AW718" s="12" t="s">
        <v>108</v>
      </c>
      <c r="AX718" s="50" t="s">
        <v>106</v>
      </c>
      <c r="AY718" s="12" t="s">
        <v>106</v>
      </c>
      <c r="AZ718" s="12" t="s">
        <v>106</v>
      </c>
      <c r="BA718" s="12" t="str">
        <f t="shared" si="228"/>
        <v>M3A</v>
      </c>
      <c r="BB718" s="54" t="s">
        <v>106</v>
      </c>
      <c r="BC718" s="12" t="str">
        <f t="shared" si="229"/>
        <v>30 kw-24 krpm</v>
      </c>
      <c r="BD718" s="12" t="str">
        <f t="shared" si="230"/>
        <v>HSK-A 63</v>
      </c>
      <c r="BE718" s="115" t="str">
        <f t="shared" si="209"/>
        <v>M3A_AV166</v>
      </c>
      <c r="BF718" s="123" t="s">
        <v>106</v>
      </c>
      <c r="BG718" s="12" t="s">
        <v>106</v>
      </c>
      <c r="BH718" s="54" t="s">
        <v>106</v>
      </c>
      <c r="BI718" s="12" t="s">
        <v>106</v>
      </c>
      <c r="BJ718" s="12" t="s">
        <v>106</v>
      </c>
      <c r="BK718" s="12" t="s">
        <v>106</v>
      </c>
      <c r="BL718" s="123" t="s">
        <v>106</v>
      </c>
      <c r="BM718" s="12" t="s">
        <v>106</v>
      </c>
      <c r="BN718" s="54" t="s">
        <v>106</v>
      </c>
      <c r="BO718" s="12" t="s">
        <v>106</v>
      </c>
      <c r="BP718" s="12" t="s">
        <v>106</v>
      </c>
      <c r="BQ718" s="12" t="s">
        <v>106</v>
      </c>
      <c r="BR718" s="123" t="s">
        <v>106</v>
      </c>
      <c r="BS718" s="12" t="s">
        <v>106</v>
      </c>
      <c r="BT718" s="54" t="s">
        <v>106</v>
      </c>
      <c r="BU718" s="12" t="s">
        <v>106</v>
      </c>
      <c r="BV718" s="12" t="s">
        <v>106</v>
      </c>
      <c r="BW718" s="12" t="s">
        <v>106</v>
      </c>
      <c r="BX718" s="123" t="s">
        <v>106</v>
      </c>
      <c r="BY718" s="12" t="s">
        <v>106</v>
      </c>
      <c r="BZ718" s="54" t="s">
        <v>106</v>
      </c>
      <c r="CA718" s="12" t="s">
        <v>106</v>
      </c>
      <c r="CB718" s="12" t="s">
        <v>106</v>
      </c>
      <c r="CC718" s="12" t="s">
        <v>106</v>
      </c>
      <c r="CD718" s="123" t="s">
        <v>106</v>
      </c>
      <c r="CE718" s="123" t="s">
        <v>106</v>
      </c>
      <c r="CF718" s="123" t="s">
        <v>106</v>
      </c>
      <c r="CG718" s="123" t="s">
        <v>106</v>
      </c>
      <c r="CH718" s="123" t="s">
        <v>106</v>
      </c>
      <c r="CI718" s="123" t="s">
        <v>106</v>
      </c>
      <c r="CJ718" s="123" t="s">
        <v>106</v>
      </c>
      <c r="CK718" s="54" t="s">
        <v>106</v>
      </c>
      <c r="CL718" s="124" t="s">
        <v>603</v>
      </c>
      <c r="CM718" s="64" t="s">
        <v>2501</v>
      </c>
      <c r="CN718" s="64" t="str">
        <f>TabelladatiSinottico[[#This Row],[Serial_Number]]</f>
        <v>AV166.011</v>
      </c>
      <c r="CO718" s="50" t="str">
        <f>TabelladatiSinottico[[#This Row],[Customer]]</f>
        <v>ZHEJIANG YUE JIN COMPANY</v>
      </c>
      <c r="CP718" s="54">
        <f t="shared" si="215"/>
        <v>717</v>
      </c>
      <c r="CQ718" s="124" t="s">
        <v>106</v>
      </c>
    </row>
    <row r="719" spans="1:95" ht="14.25" customHeight="1" x14ac:dyDescent="0.25">
      <c r="A719" s="119" t="s">
        <v>2501</v>
      </c>
      <c r="B719" s="120" t="s">
        <v>219</v>
      </c>
      <c r="C719" s="50" t="s">
        <v>652</v>
      </c>
      <c r="D719" s="50" t="s">
        <v>2528</v>
      </c>
      <c r="E719" s="12">
        <v>2008</v>
      </c>
      <c r="F719" s="12" t="s">
        <v>646</v>
      </c>
      <c r="G719" s="12" t="s">
        <v>1244</v>
      </c>
      <c r="H719" s="12" t="s">
        <v>101</v>
      </c>
      <c r="I719" s="12" t="s">
        <v>102</v>
      </c>
      <c r="J719" s="12" t="s">
        <v>2529</v>
      </c>
      <c r="K719" s="14" t="s">
        <v>2316</v>
      </c>
      <c r="L719" s="12" t="s">
        <v>2511</v>
      </c>
      <c r="M719" s="14" t="s">
        <v>2316</v>
      </c>
      <c r="N719" s="12" t="s">
        <v>105</v>
      </c>
      <c r="O719" s="12" t="s">
        <v>106</v>
      </c>
      <c r="P719" s="13" t="s">
        <v>2317</v>
      </c>
      <c r="Q719" s="125">
        <v>1200</v>
      </c>
      <c r="R719" s="125">
        <v>580</v>
      </c>
      <c r="S719" s="125">
        <v>600</v>
      </c>
      <c r="T719" s="125">
        <v>20</v>
      </c>
      <c r="U719" s="12" t="s">
        <v>107</v>
      </c>
      <c r="V719" s="50" t="s">
        <v>106</v>
      </c>
      <c r="W719" s="12" t="s">
        <v>106</v>
      </c>
      <c r="X719" s="12" t="s">
        <v>108</v>
      </c>
      <c r="Y719" s="12" t="s">
        <v>108</v>
      </c>
      <c r="Z719" s="12" t="s">
        <v>108</v>
      </c>
      <c r="AA719" s="12" t="s">
        <v>108</v>
      </c>
      <c r="AB719" s="56" t="s">
        <v>108</v>
      </c>
      <c r="AC719" s="50" t="s">
        <v>2506</v>
      </c>
      <c r="AD719" s="121" t="s">
        <v>106</v>
      </c>
      <c r="AE719" s="12" t="s">
        <v>106</v>
      </c>
      <c r="AF719" s="122" t="s">
        <v>106</v>
      </c>
      <c r="AG719" s="122" t="s">
        <v>106</v>
      </c>
      <c r="AH719" s="122" t="s">
        <v>106</v>
      </c>
      <c r="AI719" s="122" t="s">
        <v>106</v>
      </c>
      <c r="AJ719" s="122" t="s">
        <v>106</v>
      </c>
      <c r="AK719" s="93" t="s">
        <v>106</v>
      </c>
      <c r="AL719" s="12" t="s">
        <v>106</v>
      </c>
      <c r="AM719" s="12" t="s">
        <v>173</v>
      </c>
      <c r="AN719" s="14" t="s">
        <v>2317</v>
      </c>
      <c r="AO719" s="15" t="s">
        <v>173</v>
      </c>
      <c r="AQ719" s="54" t="s">
        <v>106</v>
      </c>
      <c r="AR719" s="50" t="str">
        <f t="shared" si="226"/>
        <v>AV166.012</v>
      </c>
      <c r="AS719" s="50" t="str">
        <f t="shared" si="227"/>
        <v>AV166_3A</v>
      </c>
      <c r="AT719" s="12" t="s">
        <v>108</v>
      </c>
      <c r="AU719" s="12" t="s">
        <v>108</v>
      </c>
      <c r="AV719" s="12" t="s">
        <v>108</v>
      </c>
      <c r="AW719" s="12" t="s">
        <v>108</v>
      </c>
      <c r="AX719" s="50" t="s">
        <v>153</v>
      </c>
      <c r="AY719" s="12" t="s">
        <v>106</v>
      </c>
      <c r="AZ719" s="12" t="s">
        <v>106</v>
      </c>
      <c r="BA719" s="12" t="str">
        <f t="shared" si="228"/>
        <v>M3A</v>
      </c>
      <c r="BB719" s="54" t="s">
        <v>106</v>
      </c>
      <c r="BC719" s="12" t="str">
        <f t="shared" si="229"/>
        <v>30 kw-24 krpm</v>
      </c>
      <c r="BD719" s="12" t="str">
        <f t="shared" si="230"/>
        <v>HSK-A 63</v>
      </c>
      <c r="BE719" s="115" t="str">
        <f t="shared" si="209"/>
        <v>M3A_AV166</v>
      </c>
      <c r="BF719" s="123" t="s">
        <v>106</v>
      </c>
      <c r="BG719" s="12" t="s">
        <v>106</v>
      </c>
      <c r="BH719" s="54" t="s">
        <v>106</v>
      </c>
      <c r="BI719" s="12" t="s">
        <v>106</v>
      </c>
      <c r="BJ719" s="12" t="s">
        <v>106</v>
      </c>
      <c r="BK719" s="12" t="s">
        <v>106</v>
      </c>
      <c r="BL719" s="123" t="s">
        <v>106</v>
      </c>
      <c r="BM719" s="12" t="s">
        <v>106</v>
      </c>
      <c r="BN719" s="54" t="s">
        <v>106</v>
      </c>
      <c r="BO719" s="12" t="s">
        <v>106</v>
      </c>
      <c r="BP719" s="12" t="s">
        <v>106</v>
      </c>
      <c r="BQ719" s="12" t="s">
        <v>106</v>
      </c>
      <c r="BR719" s="123" t="s">
        <v>106</v>
      </c>
      <c r="BS719" s="12" t="s">
        <v>106</v>
      </c>
      <c r="BT719" s="54" t="s">
        <v>106</v>
      </c>
      <c r="BU719" s="12" t="s">
        <v>106</v>
      </c>
      <c r="BV719" s="12" t="s">
        <v>106</v>
      </c>
      <c r="BW719" s="12" t="s">
        <v>106</v>
      </c>
      <c r="BX719" s="123" t="s">
        <v>106</v>
      </c>
      <c r="BY719" s="12" t="s">
        <v>106</v>
      </c>
      <c r="BZ719" s="54" t="s">
        <v>106</v>
      </c>
      <c r="CA719" s="12" t="s">
        <v>106</v>
      </c>
      <c r="CB719" s="12" t="s">
        <v>106</v>
      </c>
      <c r="CC719" s="12" t="s">
        <v>106</v>
      </c>
      <c r="CD719" s="123" t="s">
        <v>106</v>
      </c>
      <c r="CE719" s="123" t="s">
        <v>106</v>
      </c>
      <c r="CF719" s="123" t="s">
        <v>106</v>
      </c>
      <c r="CG719" s="123" t="s">
        <v>106</v>
      </c>
      <c r="CH719" s="123" t="s">
        <v>106</v>
      </c>
      <c r="CI719" s="123" t="s">
        <v>106</v>
      </c>
      <c r="CJ719" s="123" t="s">
        <v>106</v>
      </c>
      <c r="CK719" s="54" t="s">
        <v>106</v>
      </c>
      <c r="CL719" s="124" t="s">
        <v>603</v>
      </c>
      <c r="CM719" s="64" t="s">
        <v>2501</v>
      </c>
      <c r="CN719" s="64" t="str">
        <f>TabelladatiSinottico[[#This Row],[Serial_Number]]</f>
        <v>AV166.012</v>
      </c>
      <c r="CO719" s="50" t="str">
        <f>TabelladatiSinottico[[#This Row],[Customer]]</f>
        <v>SOPRANO METALURGICA LTDA</v>
      </c>
      <c r="CP719" s="54">
        <f t="shared" si="215"/>
        <v>718</v>
      </c>
      <c r="CQ719" s="124" t="s">
        <v>106</v>
      </c>
    </row>
    <row r="720" spans="1:95" ht="14.25" customHeight="1" x14ac:dyDescent="0.25">
      <c r="A720" s="119" t="s">
        <v>2501</v>
      </c>
      <c r="B720" s="120" t="s">
        <v>224</v>
      </c>
      <c r="C720" s="50" t="s">
        <v>652</v>
      </c>
      <c r="D720" s="50" t="s">
        <v>2530</v>
      </c>
      <c r="E720" s="12">
        <v>2008</v>
      </c>
      <c r="F720" s="12" t="s">
        <v>646</v>
      </c>
      <c r="G720" s="12" t="s">
        <v>1244</v>
      </c>
      <c r="H720" s="12" t="s">
        <v>101</v>
      </c>
      <c r="I720" s="12" t="s">
        <v>102</v>
      </c>
      <c r="J720" s="12" t="s">
        <v>2531</v>
      </c>
      <c r="K720" s="14" t="s">
        <v>2316</v>
      </c>
      <c r="L720" s="12" t="s">
        <v>2525</v>
      </c>
      <c r="M720" s="14" t="s">
        <v>2316</v>
      </c>
      <c r="N720" s="12" t="s">
        <v>105</v>
      </c>
      <c r="O720" s="12" t="s">
        <v>106</v>
      </c>
      <c r="P720" s="13" t="s">
        <v>2317</v>
      </c>
      <c r="Q720" s="125">
        <v>1200</v>
      </c>
      <c r="R720" s="125">
        <v>580</v>
      </c>
      <c r="S720" s="125">
        <v>600</v>
      </c>
      <c r="T720" s="125">
        <v>20</v>
      </c>
      <c r="U720" s="12" t="s">
        <v>107</v>
      </c>
      <c r="V720" s="50" t="s">
        <v>106</v>
      </c>
      <c r="W720" s="12" t="s">
        <v>106</v>
      </c>
      <c r="X720" s="12" t="s">
        <v>108</v>
      </c>
      <c r="Y720" s="12" t="s">
        <v>108</v>
      </c>
      <c r="Z720" s="12" t="s">
        <v>108</v>
      </c>
      <c r="AA720" s="12" t="s">
        <v>108</v>
      </c>
      <c r="AB720" s="56" t="s">
        <v>108</v>
      </c>
      <c r="AC720" s="50" t="s">
        <v>167</v>
      </c>
      <c r="AD720" s="121" t="s">
        <v>106</v>
      </c>
      <c r="AE720" s="12" t="s">
        <v>106</v>
      </c>
      <c r="AF720" s="122" t="s">
        <v>106</v>
      </c>
      <c r="AG720" s="122" t="s">
        <v>106</v>
      </c>
      <c r="AH720" s="122" t="s">
        <v>106</v>
      </c>
      <c r="AI720" s="122" t="s">
        <v>106</v>
      </c>
      <c r="AJ720" s="122" t="s">
        <v>106</v>
      </c>
      <c r="AK720" s="93" t="s">
        <v>106</v>
      </c>
      <c r="AL720" s="12" t="s">
        <v>106</v>
      </c>
      <c r="AM720" s="12" t="s">
        <v>173</v>
      </c>
      <c r="AN720" s="14" t="s">
        <v>2317</v>
      </c>
      <c r="AO720" s="15" t="s">
        <v>173</v>
      </c>
      <c r="AQ720" s="54" t="s">
        <v>106</v>
      </c>
      <c r="AR720" s="50" t="str">
        <f t="shared" si="226"/>
        <v>AV166.013</v>
      </c>
      <c r="AS720" s="50" t="str">
        <f t="shared" si="227"/>
        <v>AV166_3A</v>
      </c>
      <c r="AT720" s="12" t="s">
        <v>108</v>
      </c>
      <c r="AU720" s="12" t="s">
        <v>108</v>
      </c>
      <c r="AV720" s="12" t="s">
        <v>108</v>
      </c>
      <c r="AW720" s="12" t="s">
        <v>108</v>
      </c>
      <c r="AX720" s="50" t="s">
        <v>153</v>
      </c>
      <c r="AY720" s="12" t="s">
        <v>106</v>
      </c>
      <c r="AZ720" s="12" t="s">
        <v>106</v>
      </c>
      <c r="BA720" s="12" t="str">
        <f t="shared" si="228"/>
        <v>M3A</v>
      </c>
      <c r="BB720" s="54" t="s">
        <v>106</v>
      </c>
      <c r="BC720" s="12" t="str">
        <f t="shared" si="229"/>
        <v>30 kw-24 krpm</v>
      </c>
      <c r="BD720" s="12" t="str">
        <f t="shared" si="230"/>
        <v>HSK-A 63</v>
      </c>
      <c r="BE720" s="115" t="str">
        <f t="shared" si="209"/>
        <v>M3A_AV166</v>
      </c>
      <c r="BF720" s="123" t="s">
        <v>106</v>
      </c>
      <c r="BG720" s="12" t="s">
        <v>106</v>
      </c>
      <c r="BH720" s="54" t="s">
        <v>106</v>
      </c>
      <c r="BI720" s="12" t="s">
        <v>106</v>
      </c>
      <c r="BJ720" s="12" t="s">
        <v>106</v>
      </c>
      <c r="BK720" s="12" t="s">
        <v>106</v>
      </c>
      <c r="BL720" s="123" t="s">
        <v>106</v>
      </c>
      <c r="BM720" s="12" t="s">
        <v>106</v>
      </c>
      <c r="BN720" s="54" t="s">
        <v>106</v>
      </c>
      <c r="BO720" s="12" t="s">
        <v>106</v>
      </c>
      <c r="BP720" s="12" t="s">
        <v>106</v>
      </c>
      <c r="BQ720" s="12" t="s">
        <v>106</v>
      </c>
      <c r="BR720" s="123" t="s">
        <v>106</v>
      </c>
      <c r="BS720" s="12" t="s">
        <v>106</v>
      </c>
      <c r="BT720" s="54" t="s">
        <v>106</v>
      </c>
      <c r="BU720" s="12" t="s">
        <v>106</v>
      </c>
      <c r="BV720" s="12" t="s">
        <v>106</v>
      </c>
      <c r="BW720" s="12" t="s">
        <v>106</v>
      </c>
      <c r="BX720" s="123" t="s">
        <v>106</v>
      </c>
      <c r="BY720" s="12" t="s">
        <v>106</v>
      </c>
      <c r="BZ720" s="54" t="s">
        <v>106</v>
      </c>
      <c r="CA720" s="12" t="s">
        <v>106</v>
      </c>
      <c r="CB720" s="12" t="s">
        <v>106</v>
      </c>
      <c r="CC720" s="12" t="s">
        <v>106</v>
      </c>
      <c r="CD720" s="123" t="s">
        <v>106</v>
      </c>
      <c r="CE720" s="123" t="s">
        <v>106</v>
      </c>
      <c r="CF720" s="123" t="s">
        <v>106</v>
      </c>
      <c r="CG720" s="123" t="s">
        <v>106</v>
      </c>
      <c r="CH720" s="123" t="s">
        <v>106</v>
      </c>
      <c r="CI720" s="123" t="s">
        <v>106</v>
      </c>
      <c r="CJ720" s="123" t="s">
        <v>106</v>
      </c>
      <c r="CK720" s="54" t="s">
        <v>106</v>
      </c>
      <c r="CL720" s="124" t="s">
        <v>603</v>
      </c>
      <c r="CM720" s="64" t="s">
        <v>2501</v>
      </c>
      <c r="CN720" s="64" t="str">
        <f>TabelladatiSinottico[[#This Row],[Serial_Number]]</f>
        <v>AV166.013</v>
      </c>
      <c r="CO720" s="50" t="str">
        <f>TabelladatiSinottico[[#This Row],[Customer]]</f>
        <v>BIRKENSTOCK GmbH ( ALSA GmbH )</v>
      </c>
      <c r="CP720" s="54">
        <f t="shared" si="215"/>
        <v>719</v>
      </c>
      <c r="CQ720" s="124" t="s">
        <v>106</v>
      </c>
    </row>
    <row r="721" spans="1:95" ht="14.25" customHeight="1" x14ac:dyDescent="0.25">
      <c r="A721" s="119" t="s">
        <v>2501</v>
      </c>
      <c r="B721" s="120" t="s">
        <v>225</v>
      </c>
      <c r="C721" s="50" t="s">
        <v>652</v>
      </c>
      <c r="D721" s="50" t="s">
        <v>2532</v>
      </c>
      <c r="E721" s="12">
        <v>2011</v>
      </c>
      <c r="F721" s="12" t="s">
        <v>646</v>
      </c>
      <c r="G721" s="12" t="s">
        <v>1244</v>
      </c>
      <c r="H721" s="12" t="s">
        <v>101</v>
      </c>
      <c r="I721" s="12" t="s">
        <v>102</v>
      </c>
      <c r="J721" s="12" t="s">
        <v>2533</v>
      </c>
      <c r="K721" s="14" t="s">
        <v>2316</v>
      </c>
      <c r="L721" s="12" t="s">
        <v>2511</v>
      </c>
      <c r="M721" s="14" t="s">
        <v>2316</v>
      </c>
      <c r="N721" s="12" t="s">
        <v>105</v>
      </c>
      <c r="O721" s="12" t="s">
        <v>106</v>
      </c>
      <c r="P721" s="13" t="s">
        <v>2317</v>
      </c>
      <c r="Q721" s="125">
        <v>1200</v>
      </c>
      <c r="R721" s="125">
        <v>620</v>
      </c>
      <c r="S721" s="125">
        <v>600</v>
      </c>
      <c r="T721" s="125">
        <v>20</v>
      </c>
      <c r="U721" s="12" t="s">
        <v>106</v>
      </c>
      <c r="V721" s="50" t="s">
        <v>106</v>
      </c>
      <c r="W721" s="12" t="s">
        <v>106</v>
      </c>
      <c r="X721" s="12" t="s">
        <v>108</v>
      </c>
      <c r="Y721" s="12" t="s">
        <v>108</v>
      </c>
      <c r="Z721" s="12" t="s">
        <v>108</v>
      </c>
      <c r="AA721" s="12" t="s">
        <v>108</v>
      </c>
      <c r="AB721" s="56" t="s">
        <v>108</v>
      </c>
      <c r="AC721" s="50" t="s">
        <v>364</v>
      </c>
      <c r="AD721" s="121" t="s">
        <v>106</v>
      </c>
      <c r="AE721" s="12" t="s">
        <v>106</v>
      </c>
      <c r="AF721" s="122" t="s">
        <v>106</v>
      </c>
      <c r="AG721" s="122" t="s">
        <v>106</v>
      </c>
      <c r="AH721" s="122" t="s">
        <v>106</v>
      </c>
      <c r="AI721" s="122" t="s">
        <v>106</v>
      </c>
      <c r="AJ721" s="122" t="s">
        <v>106</v>
      </c>
      <c r="AK721" s="93" t="s">
        <v>106</v>
      </c>
      <c r="AL721" s="12" t="s">
        <v>106</v>
      </c>
      <c r="AM721" s="12" t="s">
        <v>173</v>
      </c>
      <c r="AN721" s="14" t="s">
        <v>2317</v>
      </c>
      <c r="AO721" s="15" t="s">
        <v>173</v>
      </c>
      <c r="AQ721" s="54" t="s">
        <v>106</v>
      </c>
      <c r="AR721" s="50" t="str">
        <f t="shared" si="226"/>
        <v>AV166.014</v>
      </c>
      <c r="AS721" s="50" t="str">
        <f t="shared" si="227"/>
        <v>AV166_3A</v>
      </c>
      <c r="AT721" s="12" t="s">
        <v>108</v>
      </c>
      <c r="AU721" s="12" t="s">
        <v>108</v>
      </c>
      <c r="AV721" s="12" t="s">
        <v>108</v>
      </c>
      <c r="AW721" s="12" t="s">
        <v>108</v>
      </c>
      <c r="AX721" s="50" t="s">
        <v>153</v>
      </c>
      <c r="AY721" s="12" t="s">
        <v>106</v>
      </c>
      <c r="AZ721" s="12" t="s">
        <v>106</v>
      </c>
      <c r="BA721" s="12" t="str">
        <f t="shared" si="228"/>
        <v>M3A</v>
      </c>
      <c r="BB721" s="54" t="s">
        <v>106</v>
      </c>
      <c r="BC721" s="12" t="str">
        <f t="shared" si="229"/>
        <v>30 kw-24 krpm</v>
      </c>
      <c r="BD721" s="12" t="str">
        <f t="shared" si="230"/>
        <v>HSK-A 63</v>
      </c>
      <c r="BE721" s="115" t="str">
        <f t="shared" si="209"/>
        <v>M3A_AV166</v>
      </c>
      <c r="BF721" s="123" t="s">
        <v>106</v>
      </c>
      <c r="BG721" s="12" t="s">
        <v>106</v>
      </c>
      <c r="BH721" s="54" t="s">
        <v>106</v>
      </c>
      <c r="BI721" s="12" t="s">
        <v>106</v>
      </c>
      <c r="BJ721" s="12" t="s">
        <v>106</v>
      </c>
      <c r="BK721" s="12" t="s">
        <v>106</v>
      </c>
      <c r="BL721" s="123" t="s">
        <v>106</v>
      </c>
      <c r="BM721" s="12" t="s">
        <v>106</v>
      </c>
      <c r="BN721" s="54" t="s">
        <v>106</v>
      </c>
      <c r="BO721" s="12" t="s">
        <v>106</v>
      </c>
      <c r="BP721" s="12" t="s">
        <v>106</v>
      </c>
      <c r="BQ721" s="12" t="s">
        <v>106</v>
      </c>
      <c r="BR721" s="123" t="s">
        <v>106</v>
      </c>
      <c r="BS721" s="12" t="s">
        <v>106</v>
      </c>
      <c r="BT721" s="54" t="s">
        <v>106</v>
      </c>
      <c r="BU721" s="12" t="s">
        <v>106</v>
      </c>
      <c r="BV721" s="12" t="s">
        <v>106</v>
      </c>
      <c r="BW721" s="12" t="s">
        <v>106</v>
      </c>
      <c r="BX721" s="123" t="s">
        <v>106</v>
      </c>
      <c r="BY721" s="12" t="s">
        <v>106</v>
      </c>
      <c r="BZ721" s="54" t="s">
        <v>106</v>
      </c>
      <c r="CA721" s="12" t="s">
        <v>106</v>
      </c>
      <c r="CB721" s="12" t="s">
        <v>106</v>
      </c>
      <c r="CC721" s="12" t="s">
        <v>106</v>
      </c>
      <c r="CD721" s="123" t="s">
        <v>106</v>
      </c>
      <c r="CE721" s="123" t="s">
        <v>106</v>
      </c>
      <c r="CF721" s="123" t="s">
        <v>106</v>
      </c>
      <c r="CG721" s="123" t="s">
        <v>106</v>
      </c>
      <c r="CH721" s="123" t="s">
        <v>106</v>
      </c>
      <c r="CI721" s="123" t="s">
        <v>106</v>
      </c>
      <c r="CJ721" s="123" t="s">
        <v>106</v>
      </c>
      <c r="CK721" s="54" t="s">
        <v>106</v>
      </c>
      <c r="CL721" s="124" t="s">
        <v>603</v>
      </c>
      <c r="CM721" s="64" t="s">
        <v>2501</v>
      </c>
      <c r="CN721" s="64" t="str">
        <f>TabelladatiSinottico[[#This Row],[Serial_Number]]</f>
        <v>AV166.014</v>
      </c>
      <c r="CO721" s="50" t="str">
        <f>TabelladatiSinottico[[#This Row],[Customer]]</f>
        <v>OVERSTAMPI S.r.l.</v>
      </c>
      <c r="CP721" s="54">
        <f t="shared" si="215"/>
        <v>720</v>
      </c>
      <c r="CQ721" s="124" t="s">
        <v>106</v>
      </c>
    </row>
    <row r="722" spans="1:95" ht="14.25" customHeight="1" x14ac:dyDescent="0.25">
      <c r="A722" s="119" t="s">
        <v>2501</v>
      </c>
      <c r="B722" s="120" t="s">
        <v>226</v>
      </c>
      <c r="C722" s="50" t="s">
        <v>652</v>
      </c>
      <c r="D722" s="50" t="s">
        <v>2534</v>
      </c>
      <c r="E722" s="12">
        <v>2009</v>
      </c>
      <c r="F722" s="12" t="s">
        <v>646</v>
      </c>
      <c r="G722" s="12" t="s">
        <v>1244</v>
      </c>
      <c r="H722" s="12" t="s">
        <v>101</v>
      </c>
      <c r="I722" s="12" t="s">
        <v>102</v>
      </c>
      <c r="J722" s="12" t="s">
        <v>2535</v>
      </c>
      <c r="K722" s="14" t="s">
        <v>2316</v>
      </c>
      <c r="L722" s="12" t="s">
        <v>2511</v>
      </c>
      <c r="M722" s="14" t="s">
        <v>2316</v>
      </c>
      <c r="N722" s="12" t="s">
        <v>105</v>
      </c>
      <c r="O722" s="12" t="s">
        <v>106</v>
      </c>
      <c r="P722" s="13" t="s">
        <v>2317</v>
      </c>
      <c r="Q722" s="125">
        <v>1200</v>
      </c>
      <c r="R722" s="125">
        <v>580</v>
      </c>
      <c r="S722" s="125">
        <v>600</v>
      </c>
      <c r="T722" s="125">
        <v>20</v>
      </c>
      <c r="U722" s="12" t="s">
        <v>106</v>
      </c>
      <c r="V722" s="50" t="s">
        <v>106</v>
      </c>
      <c r="W722" s="12" t="s">
        <v>106</v>
      </c>
      <c r="X722" s="12" t="s">
        <v>108</v>
      </c>
      <c r="Y722" s="12" t="s">
        <v>108</v>
      </c>
      <c r="Z722" s="12" t="s">
        <v>108</v>
      </c>
      <c r="AA722" s="12" t="s">
        <v>108</v>
      </c>
      <c r="AB722" s="56" t="s">
        <v>108</v>
      </c>
      <c r="AC722" s="50" t="s">
        <v>1674</v>
      </c>
      <c r="AD722" s="121" t="s">
        <v>106</v>
      </c>
      <c r="AE722" s="12" t="s">
        <v>106</v>
      </c>
      <c r="AF722" s="122" t="s">
        <v>106</v>
      </c>
      <c r="AG722" s="122" t="s">
        <v>106</v>
      </c>
      <c r="AH722" s="122" t="s">
        <v>106</v>
      </c>
      <c r="AI722" s="122" t="s">
        <v>106</v>
      </c>
      <c r="AJ722" s="122" t="s">
        <v>106</v>
      </c>
      <c r="AK722" s="93" t="s">
        <v>106</v>
      </c>
      <c r="AL722" s="12" t="s">
        <v>106</v>
      </c>
      <c r="AM722" s="12" t="s">
        <v>173</v>
      </c>
      <c r="AN722" s="14" t="s">
        <v>2317</v>
      </c>
      <c r="AO722" s="15" t="s">
        <v>173</v>
      </c>
      <c r="AQ722" s="54" t="s">
        <v>106</v>
      </c>
      <c r="AR722" s="50" t="str">
        <f t="shared" si="226"/>
        <v>AV166.015</v>
      </c>
      <c r="AS722" s="50" t="str">
        <f t="shared" si="227"/>
        <v>AV166_3A</v>
      </c>
      <c r="AT722" s="12" t="s">
        <v>108</v>
      </c>
      <c r="AU722" s="12" t="s">
        <v>108</v>
      </c>
      <c r="AV722" s="12" t="s">
        <v>108</v>
      </c>
      <c r="AW722" s="12" t="s">
        <v>108</v>
      </c>
      <c r="AX722" s="50" t="s">
        <v>106</v>
      </c>
      <c r="AY722" s="12" t="s">
        <v>106</v>
      </c>
      <c r="AZ722" s="12" t="s">
        <v>106</v>
      </c>
      <c r="BA722" s="12" t="str">
        <f t="shared" si="228"/>
        <v>M3A</v>
      </c>
      <c r="BB722" s="54" t="s">
        <v>106</v>
      </c>
      <c r="BC722" s="12" t="str">
        <f t="shared" si="229"/>
        <v>30 kw-24 krpm</v>
      </c>
      <c r="BD722" s="12" t="str">
        <f t="shared" si="230"/>
        <v>HSK-A 63</v>
      </c>
      <c r="BE722" s="115" t="str">
        <f t="shared" si="209"/>
        <v>M3A_AV166</v>
      </c>
      <c r="BF722" s="123" t="s">
        <v>106</v>
      </c>
      <c r="BG722" s="12" t="s">
        <v>106</v>
      </c>
      <c r="BH722" s="54" t="s">
        <v>106</v>
      </c>
      <c r="BI722" s="12" t="s">
        <v>106</v>
      </c>
      <c r="BJ722" s="12" t="s">
        <v>106</v>
      </c>
      <c r="BK722" s="12" t="s">
        <v>106</v>
      </c>
      <c r="BL722" s="123" t="s">
        <v>106</v>
      </c>
      <c r="BM722" s="12" t="s">
        <v>106</v>
      </c>
      <c r="BN722" s="54" t="s">
        <v>106</v>
      </c>
      <c r="BO722" s="12" t="s">
        <v>106</v>
      </c>
      <c r="BP722" s="12" t="s">
        <v>106</v>
      </c>
      <c r="BQ722" s="12" t="s">
        <v>106</v>
      </c>
      <c r="BR722" s="123" t="s">
        <v>106</v>
      </c>
      <c r="BS722" s="12" t="s">
        <v>106</v>
      </c>
      <c r="BT722" s="54" t="s">
        <v>106</v>
      </c>
      <c r="BU722" s="12" t="s">
        <v>106</v>
      </c>
      <c r="BV722" s="12" t="s">
        <v>106</v>
      </c>
      <c r="BW722" s="12" t="s">
        <v>106</v>
      </c>
      <c r="BX722" s="123" t="s">
        <v>106</v>
      </c>
      <c r="BY722" s="12" t="s">
        <v>106</v>
      </c>
      <c r="BZ722" s="54" t="s">
        <v>106</v>
      </c>
      <c r="CA722" s="12" t="s">
        <v>106</v>
      </c>
      <c r="CB722" s="12" t="s">
        <v>106</v>
      </c>
      <c r="CC722" s="12" t="s">
        <v>106</v>
      </c>
      <c r="CD722" s="123" t="s">
        <v>106</v>
      </c>
      <c r="CE722" s="123" t="s">
        <v>106</v>
      </c>
      <c r="CF722" s="123" t="s">
        <v>106</v>
      </c>
      <c r="CG722" s="123" t="s">
        <v>106</v>
      </c>
      <c r="CH722" s="123" t="s">
        <v>106</v>
      </c>
      <c r="CI722" s="123" t="s">
        <v>106</v>
      </c>
      <c r="CJ722" s="123" t="s">
        <v>106</v>
      </c>
      <c r="CK722" s="54" t="s">
        <v>106</v>
      </c>
      <c r="CL722" s="124" t="s">
        <v>603</v>
      </c>
      <c r="CM722" s="64" t="s">
        <v>2501</v>
      </c>
      <c r="CN722" s="64" t="str">
        <f>TabelladatiSinottico[[#This Row],[Serial_Number]]</f>
        <v>AV166.015</v>
      </c>
      <c r="CO722" s="50" t="str">
        <f>TabelladatiSinottico[[#This Row],[Customer]]</f>
        <v>TAFIME MEXICO, S.A. DE C.V</v>
      </c>
      <c r="CP722" s="54">
        <f t="shared" si="215"/>
        <v>721</v>
      </c>
      <c r="CQ722" s="124" t="s">
        <v>106</v>
      </c>
    </row>
    <row r="723" spans="1:95" ht="14.25" customHeight="1" x14ac:dyDescent="0.25">
      <c r="A723" s="119" t="s">
        <v>2501</v>
      </c>
      <c r="B723" s="120" t="s">
        <v>227</v>
      </c>
      <c r="C723" s="50" t="s">
        <v>652</v>
      </c>
      <c r="D723" s="50" t="s">
        <v>2073</v>
      </c>
      <c r="E723" s="12">
        <v>2008</v>
      </c>
      <c r="F723" s="12" t="s">
        <v>646</v>
      </c>
      <c r="G723" s="12" t="s">
        <v>1244</v>
      </c>
      <c r="H723" s="12" t="s">
        <v>101</v>
      </c>
      <c r="I723" s="12" t="s">
        <v>102</v>
      </c>
      <c r="J723" s="12" t="s">
        <v>106</v>
      </c>
      <c r="K723" s="14" t="s">
        <v>2316</v>
      </c>
      <c r="L723" s="12" t="s">
        <v>106</v>
      </c>
      <c r="M723" s="14" t="s">
        <v>2316</v>
      </c>
      <c r="N723" s="12" t="s">
        <v>105</v>
      </c>
      <c r="O723" s="12" t="s">
        <v>106</v>
      </c>
      <c r="P723" s="13" t="s">
        <v>2317</v>
      </c>
      <c r="Q723" s="125">
        <v>1200</v>
      </c>
      <c r="R723" s="125">
        <v>580</v>
      </c>
      <c r="S723" s="125">
        <v>600</v>
      </c>
      <c r="T723" s="125">
        <v>20</v>
      </c>
      <c r="U723" s="12" t="s">
        <v>107</v>
      </c>
      <c r="V723" s="50" t="str">
        <f>TabelladatiSinottico[[#This Row],[ChipConveyorType]]</f>
        <v>-</v>
      </c>
      <c r="W723" s="12" t="s">
        <v>106</v>
      </c>
      <c r="X723" s="12" t="s">
        <v>108</v>
      </c>
      <c r="Y723" s="12" t="s">
        <v>108</v>
      </c>
      <c r="Z723" s="12" t="s">
        <v>108</v>
      </c>
      <c r="AA723" s="12" t="s">
        <v>108</v>
      </c>
      <c r="AB723" s="56" t="s">
        <v>108</v>
      </c>
      <c r="AC723" s="50" t="s">
        <v>2439</v>
      </c>
      <c r="AD723" s="121" t="s">
        <v>106</v>
      </c>
      <c r="AE723" s="12" t="s">
        <v>106</v>
      </c>
      <c r="AF723" s="122" t="s">
        <v>106</v>
      </c>
      <c r="AG723" s="122" t="s">
        <v>106</v>
      </c>
      <c r="AH723" s="122" t="s">
        <v>106</v>
      </c>
      <c r="AI723" s="122" t="s">
        <v>106</v>
      </c>
      <c r="AJ723" s="122" t="s">
        <v>106</v>
      </c>
      <c r="AK723" s="93" t="s">
        <v>106</v>
      </c>
      <c r="AL723" s="12" t="s">
        <v>106</v>
      </c>
      <c r="AM723" s="12" t="s">
        <v>173</v>
      </c>
      <c r="AN723" s="14" t="s">
        <v>2317</v>
      </c>
      <c r="AO723" s="15" t="s">
        <v>173</v>
      </c>
      <c r="AQ723" s="54" t="s">
        <v>106</v>
      </c>
      <c r="AR723" s="50" t="str">
        <f t="shared" si="226"/>
        <v>AV166.016</v>
      </c>
      <c r="AS723" s="50" t="str">
        <f t="shared" si="227"/>
        <v>AV166_3A</v>
      </c>
      <c r="AT723" s="12" t="s">
        <v>108</v>
      </c>
      <c r="AU723" s="12" t="s">
        <v>108</v>
      </c>
      <c r="AV723" s="12" t="s">
        <v>108</v>
      </c>
      <c r="AW723" s="12" t="s">
        <v>108</v>
      </c>
      <c r="AX723" s="50" t="s">
        <v>106</v>
      </c>
      <c r="AY723" s="12" t="s">
        <v>106</v>
      </c>
      <c r="AZ723" s="12" t="s">
        <v>106</v>
      </c>
      <c r="BA723" s="12" t="str">
        <f t="shared" si="228"/>
        <v>M3A</v>
      </c>
      <c r="BB723" s="54" t="s">
        <v>106</v>
      </c>
      <c r="BC723" s="12" t="str">
        <f t="shared" si="229"/>
        <v>30 kw-24 krpm</v>
      </c>
      <c r="BD723" s="12" t="str">
        <f t="shared" si="230"/>
        <v>HSK-A 63</v>
      </c>
      <c r="BE723" s="115" t="str">
        <f t="shared" si="209"/>
        <v>M3A_AV166</v>
      </c>
      <c r="BF723" s="123" t="s">
        <v>106</v>
      </c>
      <c r="BG723" s="12" t="s">
        <v>106</v>
      </c>
      <c r="BH723" s="54" t="s">
        <v>106</v>
      </c>
      <c r="BI723" s="12" t="s">
        <v>106</v>
      </c>
      <c r="BJ723" s="12" t="s">
        <v>106</v>
      </c>
      <c r="BK723" s="12" t="s">
        <v>106</v>
      </c>
      <c r="BL723" s="123" t="s">
        <v>106</v>
      </c>
      <c r="BM723" s="12" t="s">
        <v>106</v>
      </c>
      <c r="BN723" s="54" t="s">
        <v>106</v>
      </c>
      <c r="BO723" s="12" t="s">
        <v>106</v>
      </c>
      <c r="BP723" s="12" t="s">
        <v>106</v>
      </c>
      <c r="BQ723" s="12" t="s">
        <v>106</v>
      </c>
      <c r="BR723" s="123" t="s">
        <v>106</v>
      </c>
      <c r="BS723" s="12" t="s">
        <v>106</v>
      </c>
      <c r="BT723" s="54" t="s">
        <v>106</v>
      </c>
      <c r="BU723" s="12" t="s">
        <v>106</v>
      </c>
      <c r="BV723" s="12" t="s">
        <v>106</v>
      </c>
      <c r="BW723" s="12" t="s">
        <v>106</v>
      </c>
      <c r="BX723" s="123" t="s">
        <v>106</v>
      </c>
      <c r="BY723" s="12" t="s">
        <v>106</v>
      </c>
      <c r="BZ723" s="54" t="s">
        <v>106</v>
      </c>
      <c r="CA723" s="12" t="s">
        <v>106</v>
      </c>
      <c r="CB723" s="12" t="s">
        <v>106</v>
      </c>
      <c r="CC723" s="12" t="s">
        <v>106</v>
      </c>
      <c r="CD723" s="123" t="s">
        <v>106</v>
      </c>
      <c r="CE723" s="123" t="s">
        <v>106</v>
      </c>
      <c r="CF723" s="123" t="s">
        <v>106</v>
      </c>
      <c r="CG723" s="123" t="s">
        <v>106</v>
      </c>
      <c r="CH723" s="123" t="s">
        <v>106</v>
      </c>
      <c r="CI723" s="123" t="s">
        <v>106</v>
      </c>
      <c r="CJ723" s="123" t="s">
        <v>106</v>
      </c>
      <c r="CK723" s="54" t="s">
        <v>106</v>
      </c>
      <c r="CL723" s="124" t="s">
        <v>603</v>
      </c>
      <c r="CM723" s="64" t="s">
        <v>2501</v>
      </c>
      <c r="CN723" s="64" t="str">
        <f>TabelladatiSinottico[[#This Row],[Serial_Number]]</f>
        <v>AV166.016</v>
      </c>
      <c r="CO723" s="50" t="str">
        <f>TabelladatiSinottico[[#This Row],[Customer]]</f>
        <v>NINGBO HELI MOULD</v>
      </c>
      <c r="CP723" s="54">
        <f t="shared" si="215"/>
        <v>722</v>
      </c>
      <c r="CQ723" s="124" t="s">
        <v>106</v>
      </c>
    </row>
    <row r="724" spans="1:95" ht="14.25" customHeight="1" x14ac:dyDescent="0.25">
      <c r="A724" s="119" t="s">
        <v>2501</v>
      </c>
      <c r="B724" s="120" t="s">
        <v>228</v>
      </c>
      <c r="C724" s="50" t="s">
        <v>652</v>
      </c>
      <c r="D724" s="50" t="s">
        <v>2073</v>
      </c>
      <c r="E724" s="12">
        <v>2008</v>
      </c>
      <c r="F724" s="12" t="s">
        <v>646</v>
      </c>
      <c r="G724" s="12" t="s">
        <v>1244</v>
      </c>
      <c r="H724" s="12" t="s">
        <v>101</v>
      </c>
      <c r="I724" s="12" t="s">
        <v>102</v>
      </c>
      <c r="J724" s="12" t="s">
        <v>106</v>
      </c>
      <c r="K724" s="14" t="s">
        <v>2316</v>
      </c>
      <c r="L724" s="12" t="s">
        <v>106</v>
      </c>
      <c r="M724" s="14" t="s">
        <v>2316</v>
      </c>
      <c r="N724" s="12" t="s">
        <v>105</v>
      </c>
      <c r="O724" s="12" t="s">
        <v>106</v>
      </c>
      <c r="P724" s="13" t="s">
        <v>2317</v>
      </c>
      <c r="Q724" s="125">
        <v>1200</v>
      </c>
      <c r="R724" s="125">
        <v>580</v>
      </c>
      <c r="S724" s="125">
        <v>600</v>
      </c>
      <c r="T724" s="125">
        <v>20</v>
      </c>
      <c r="U724" s="12" t="s">
        <v>106</v>
      </c>
      <c r="V724" s="50" t="str">
        <f>TabelladatiSinottico[[#This Row],[ChipConveyorType]]</f>
        <v>-</v>
      </c>
      <c r="W724" s="12" t="s">
        <v>106</v>
      </c>
      <c r="X724" s="12" t="s">
        <v>108</v>
      </c>
      <c r="Y724" s="12" t="s">
        <v>108</v>
      </c>
      <c r="Z724" s="12" t="s">
        <v>108</v>
      </c>
      <c r="AA724" s="12" t="s">
        <v>108</v>
      </c>
      <c r="AB724" s="56" t="s">
        <v>108</v>
      </c>
      <c r="AC724" s="50" t="s">
        <v>2439</v>
      </c>
      <c r="AD724" s="121" t="s">
        <v>106</v>
      </c>
      <c r="AE724" s="12" t="s">
        <v>106</v>
      </c>
      <c r="AF724" s="122" t="s">
        <v>106</v>
      </c>
      <c r="AG724" s="122" t="s">
        <v>106</v>
      </c>
      <c r="AH724" s="122" t="s">
        <v>106</v>
      </c>
      <c r="AI724" s="122" t="s">
        <v>106</v>
      </c>
      <c r="AJ724" s="122" t="s">
        <v>106</v>
      </c>
      <c r="AK724" s="93" t="s">
        <v>106</v>
      </c>
      <c r="AL724" s="12" t="s">
        <v>106</v>
      </c>
      <c r="AM724" s="12" t="s">
        <v>173</v>
      </c>
      <c r="AN724" s="14" t="s">
        <v>2317</v>
      </c>
      <c r="AO724" s="15" t="s">
        <v>173</v>
      </c>
      <c r="AQ724" s="54" t="s">
        <v>106</v>
      </c>
      <c r="AR724" s="50" t="str">
        <f t="shared" si="226"/>
        <v>AV166.017</v>
      </c>
      <c r="AS724" s="50" t="str">
        <f t="shared" si="227"/>
        <v>AV166_3A</v>
      </c>
      <c r="AT724" s="12" t="s">
        <v>108</v>
      </c>
      <c r="AU724" s="12" t="s">
        <v>108</v>
      </c>
      <c r="AV724" s="12" t="s">
        <v>108</v>
      </c>
      <c r="AW724" s="12" t="s">
        <v>108</v>
      </c>
      <c r="AX724" s="50" t="s">
        <v>106</v>
      </c>
      <c r="AY724" s="12" t="s">
        <v>106</v>
      </c>
      <c r="AZ724" s="12" t="s">
        <v>106</v>
      </c>
      <c r="BA724" s="12" t="str">
        <f t="shared" si="228"/>
        <v>M3A</v>
      </c>
      <c r="BB724" s="54" t="s">
        <v>106</v>
      </c>
      <c r="BC724" s="12" t="str">
        <f t="shared" si="229"/>
        <v>30 kw-24 krpm</v>
      </c>
      <c r="BD724" s="12" t="str">
        <f t="shared" si="230"/>
        <v>HSK-A 63</v>
      </c>
      <c r="BE724" s="115" t="str">
        <f t="shared" si="209"/>
        <v>M3A_AV166</v>
      </c>
      <c r="BF724" s="123" t="s">
        <v>106</v>
      </c>
      <c r="BG724" s="12" t="s">
        <v>106</v>
      </c>
      <c r="BH724" s="54" t="s">
        <v>106</v>
      </c>
      <c r="BI724" s="12" t="s">
        <v>106</v>
      </c>
      <c r="BJ724" s="12" t="s">
        <v>106</v>
      </c>
      <c r="BK724" s="12" t="s">
        <v>106</v>
      </c>
      <c r="BL724" s="123" t="s">
        <v>106</v>
      </c>
      <c r="BM724" s="12" t="s">
        <v>106</v>
      </c>
      <c r="BN724" s="54" t="s">
        <v>106</v>
      </c>
      <c r="BO724" s="12" t="s">
        <v>106</v>
      </c>
      <c r="BP724" s="12" t="s">
        <v>106</v>
      </c>
      <c r="BQ724" s="12" t="s">
        <v>106</v>
      </c>
      <c r="BR724" s="123" t="s">
        <v>106</v>
      </c>
      <c r="BS724" s="12" t="s">
        <v>106</v>
      </c>
      <c r="BT724" s="54" t="s">
        <v>106</v>
      </c>
      <c r="BU724" s="12" t="s">
        <v>106</v>
      </c>
      <c r="BV724" s="12" t="s">
        <v>106</v>
      </c>
      <c r="BW724" s="12" t="s">
        <v>106</v>
      </c>
      <c r="BX724" s="123" t="s">
        <v>106</v>
      </c>
      <c r="BY724" s="12" t="s">
        <v>106</v>
      </c>
      <c r="BZ724" s="54" t="s">
        <v>106</v>
      </c>
      <c r="CA724" s="12" t="s">
        <v>106</v>
      </c>
      <c r="CB724" s="12" t="s">
        <v>106</v>
      </c>
      <c r="CC724" s="12" t="s">
        <v>106</v>
      </c>
      <c r="CD724" s="123" t="s">
        <v>106</v>
      </c>
      <c r="CE724" s="123" t="s">
        <v>106</v>
      </c>
      <c r="CF724" s="123" t="s">
        <v>106</v>
      </c>
      <c r="CG724" s="123" t="s">
        <v>106</v>
      </c>
      <c r="CH724" s="123" t="s">
        <v>106</v>
      </c>
      <c r="CI724" s="123" t="s">
        <v>106</v>
      </c>
      <c r="CJ724" s="123" t="s">
        <v>106</v>
      </c>
      <c r="CK724" s="54" t="s">
        <v>106</v>
      </c>
      <c r="CL724" s="124" t="s">
        <v>603</v>
      </c>
      <c r="CM724" s="64" t="s">
        <v>2501</v>
      </c>
      <c r="CN724" s="64" t="str">
        <f>TabelladatiSinottico[[#This Row],[Serial_Number]]</f>
        <v>AV166.017</v>
      </c>
      <c r="CO724" s="50" t="str">
        <f>TabelladatiSinottico[[#This Row],[Customer]]</f>
        <v>NINGBO HELI MOULD</v>
      </c>
      <c r="CP724" s="54">
        <f t="shared" si="215"/>
        <v>723</v>
      </c>
      <c r="CQ724" s="124" t="s">
        <v>106</v>
      </c>
    </row>
    <row r="725" spans="1:95" ht="14.25" customHeight="1" x14ac:dyDescent="0.25">
      <c r="A725" s="119" t="s">
        <v>2501</v>
      </c>
      <c r="B725" s="120" t="s">
        <v>229</v>
      </c>
      <c r="C725" s="50" t="s">
        <v>652</v>
      </c>
      <c r="D725" s="50" t="s">
        <v>2536</v>
      </c>
      <c r="E725" s="12">
        <v>2008</v>
      </c>
      <c r="F725" s="12" t="s">
        <v>646</v>
      </c>
      <c r="G725" s="12" t="s">
        <v>1244</v>
      </c>
      <c r="H725" s="12" t="s">
        <v>101</v>
      </c>
      <c r="I725" s="12" t="s">
        <v>102</v>
      </c>
      <c r="J725" s="12" t="s">
        <v>2537</v>
      </c>
      <c r="K725" s="14" t="s">
        <v>2316</v>
      </c>
      <c r="L725" s="12" t="s">
        <v>2525</v>
      </c>
      <c r="M725" s="14" t="s">
        <v>2316</v>
      </c>
      <c r="N725" s="12" t="s">
        <v>105</v>
      </c>
      <c r="O725" s="12" t="s">
        <v>106</v>
      </c>
      <c r="P725" s="13" t="s">
        <v>2317</v>
      </c>
      <c r="Q725" s="125">
        <v>1200</v>
      </c>
      <c r="R725" s="125">
        <v>620</v>
      </c>
      <c r="S725" s="125">
        <v>600</v>
      </c>
      <c r="T725" s="125">
        <v>20</v>
      </c>
      <c r="U725" s="12" t="s">
        <v>107</v>
      </c>
      <c r="V725" s="50" t="s">
        <v>106</v>
      </c>
      <c r="W725" s="12" t="s">
        <v>106</v>
      </c>
      <c r="X725" s="12" t="s">
        <v>108</v>
      </c>
      <c r="Y725" s="12" t="s">
        <v>108</v>
      </c>
      <c r="Z725" s="12" t="s">
        <v>108</v>
      </c>
      <c r="AA725" s="12" t="s">
        <v>108</v>
      </c>
      <c r="AB725" s="56" t="s">
        <v>108</v>
      </c>
      <c r="AC725" s="50" t="s">
        <v>364</v>
      </c>
      <c r="AD725" s="121" t="s">
        <v>106</v>
      </c>
      <c r="AE725" s="12" t="s">
        <v>106</v>
      </c>
      <c r="AF725" s="122" t="s">
        <v>106</v>
      </c>
      <c r="AG725" s="122" t="s">
        <v>106</v>
      </c>
      <c r="AH725" s="122" t="s">
        <v>106</v>
      </c>
      <c r="AI725" s="122" t="s">
        <v>106</v>
      </c>
      <c r="AJ725" s="122" t="s">
        <v>106</v>
      </c>
      <c r="AK725" s="93" t="s">
        <v>106</v>
      </c>
      <c r="AL725" s="12" t="s">
        <v>106</v>
      </c>
      <c r="AM725" s="12" t="s">
        <v>173</v>
      </c>
      <c r="AN725" s="14" t="s">
        <v>2317</v>
      </c>
      <c r="AO725" s="15" t="s">
        <v>173</v>
      </c>
      <c r="AQ725" s="54" t="s">
        <v>106</v>
      </c>
      <c r="AR725" s="50" t="str">
        <f t="shared" si="226"/>
        <v>AV166.018</v>
      </c>
      <c r="AS725" s="50" t="str">
        <f t="shared" si="227"/>
        <v>AV166_3A</v>
      </c>
      <c r="AT725" s="12" t="s">
        <v>108</v>
      </c>
      <c r="AU725" s="12" t="s">
        <v>108</v>
      </c>
      <c r="AV725" s="12" t="s">
        <v>108</v>
      </c>
      <c r="AW725" s="12" t="s">
        <v>108</v>
      </c>
      <c r="AX725" s="50" t="s">
        <v>153</v>
      </c>
      <c r="AY725" s="12" t="s">
        <v>106</v>
      </c>
      <c r="AZ725" s="12" t="s">
        <v>106</v>
      </c>
      <c r="BA725" s="12" t="str">
        <f t="shared" si="228"/>
        <v>M3A</v>
      </c>
      <c r="BB725" s="54" t="s">
        <v>106</v>
      </c>
      <c r="BC725" s="12" t="str">
        <f t="shared" si="229"/>
        <v>30 kw-24 krpm</v>
      </c>
      <c r="BD725" s="12" t="str">
        <f t="shared" si="230"/>
        <v>HSK-A 63</v>
      </c>
      <c r="BE725" s="115" t="str">
        <f t="shared" si="209"/>
        <v>M3A_AV166</v>
      </c>
      <c r="BF725" s="123" t="s">
        <v>106</v>
      </c>
      <c r="BG725" s="12" t="s">
        <v>106</v>
      </c>
      <c r="BH725" s="54" t="s">
        <v>106</v>
      </c>
      <c r="BI725" s="12" t="s">
        <v>106</v>
      </c>
      <c r="BJ725" s="12" t="s">
        <v>106</v>
      </c>
      <c r="BK725" s="12" t="s">
        <v>106</v>
      </c>
      <c r="BL725" s="123" t="s">
        <v>106</v>
      </c>
      <c r="BM725" s="12" t="s">
        <v>106</v>
      </c>
      <c r="BN725" s="54" t="s">
        <v>106</v>
      </c>
      <c r="BO725" s="12" t="s">
        <v>106</v>
      </c>
      <c r="BP725" s="12" t="s">
        <v>106</v>
      </c>
      <c r="BQ725" s="12" t="s">
        <v>106</v>
      </c>
      <c r="BR725" s="123" t="s">
        <v>106</v>
      </c>
      <c r="BS725" s="12" t="s">
        <v>106</v>
      </c>
      <c r="BT725" s="54" t="s">
        <v>106</v>
      </c>
      <c r="BU725" s="12" t="s">
        <v>106</v>
      </c>
      <c r="BV725" s="12" t="s">
        <v>106</v>
      </c>
      <c r="BW725" s="12" t="s">
        <v>106</v>
      </c>
      <c r="BX725" s="123" t="s">
        <v>106</v>
      </c>
      <c r="BY725" s="12" t="s">
        <v>106</v>
      </c>
      <c r="BZ725" s="54" t="s">
        <v>106</v>
      </c>
      <c r="CA725" s="12" t="s">
        <v>106</v>
      </c>
      <c r="CB725" s="12" t="s">
        <v>106</v>
      </c>
      <c r="CC725" s="12" t="s">
        <v>106</v>
      </c>
      <c r="CD725" s="123" t="s">
        <v>106</v>
      </c>
      <c r="CE725" s="123" t="s">
        <v>106</v>
      </c>
      <c r="CF725" s="123" t="s">
        <v>106</v>
      </c>
      <c r="CG725" s="123" t="s">
        <v>106</v>
      </c>
      <c r="CH725" s="123" t="s">
        <v>106</v>
      </c>
      <c r="CI725" s="123" t="s">
        <v>106</v>
      </c>
      <c r="CJ725" s="123" t="s">
        <v>106</v>
      </c>
      <c r="CK725" s="54" t="s">
        <v>106</v>
      </c>
      <c r="CL725" s="124" t="s">
        <v>603</v>
      </c>
      <c r="CM725" s="64" t="s">
        <v>2501</v>
      </c>
      <c r="CN725" s="64" t="str">
        <f>TabelladatiSinottico[[#This Row],[Serial_Number]]</f>
        <v>AV166.018</v>
      </c>
      <c r="CO725" s="50" t="str">
        <f>TabelladatiSinottico[[#This Row],[Customer]]</f>
        <v>AD TECNO di Airoldi Davide</v>
      </c>
      <c r="CP725" s="54">
        <f t="shared" si="215"/>
        <v>724</v>
      </c>
      <c r="CQ725" s="124" t="s">
        <v>106</v>
      </c>
    </row>
    <row r="726" spans="1:95" ht="14.25" customHeight="1" x14ac:dyDescent="0.25">
      <c r="A726" s="119" t="s">
        <v>2501</v>
      </c>
      <c r="B726" s="120" t="s">
        <v>230</v>
      </c>
      <c r="C726" s="50" t="s">
        <v>652</v>
      </c>
      <c r="D726" s="50" t="s">
        <v>2538</v>
      </c>
      <c r="E726" s="12">
        <v>2008</v>
      </c>
      <c r="F726" s="12" t="s">
        <v>646</v>
      </c>
      <c r="G726" s="12" t="s">
        <v>1244</v>
      </c>
      <c r="H726" s="12" t="s">
        <v>101</v>
      </c>
      <c r="I726" s="12" t="s">
        <v>102</v>
      </c>
      <c r="J726" s="12" t="s">
        <v>2539</v>
      </c>
      <c r="K726" s="14" t="s">
        <v>2316</v>
      </c>
      <c r="L726" s="12" t="s">
        <v>2511</v>
      </c>
      <c r="M726" s="14" t="s">
        <v>2316</v>
      </c>
      <c r="N726" s="12" t="s">
        <v>105</v>
      </c>
      <c r="O726" s="12" t="s">
        <v>106</v>
      </c>
      <c r="P726" s="13" t="s">
        <v>2317</v>
      </c>
      <c r="Q726" s="125">
        <v>1200</v>
      </c>
      <c r="R726" s="125">
        <v>580</v>
      </c>
      <c r="S726" s="125">
        <v>600</v>
      </c>
      <c r="T726" s="125">
        <v>20</v>
      </c>
      <c r="U726" s="12" t="s">
        <v>107</v>
      </c>
      <c r="V726" s="50" t="s">
        <v>106</v>
      </c>
      <c r="W726" s="12" t="s">
        <v>106</v>
      </c>
      <c r="X726" s="12" t="s">
        <v>108</v>
      </c>
      <c r="Y726" s="12" t="s">
        <v>108</v>
      </c>
      <c r="Z726" s="12" t="s">
        <v>108</v>
      </c>
      <c r="AA726" s="12" t="s">
        <v>108</v>
      </c>
      <c r="AB726" s="56" t="s">
        <v>108</v>
      </c>
      <c r="AC726" s="50" t="s">
        <v>364</v>
      </c>
      <c r="AD726" s="121" t="s">
        <v>106</v>
      </c>
      <c r="AE726" s="12" t="s">
        <v>106</v>
      </c>
      <c r="AF726" s="122" t="s">
        <v>106</v>
      </c>
      <c r="AG726" s="122" t="s">
        <v>106</v>
      </c>
      <c r="AH726" s="122" t="s">
        <v>106</v>
      </c>
      <c r="AI726" s="122" t="s">
        <v>106</v>
      </c>
      <c r="AJ726" s="122" t="s">
        <v>106</v>
      </c>
      <c r="AK726" s="93" t="s">
        <v>106</v>
      </c>
      <c r="AL726" s="12" t="s">
        <v>106</v>
      </c>
      <c r="AM726" s="12" t="s">
        <v>173</v>
      </c>
      <c r="AN726" s="14" t="s">
        <v>2317</v>
      </c>
      <c r="AO726" s="15" t="s">
        <v>173</v>
      </c>
      <c r="AQ726" s="54" t="s">
        <v>106</v>
      </c>
      <c r="AR726" s="50" t="str">
        <f t="shared" si="226"/>
        <v>AV166.019</v>
      </c>
      <c r="AS726" s="50" t="str">
        <f t="shared" si="227"/>
        <v>AV166_3A</v>
      </c>
      <c r="AT726" s="12" t="s">
        <v>108</v>
      </c>
      <c r="AU726" s="12" t="s">
        <v>108</v>
      </c>
      <c r="AV726" s="12" t="s">
        <v>108</v>
      </c>
      <c r="AW726" s="12" t="s">
        <v>108</v>
      </c>
      <c r="AX726" s="50" t="s">
        <v>153</v>
      </c>
      <c r="AY726" s="12" t="s">
        <v>106</v>
      </c>
      <c r="AZ726" s="12" t="s">
        <v>106</v>
      </c>
      <c r="BA726" s="12" t="str">
        <f t="shared" si="228"/>
        <v>M3A</v>
      </c>
      <c r="BB726" s="54" t="s">
        <v>106</v>
      </c>
      <c r="BC726" s="12" t="str">
        <f t="shared" si="229"/>
        <v>30 kw-24 krpm</v>
      </c>
      <c r="BD726" s="12" t="str">
        <f t="shared" si="230"/>
        <v>HSK-A 63</v>
      </c>
      <c r="BE726" s="115" t="str">
        <f t="shared" si="209"/>
        <v>M3A_AV166</v>
      </c>
      <c r="BF726" s="123" t="s">
        <v>106</v>
      </c>
      <c r="BG726" s="12" t="s">
        <v>106</v>
      </c>
      <c r="BH726" s="54" t="s">
        <v>106</v>
      </c>
      <c r="BI726" s="12" t="s">
        <v>106</v>
      </c>
      <c r="BJ726" s="12" t="s">
        <v>106</v>
      </c>
      <c r="BK726" s="12" t="s">
        <v>106</v>
      </c>
      <c r="BL726" s="123" t="s">
        <v>106</v>
      </c>
      <c r="BM726" s="12" t="s">
        <v>106</v>
      </c>
      <c r="BN726" s="54" t="s">
        <v>106</v>
      </c>
      <c r="BO726" s="12" t="s">
        <v>106</v>
      </c>
      <c r="BP726" s="12" t="s">
        <v>106</v>
      </c>
      <c r="BQ726" s="12" t="s">
        <v>106</v>
      </c>
      <c r="BR726" s="123" t="s">
        <v>106</v>
      </c>
      <c r="BS726" s="12" t="s">
        <v>106</v>
      </c>
      <c r="BT726" s="54" t="s">
        <v>106</v>
      </c>
      <c r="BU726" s="12" t="s">
        <v>106</v>
      </c>
      <c r="BV726" s="12" t="s">
        <v>106</v>
      </c>
      <c r="BW726" s="12" t="s">
        <v>106</v>
      </c>
      <c r="BX726" s="123" t="s">
        <v>106</v>
      </c>
      <c r="BY726" s="12" t="s">
        <v>106</v>
      </c>
      <c r="BZ726" s="54" t="s">
        <v>106</v>
      </c>
      <c r="CA726" s="12" t="s">
        <v>106</v>
      </c>
      <c r="CB726" s="12" t="s">
        <v>106</v>
      </c>
      <c r="CC726" s="12" t="s">
        <v>106</v>
      </c>
      <c r="CD726" s="123" t="s">
        <v>106</v>
      </c>
      <c r="CE726" s="123" t="s">
        <v>106</v>
      </c>
      <c r="CF726" s="123" t="s">
        <v>106</v>
      </c>
      <c r="CG726" s="123" t="s">
        <v>106</v>
      </c>
      <c r="CH726" s="123" t="s">
        <v>106</v>
      </c>
      <c r="CI726" s="123" t="s">
        <v>106</v>
      </c>
      <c r="CJ726" s="123" t="s">
        <v>106</v>
      </c>
      <c r="CK726" s="54" t="s">
        <v>106</v>
      </c>
      <c r="CL726" s="124" t="s">
        <v>603</v>
      </c>
      <c r="CM726" s="64" t="s">
        <v>2501</v>
      </c>
      <c r="CN726" s="64" t="str">
        <f>TabelladatiSinottico[[#This Row],[Serial_Number]]</f>
        <v>AV166.019</v>
      </c>
      <c r="CO726" s="50" t="str">
        <f>TabelladatiSinottico[[#This Row],[Customer]]</f>
        <v>BERSANO CARLO S.a.s.</v>
      </c>
      <c r="CP726" s="54">
        <f t="shared" si="215"/>
        <v>725</v>
      </c>
      <c r="CQ726" s="124" t="s">
        <v>106</v>
      </c>
    </row>
    <row r="727" spans="1:95" ht="14.25" customHeight="1" x14ac:dyDescent="0.25">
      <c r="A727" s="119" t="s">
        <v>2501</v>
      </c>
      <c r="B727" s="120" t="s">
        <v>239</v>
      </c>
      <c r="C727" s="50" t="s">
        <v>652</v>
      </c>
      <c r="D727" s="50" t="s">
        <v>2532</v>
      </c>
      <c r="E727" s="12">
        <v>2011</v>
      </c>
      <c r="F727" s="12" t="s">
        <v>646</v>
      </c>
      <c r="G727" s="12" t="s">
        <v>1244</v>
      </c>
      <c r="H727" s="12" t="s">
        <v>101</v>
      </c>
      <c r="I727" s="12" t="s">
        <v>102</v>
      </c>
      <c r="J727" s="12" t="s">
        <v>2540</v>
      </c>
      <c r="K727" s="14" t="s">
        <v>2316</v>
      </c>
      <c r="L727" s="12" t="s">
        <v>2511</v>
      </c>
      <c r="M727" s="14" t="s">
        <v>2316</v>
      </c>
      <c r="N727" s="12" t="s">
        <v>105</v>
      </c>
      <c r="O727" s="12" t="s">
        <v>106</v>
      </c>
      <c r="P727" s="13" t="s">
        <v>2317</v>
      </c>
      <c r="Q727" s="125">
        <v>1200</v>
      </c>
      <c r="R727" s="125">
        <v>580</v>
      </c>
      <c r="S727" s="125">
        <v>600</v>
      </c>
      <c r="T727" s="125">
        <v>20</v>
      </c>
      <c r="U727" s="12" t="s">
        <v>106</v>
      </c>
      <c r="V727" s="50" t="s">
        <v>106</v>
      </c>
      <c r="W727" s="12" t="s">
        <v>106</v>
      </c>
      <c r="X727" s="12" t="s">
        <v>108</v>
      </c>
      <c r="Y727" s="12" t="s">
        <v>108</v>
      </c>
      <c r="Z727" s="12" t="s">
        <v>108</v>
      </c>
      <c r="AA727" s="12" t="s">
        <v>108</v>
      </c>
      <c r="AB727" s="56" t="s">
        <v>108</v>
      </c>
      <c r="AC727" s="50" t="s">
        <v>364</v>
      </c>
      <c r="AD727" s="121" t="s">
        <v>106</v>
      </c>
      <c r="AE727" s="12" t="s">
        <v>106</v>
      </c>
      <c r="AF727" s="122" t="s">
        <v>106</v>
      </c>
      <c r="AG727" s="122" t="s">
        <v>106</v>
      </c>
      <c r="AH727" s="122" t="s">
        <v>106</v>
      </c>
      <c r="AI727" s="122" t="s">
        <v>106</v>
      </c>
      <c r="AJ727" s="122" t="s">
        <v>106</v>
      </c>
      <c r="AK727" s="93" t="s">
        <v>106</v>
      </c>
      <c r="AL727" s="12" t="s">
        <v>106</v>
      </c>
      <c r="AM727" s="12" t="s">
        <v>173</v>
      </c>
      <c r="AN727" s="14" t="s">
        <v>2317</v>
      </c>
      <c r="AO727" s="15" t="s">
        <v>173</v>
      </c>
      <c r="AQ727" s="54" t="s">
        <v>106</v>
      </c>
      <c r="AR727" s="50" t="str">
        <f t="shared" si="226"/>
        <v>AV166.020</v>
      </c>
      <c r="AS727" s="50" t="str">
        <f t="shared" si="227"/>
        <v>AV166_3A</v>
      </c>
      <c r="AT727" s="12" t="s">
        <v>108</v>
      </c>
      <c r="AU727" s="12" t="s">
        <v>108</v>
      </c>
      <c r="AV727" s="12" t="s">
        <v>108</v>
      </c>
      <c r="AW727" s="12" t="s">
        <v>108</v>
      </c>
      <c r="AX727" s="50" t="s">
        <v>106</v>
      </c>
      <c r="AY727" s="12" t="s">
        <v>106</v>
      </c>
      <c r="AZ727" s="12" t="s">
        <v>106</v>
      </c>
      <c r="BA727" s="12" t="str">
        <f t="shared" si="228"/>
        <v>M3A</v>
      </c>
      <c r="BB727" s="54" t="s">
        <v>106</v>
      </c>
      <c r="BC727" s="12" t="str">
        <f t="shared" si="229"/>
        <v>30 kw-24 krpm</v>
      </c>
      <c r="BD727" s="12" t="str">
        <f t="shared" si="230"/>
        <v>HSK-A 63</v>
      </c>
      <c r="BE727" s="115" t="str">
        <f t="shared" si="209"/>
        <v>M3A_AV166</v>
      </c>
      <c r="BF727" s="123" t="s">
        <v>106</v>
      </c>
      <c r="BG727" s="12" t="s">
        <v>106</v>
      </c>
      <c r="BH727" s="54" t="s">
        <v>106</v>
      </c>
      <c r="BI727" s="12" t="s">
        <v>106</v>
      </c>
      <c r="BJ727" s="12" t="s">
        <v>106</v>
      </c>
      <c r="BK727" s="12" t="s">
        <v>106</v>
      </c>
      <c r="BL727" s="123" t="s">
        <v>106</v>
      </c>
      <c r="BM727" s="12" t="s">
        <v>106</v>
      </c>
      <c r="BN727" s="54" t="s">
        <v>106</v>
      </c>
      <c r="BO727" s="12" t="s">
        <v>106</v>
      </c>
      <c r="BP727" s="12" t="s">
        <v>106</v>
      </c>
      <c r="BQ727" s="12" t="s">
        <v>106</v>
      </c>
      <c r="BR727" s="123" t="s">
        <v>106</v>
      </c>
      <c r="BS727" s="12" t="s">
        <v>106</v>
      </c>
      <c r="BT727" s="54" t="s">
        <v>106</v>
      </c>
      <c r="BU727" s="12" t="s">
        <v>106</v>
      </c>
      <c r="BV727" s="12" t="s">
        <v>106</v>
      </c>
      <c r="BW727" s="12" t="s">
        <v>106</v>
      </c>
      <c r="BX727" s="123" t="s">
        <v>106</v>
      </c>
      <c r="BY727" s="12" t="s">
        <v>106</v>
      </c>
      <c r="BZ727" s="54" t="s">
        <v>106</v>
      </c>
      <c r="CA727" s="12" t="s">
        <v>106</v>
      </c>
      <c r="CB727" s="12" t="s">
        <v>106</v>
      </c>
      <c r="CC727" s="12" t="s">
        <v>106</v>
      </c>
      <c r="CD727" s="123" t="s">
        <v>106</v>
      </c>
      <c r="CE727" s="123" t="s">
        <v>106</v>
      </c>
      <c r="CF727" s="123" t="s">
        <v>106</v>
      </c>
      <c r="CG727" s="123" t="s">
        <v>106</v>
      </c>
      <c r="CH727" s="123" t="s">
        <v>106</v>
      </c>
      <c r="CI727" s="123" t="s">
        <v>106</v>
      </c>
      <c r="CJ727" s="123" t="s">
        <v>106</v>
      </c>
      <c r="CK727" s="54" t="s">
        <v>106</v>
      </c>
      <c r="CL727" s="124" t="s">
        <v>603</v>
      </c>
      <c r="CM727" s="64" t="s">
        <v>2501</v>
      </c>
      <c r="CN727" s="64" t="str">
        <f>TabelladatiSinottico[[#This Row],[Serial_Number]]</f>
        <v>AV166.020</v>
      </c>
      <c r="CO727" s="50" t="str">
        <f>TabelladatiSinottico[[#This Row],[Customer]]</f>
        <v>OVERSTAMPI S.r.l.</v>
      </c>
      <c r="CP727" s="54">
        <f t="shared" si="215"/>
        <v>726</v>
      </c>
      <c r="CQ727" s="124" t="s">
        <v>106</v>
      </c>
    </row>
    <row r="728" spans="1:95" ht="14.25" customHeight="1" x14ac:dyDescent="0.25">
      <c r="A728" s="119" t="s">
        <v>2501</v>
      </c>
      <c r="B728" s="120" t="s">
        <v>247</v>
      </c>
      <c r="C728" s="50" t="s">
        <v>652</v>
      </c>
      <c r="D728" s="50" t="s">
        <v>2541</v>
      </c>
      <c r="E728" s="12">
        <v>2010</v>
      </c>
      <c r="F728" s="12" t="s">
        <v>646</v>
      </c>
      <c r="G728" s="12" t="s">
        <v>106</v>
      </c>
      <c r="H728" s="12" t="s">
        <v>106</v>
      </c>
      <c r="I728" s="12" t="s">
        <v>106</v>
      </c>
      <c r="J728" s="12" t="s">
        <v>106</v>
      </c>
      <c r="K728" s="14" t="s">
        <v>2316</v>
      </c>
      <c r="L728" s="12" t="s">
        <v>106</v>
      </c>
      <c r="M728" s="14" t="s">
        <v>2316</v>
      </c>
      <c r="N728" s="12" t="s">
        <v>105</v>
      </c>
      <c r="O728" s="12" t="s">
        <v>106</v>
      </c>
      <c r="P728" s="13" t="s">
        <v>2317</v>
      </c>
      <c r="Q728" s="125">
        <v>1200</v>
      </c>
      <c r="R728" s="125">
        <v>580</v>
      </c>
      <c r="S728" s="125">
        <v>600</v>
      </c>
      <c r="T728" s="125" t="s">
        <v>106</v>
      </c>
      <c r="U728" s="12" t="s">
        <v>106</v>
      </c>
      <c r="V728" s="50" t="s">
        <v>106</v>
      </c>
      <c r="W728" s="12" t="s">
        <v>106</v>
      </c>
      <c r="X728" s="12" t="s">
        <v>108</v>
      </c>
      <c r="Y728" s="12" t="s">
        <v>108</v>
      </c>
      <c r="Z728" s="12" t="s">
        <v>108</v>
      </c>
      <c r="AA728" s="12" t="s">
        <v>108</v>
      </c>
      <c r="AB728" s="56" t="s">
        <v>108</v>
      </c>
      <c r="AC728" s="50" t="s">
        <v>139</v>
      </c>
      <c r="AD728" s="121" t="s">
        <v>106</v>
      </c>
      <c r="AE728" s="12" t="s">
        <v>106</v>
      </c>
      <c r="AF728" s="122" t="s">
        <v>106</v>
      </c>
      <c r="AG728" s="122" t="s">
        <v>106</v>
      </c>
      <c r="AH728" s="122" t="s">
        <v>106</v>
      </c>
      <c r="AI728" s="122" t="s">
        <v>106</v>
      </c>
      <c r="AJ728" s="122" t="s">
        <v>106</v>
      </c>
      <c r="AK728" s="93" t="s">
        <v>106</v>
      </c>
      <c r="AL728" s="12" t="s">
        <v>106</v>
      </c>
      <c r="AM728" s="12" t="s">
        <v>173</v>
      </c>
      <c r="AN728" s="14" t="s">
        <v>2317</v>
      </c>
      <c r="AO728" s="15" t="s">
        <v>173</v>
      </c>
      <c r="AQ728" s="54" t="s">
        <v>106</v>
      </c>
      <c r="AR728" s="50" t="str">
        <f t="shared" si="226"/>
        <v>AV166.021</v>
      </c>
      <c r="AS728" s="50" t="str">
        <f t="shared" si="227"/>
        <v>AV166_3A</v>
      </c>
      <c r="AT728" s="12" t="s">
        <v>108</v>
      </c>
      <c r="AU728" s="12" t="s">
        <v>108</v>
      </c>
      <c r="AV728" s="12" t="s">
        <v>108</v>
      </c>
      <c r="AW728" s="12" t="s">
        <v>108</v>
      </c>
      <c r="AX728" s="50" t="s">
        <v>106</v>
      </c>
      <c r="AY728" s="12" t="s">
        <v>106</v>
      </c>
      <c r="AZ728" s="12" t="s">
        <v>106</v>
      </c>
      <c r="BA728" s="12" t="str">
        <f t="shared" si="228"/>
        <v>M3A</v>
      </c>
      <c r="BB728" s="54" t="s">
        <v>106</v>
      </c>
      <c r="BC728" s="12" t="str">
        <f t="shared" si="229"/>
        <v>-</v>
      </c>
      <c r="BD728" s="12" t="str">
        <f t="shared" si="230"/>
        <v>-</v>
      </c>
      <c r="BE728" s="115" t="str">
        <f t="shared" si="209"/>
        <v>M3A_AV166</v>
      </c>
      <c r="BF728" s="123" t="s">
        <v>106</v>
      </c>
      <c r="BG728" s="12" t="s">
        <v>106</v>
      </c>
      <c r="BH728" s="54" t="s">
        <v>106</v>
      </c>
      <c r="BI728" s="12" t="s">
        <v>106</v>
      </c>
      <c r="BJ728" s="12" t="s">
        <v>106</v>
      </c>
      <c r="BK728" s="12" t="s">
        <v>106</v>
      </c>
      <c r="BL728" s="123" t="s">
        <v>106</v>
      </c>
      <c r="BM728" s="12" t="s">
        <v>106</v>
      </c>
      <c r="BN728" s="54" t="s">
        <v>106</v>
      </c>
      <c r="BO728" s="12" t="s">
        <v>106</v>
      </c>
      <c r="BP728" s="12" t="s">
        <v>106</v>
      </c>
      <c r="BQ728" s="12" t="s">
        <v>106</v>
      </c>
      <c r="BR728" s="123" t="s">
        <v>106</v>
      </c>
      <c r="BS728" s="12" t="s">
        <v>106</v>
      </c>
      <c r="BT728" s="54" t="s">
        <v>106</v>
      </c>
      <c r="BU728" s="12" t="s">
        <v>106</v>
      </c>
      <c r="BV728" s="12" t="s">
        <v>106</v>
      </c>
      <c r="BW728" s="12" t="s">
        <v>106</v>
      </c>
      <c r="BX728" s="123" t="s">
        <v>106</v>
      </c>
      <c r="BY728" s="12" t="s">
        <v>106</v>
      </c>
      <c r="BZ728" s="54" t="s">
        <v>106</v>
      </c>
      <c r="CA728" s="12" t="s">
        <v>106</v>
      </c>
      <c r="CB728" s="12" t="s">
        <v>106</v>
      </c>
      <c r="CC728" s="12" t="s">
        <v>106</v>
      </c>
      <c r="CD728" s="123" t="s">
        <v>106</v>
      </c>
      <c r="CE728" s="123" t="s">
        <v>106</v>
      </c>
      <c r="CF728" s="123" t="s">
        <v>106</v>
      </c>
      <c r="CG728" s="123" t="s">
        <v>106</v>
      </c>
      <c r="CH728" s="123" t="s">
        <v>106</v>
      </c>
      <c r="CI728" s="123" t="s">
        <v>106</v>
      </c>
      <c r="CJ728" s="123" t="s">
        <v>106</v>
      </c>
      <c r="CK728" s="54" t="s">
        <v>106</v>
      </c>
      <c r="CL728" s="124" t="s">
        <v>603</v>
      </c>
      <c r="CM728" s="64" t="s">
        <v>2501</v>
      </c>
      <c r="CN728" s="64" t="str">
        <f>TabelladatiSinottico[[#This Row],[Serial_Number]]</f>
        <v>AV166.021</v>
      </c>
      <c r="CO728" s="50" t="str">
        <f>TabelladatiSinottico[[#This Row],[Customer]]</f>
        <v>HUANGYANG XI'NUO MOULD CO. LTD.</v>
      </c>
      <c r="CP728" s="54">
        <f t="shared" si="215"/>
        <v>727</v>
      </c>
      <c r="CQ728" s="124" t="s">
        <v>106</v>
      </c>
    </row>
    <row r="729" spans="1:95" ht="14.25" customHeight="1" x14ac:dyDescent="0.25">
      <c r="A729" s="119" t="s">
        <v>2501</v>
      </c>
      <c r="B729" s="120" t="s">
        <v>253</v>
      </c>
      <c r="C729" s="50" t="s">
        <v>652</v>
      </c>
      <c r="D729" s="50" t="s">
        <v>2541</v>
      </c>
      <c r="E729" s="12">
        <v>2010</v>
      </c>
      <c r="F729" s="12" t="s">
        <v>646</v>
      </c>
      <c r="G729" s="12" t="s">
        <v>106</v>
      </c>
      <c r="H729" s="12" t="s">
        <v>106</v>
      </c>
      <c r="I729" s="12" t="s">
        <v>106</v>
      </c>
      <c r="J729" s="12" t="s">
        <v>106</v>
      </c>
      <c r="K729" s="14" t="s">
        <v>2316</v>
      </c>
      <c r="L729" s="12" t="s">
        <v>106</v>
      </c>
      <c r="M729" s="14" t="s">
        <v>2316</v>
      </c>
      <c r="N729" s="12" t="s">
        <v>105</v>
      </c>
      <c r="O729" s="12" t="s">
        <v>106</v>
      </c>
      <c r="P729" s="13" t="s">
        <v>2317</v>
      </c>
      <c r="Q729" s="125">
        <v>1200</v>
      </c>
      <c r="R729" s="125">
        <v>580</v>
      </c>
      <c r="S729" s="125">
        <v>600</v>
      </c>
      <c r="T729" s="125" t="s">
        <v>106</v>
      </c>
      <c r="U729" s="12" t="s">
        <v>106</v>
      </c>
      <c r="V729" s="50" t="s">
        <v>106</v>
      </c>
      <c r="W729" s="12" t="s">
        <v>106</v>
      </c>
      <c r="X729" s="12" t="s">
        <v>108</v>
      </c>
      <c r="Y729" s="12" t="s">
        <v>108</v>
      </c>
      <c r="Z729" s="12" t="s">
        <v>108</v>
      </c>
      <c r="AA729" s="12" t="s">
        <v>108</v>
      </c>
      <c r="AB729" s="56" t="s">
        <v>108</v>
      </c>
      <c r="AC729" s="50" t="s">
        <v>139</v>
      </c>
      <c r="AD729" s="121" t="s">
        <v>106</v>
      </c>
      <c r="AE729" s="12" t="s">
        <v>106</v>
      </c>
      <c r="AF729" s="122" t="s">
        <v>106</v>
      </c>
      <c r="AG729" s="122" t="s">
        <v>106</v>
      </c>
      <c r="AH729" s="122" t="s">
        <v>106</v>
      </c>
      <c r="AI729" s="122" t="s">
        <v>106</v>
      </c>
      <c r="AJ729" s="122" t="s">
        <v>106</v>
      </c>
      <c r="AK729" s="93" t="s">
        <v>106</v>
      </c>
      <c r="AL729" s="12" t="s">
        <v>106</v>
      </c>
      <c r="AM729" s="12" t="s">
        <v>173</v>
      </c>
      <c r="AN729" s="14" t="s">
        <v>2317</v>
      </c>
      <c r="AO729" s="15" t="s">
        <v>173</v>
      </c>
      <c r="AQ729" s="54" t="s">
        <v>106</v>
      </c>
      <c r="AR729" s="50" t="str">
        <f t="shared" si="226"/>
        <v>AV166.022</v>
      </c>
      <c r="AS729" s="50" t="str">
        <f t="shared" si="227"/>
        <v>AV166_3A</v>
      </c>
      <c r="AT729" s="12" t="s">
        <v>108</v>
      </c>
      <c r="AU729" s="12" t="s">
        <v>108</v>
      </c>
      <c r="AV729" s="12" t="s">
        <v>108</v>
      </c>
      <c r="AW729" s="12" t="s">
        <v>108</v>
      </c>
      <c r="AX729" s="50" t="s">
        <v>106</v>
      </c>
      <c r="AY729" s="12" t="s">
        <v>106</v>
      </c>
      <c r="AZ729" s="12" t="s">
        <v>106</v>
      </c>
      <c r="BA729" s="12" t="str">
        <f t="shared" si="228"/>
        <v>M3A</v>
      </c>
      <c r="BB729" s="54" t="s">
        <v>106</v>
      </c>
      <c r="BC729" s="12" t="str">
        <f t="shared" si="229"/>
        <v>-</v>
      </c>
      <c r="BD729" s="12" t="str">
        <f t="shared" si="230"/>
        <v>-</v>
      </c>
      <c r="BE729" s="115" t="str">
        <f t="shared" si="209"/>
        <v>M3A_AV166</v>
      </c>
      <c r="BF729" s="123" t="s">
        <v>106</v>
      </c>
      <c r="BG729" s="12" t="s">
        <v>106</v>
      </c>
      <c r="BH729" s="54" t="s">
        <v>106</v>
      </c>
      <c r="BI729" s="12" t="s">
        <v>106</v>
      </c>
      <c r="BJ729" s="12" t="s">
        <v>106</v>
      </c>
      <c r="BK729" s="12" t="s">
        <v>106</v>
      </c>
      <c r="BL729" s="123" t="s">
        <v>106</v>
      </c>
      <c r="BM729" s="12" t="s">
        <v>106</v>
      </c>
      <c r="BN729" s="54" t="s">
        <v>106</v>
      </c>
      <c r="BO729" s="12" t="s">
        <v>106</v>
      </c>
      <c r="BP729" s="12" t="s">
        <v>106</v>
      </c>
      <c r="BQ729" s="12" t="s">
        <v>106</v>
      </c>
      <c r="BR729" s="123" t="s">
        <v>106</v>
      </c>
      <c r="BS729" s="12" t="s">
        <v>106</v>
      </c>
      <c r="BT729" s="54" t="s">
        <v>106</v>
      </c>
      <c r="BU729" s="12" t="s">
        <v>106</v>
      </c>
      <c r="BV729" s="12" t="s">
        <v>106</v>
      </c>
      <c r="BW729" s="12" t="s">
        <v>106</v>
      </c>
      <c r="BX729" s="123" t="s">
        <v>106</v>
      </c>
      <c r="BY729" s="12" t="s">
        <v>106</v>
      </c>
      <c r="BZ729" s="54" t="s">
        <v>106</v>
      </c>
      <c r="CA729" s="12" t="s">
        <v>106</v>
      </c>
      <c r="CB729" s="12" t="s">
        <v>106</v>
      </c>
      <c r="CC729" s="12" t="s">
        <v>106</v>
      </c>
      <c r="CD729" s="123" t="s">
        <v>106</v>
      </c>
      <c r="CE729" s="123" t="s">
        <v>106</v>
      </c>
      <c r="CF729" s="123" t="s">
        <v>106</v>
      </c>
      <c r="CG729" s="123" t="s">
        <v>106</v>
      </c>
      <c r="CH729" s="123" t="s">
        <v>106</v>
      </c>
      <c r="CI729" s="123" t="s">
        <v>106</v>
      </c>
      <c r="CJ729" s="123" t="s">
        <v>106</v>
      </c>
      <c r="CK729" s="54" t="s">
        <v>106</v>
      </c>
      <c r="CL729" s="124" t="s">
        <v>603</v>
      </c>
      <c r="CM729" s="64" t="s">
        <v>2501</v>
      </c>
      <c r="CN729" s="64" t="str">
        <f>TabelladatiSinottico[[#This Row],[Serial_Number]]</f>
        <v>AV166.022</v>
      </c>
      <c r="CO729" s="50" t="str">
        <f>TabelladatiSinottico[[#This Row],[Customer]]</f>
        <v>HUANGYANG XI'NUO MOULD CO. LTD.</v>
      </c>
      <c r="CP729" s="54">
        <f t="shared" si="215"/>
        <v>728</v>
      </c>
      <c r="CQ729" s="124" t="s">
        <v>106</v>
      </c>
    </row>
    <row r="730" spans="1:95" ht="14.25" customHeight="1" x14ac:dyDescent="0.25">
      <c r="A730" s="119" t="s">
        <v>2501</v>
      </c>
      <c r="B730" s="120" t="s">
        <v>263</v>
      </c>
      <c r="C730" s="50" t="s">
        <v>652</v>
      </c>
      <c r="D730" s="50" t="s">
        <v>2541</v>
      </c>
      <c r="E730" s="12">
        <v>2010</v>
      </c>
      <c r="F730" s="12" t="s">
        <v>646</v>
      </c>
      <c r="G730" s="12" t="s">
        <v>106</v>
      </c>
      <c r="H730" s="12" t="s">
        <v>106</v>
      </c>
      <c r="I730" s="12" t="s">
        <v>106</v>
      </c>
      <c r="J730" s="12" t="s">
        <v>106</v>
      </c>
      <c r="K730" s="14" t="s">
        <v>2316</v>
      </c>
      <c r="L730" s="12" t="s">
        <v>106</v>
      </c>
      <c r="M730" s="14" t="s">
        <v>2316</v>
      </c>
      <c r="N730" s="12" t="s">
        <v>105</v>
      </c>
      <c r="O730" s="12" t="s">
        <v>106</v>
      </c>
      <c r="P730" s="13" t="s">
        <v>2317</v>
      </c>
      <c r="Q730" s="125">
        <v>1200</v>
      </c>
      <c r="R730" s="125">
        <v>580</v>
      </c>
      <c r="S730" s="125">
        <v>600</v>
      </c>
      <c r="T730" s="125" t="s">
        <v>106</v>
      </c>
      <c r="U730" s="12" t="s">
        <v>106</v>
      </c>
      <c r="V730" s="50" t="s">
        <v>106</v>
      </c>
      <c r="W730" s="12" t="s">
        <v>106</v>
      </c>
      <c r="X730" s="12" t="s">
        <v>108</v>
      </c>
      <c r="Y730" s="12" t="s">
        <v>108</v>
      </c>
      <c r="Z730" s="12" t="s">
        <v>108</v>
      </c>
      <c r="AA730" s="12" t="s">
        <v>108</v>
      </c>
      <c r="AB730" s="56" t="s">
        <v>108</v>
      </c>
      <c r="AC730" s="50" t="s">
        <v>139</v>
      </c>
      <c r="AD730" s="121" t="s">
        <v>106</v>
      </c>
      <c r="AE730" s="12" t="s">
        <v>106</v>
      </c>
      <c r="AF730" s="122" t="s">
        <v>106</v>
      </c>
      <c r="AG730" s="122" t="s">
        <v>106</v>
      </c>
      <c r="AH730" s="122" t="s">
        <v>106</v>
      </c>
      <c r="AI730" s="122" t="s">
        <v>106</v>
      </c>
      <c r="AJ730" s="122" t="s">
        <v>106</v>
      </c>
      <c r="AK730" s="93" t="s">
        <v>106</v>
      </c>
      <c r="AL730" s="12" t="s">
        <v>106</v>
      </c>
      <c r="AM730" s="12" t="s">
        <v>173</v>
      </c>
      <c r="AN730" s="14" t="s">
        <v>2317</v>
      </c>
      <c r="AO730" s="15" t="s">
        <v>173</v>
      </c>
      <c r="AQ730" s="54" t="s">
        <v>106</v>
      </c>
      <c r="AR730" s="50" t="str">
        <f t="shared" ref="AR730" si="231">A730&amp;"."&amp;B730</f>
        <v>AV166.023</v>
      </c>
      <c r="AS730" s="50" t="str">
        <f t="shared" ref="AS730" si="232">A730&amp;"_"&amp;C730</f>
        <v>AV166_3A</v>
      </c>
      <c r="AT730" s="12" t="s">
        <v>108</v>
      </c>
      <c r="AU730" s="12" t="s">
        <v>108</v>
      </c>
      <c r="AV730" s="12" t="s">
        <v>108</v>
      </c>
      <c r="AW730" s="12" t="s">
        <v>108</v>
      </c>
      <c r="AX730" s="50" t="s">
        <v>106</v>
      </c>
      <c r="AY730" s="12" t="s">
        <v>106</v>
      </c>
      <c r="AZ730" s="12" t="s">
        <v>106</v>
      </c>
      <c r="BA730" s="12" t="str">
        <f t="shared" ref="BA730" si="233">F730</f>
        <v>M3A</v>
      </c>
      <c r="BB730" s="54" t="s">
        <v>106</v>
      </c>
      <c r="BC730" s="12" t="str">
        <f t="shared" ref="BC730" si="234">G730</f>
        <v>-</v>
      </c>
      <c r="BD730" s="12" t="str">
        <f t="shared" ref="BD730" si="235">I730</f>
        <v>-</v>
      </c>
      <c r="BE730" s="115" t="str">
        <f t="shared" si="209"/>
        <v>M3A_AV166</v>
      </c>
      <c r="BF730" s="123" t="s">
        <v>106</v>
      </c>
      <c r="BG730" s="12" t="s">
        <v>106</v>
      </c>
      <c r="BH730" s="54" t="s">
        <v>106</v>
      </c>
      <c r="BI730" s="12" t="s">
        <v>106</v>
      </c>
      <c r="BJ730" s="12" t="s">
        <v>106</v>
      </c>
      <c r="BK730" s="12" t="s">
        <v>106</v>
      </c>
      <c r="BL730" s="123" t="s">
        <v>106</v>
      </c>
      <c r="BM730" s="12" t="s">
        <v>106</v>
      </c>
      <c r="BN730" s="54" t="s">
        <v>106</v>
      </c>
      <c r="BO730" s="12" t="s">
        <v>106</v>
      </c>
      <c r="BP730" s="12" t="s">
        <v>106</v>
      </c>
      <c r="BQ730" s="12" t="s">
        <v>106</v>
      </c>
      <c r="BR730" s="123" t="s">
        <v>106</v>
      </c>
      <c r="BS730" s="12" t="s">
        <v>106</v>
      </c>
      <c r="BT730" s="54" t="s">
        <v>106</v>
      </c>
      <c r="BU730" s="12" t="s">
        <v>106</v>
      </c>
      <c r="BV730" s="12" t="s">
        <v>106</v>
      </c>
      <c r="BW730" s="12" t="s">
        <v>106</v>
      </c>
      <c r="BX730" s="123" t="s">
        <v>106</v>
      </c>
      <c r="BY730" s="12" t="s">
        <v>106</v>
      </c>
      <c r="BZ730" s="54" t="s">
        <v>106</v>
      </c>
      <c r="CA730" s="12" t="s">
        <v>106</v>
      </c>
      <c r="CB730" s="12" t="s">
        <v>106</v>
      </c>
      <c r="CC730" s="12" t="s">
        <v>106</v>
      </c>
      <c r="CD730" s="123" t="s">
        <v>106</v>
      </c>
      <c r="CE730" s="123" t="s">
        <v>106</v>
      </c>
      <c r="CF730" s="123" t="s">
        <v>106</v>
      </c>
      <c r="CG730" s="123" t="s">
        <v>106</v>
      </c>
      <c r="CH730" s="123" t="s">
        <v>106</v>
      </c>
      <c r="CI730" s="123" t="s">
        <v>106</v>
      </c>
      <c r="CJ730" s="123" t="s">
        <v>106</v>
      </c>
      <c r="CK730" s="54" t="s">
        <v>106</v>
      </c>
      <c r="CL730" s="124" t="s">
        <v>603</v>
      </c>
      <c r="CM730" s="64" t="s">
        <v>2501</v>
      </c>
      <c r="CN730" s="64" t="str">
        <f>TabelladatiSinottico[[#This Row],[Serial_Number]]</f>
        <v>AV166.023</v>
      </c>
      <c r="CO730" s="50" t="str">
        <f>TabelladatiSinottico[[#This Row],[Customer]]</f>
        <v>HUANGYANG XI'NUO MOULD CO. LTD.</v>
      </c>
      <c r="CP730" s="54">
        <f t="shared" si="215"/>
        <v>729</v>
      </c>
      <c r="CQ730" s="124" t="s">
        <v>106</v>
      </c>
    </row>
    <row r="731" spans="1:95" ht="14.25" customHeight="1" x14ac:dyDescent="0.25">
      <c r="A731" s="119" t="s">
        <v>2542</v>
      </c>
      <c r="B731" s="120" t="s">
        <v>96</v>
      </c>
      <c r="C731" s="50" t="s">
        <v>2282</v>
      </c>
      <c r="D731" s="50" t="s">
        <v>2543</v>
      </c>
      <c r="E731" s="12">
        <v>2025</v>
      </c>
      <c r="F731" s="12" t="s">
        <v>99</v>
      </c>
      <c r="G731" s="12" t="s">
        <v>569</v>
      </c>
      <c r="H731" s="12" t="s">
        <v>101</v>
      </c>
      <c r="I731" s="12" t="s">
        <v>102</v>
      </c>
      <c r="J731" s="12" t="s">
        <v>2544</v>
      </c>
      <c r="K731" s="14" t="s">
        <v>2316</v>
      </c>
      <c r="L731" s="12" t="s">
        <v>106</v>
      </c>
      <c r="M731" s="14" t="s">
        <v>2316</v>
      </c>
      <c r="N731" s="12" t="s">
        <v>105</v>
      </c>
      <c r="O731" s="12" t="s">
        <v>106</v>
      </c>
      <c r="P731" s="13" t="s">
        <v>2317</v>
      </c>
      <c r="Q731" s="125">
        <v>4200</v>
      </c>
      <c r="R731" s="125">
        <v>2200</v>
      </c>
      <c r="S731" s="125">
        <v>1000</v>
      </c>
      <c r="T731" s="125">
        <v>24</v>
      </c>
      <c r="U731" s="12" t="s">
        <v>107</v>
      </c>
      <c r="V731" s="50" t="s">
        <v>106</v>
      </c>
      <c r="W731" s="12" t="s">
        <v>107</v>
      </c>
      <c r="X731" s="12" t="s">
        <v>108</v>
      </c>
      <c r="Y731" s="12" t="s">
        <v>108</v>
      </c>
      <c r="Z731" s="12" t="s">
        <v>108</v>
      </c>
      <c r="AA731" s="12" t="s">
        <v>108</v>
      </c>
      <c r="AB731" s="56" t="s">
        <v>108</v>
      </c>
      <c r="AC731" s="50" t="s">
        <v>478</v>
      </c>
      <c r="AD731" s="121" t="s">
        <v>106</v>
      </c>
      <c r="AE731" s="12" t="s">
        <v>106</v>
      </c>
      <c r="AF731" s="122" t="s">
        <v>106</v>
      </c>
      <c r="AG731" s="122" t="s">
        <v>106</v>
      </c>
      <c r="AH731" s="122" t="s">
        <v>106</v>
      </c>
      <c r="AI731" s="122" t="s">
        <v>106</v>
      </c>
      <c r="AJ731" s="122" t="s">
        <v>106</v>
      </c>
      <c r="AK731" s="93" t="s">
        <v>106</v>
      </c>
      <c r="AL731" s="12" t="s">
        <v>106</v>
      </c>
      <c r="AM731" s="12" t="s">
        <v>173</v>
      </c>
      <c r="AN731" s="14" t="s">
        <v>2317</v>
      </c>
      <c r="AO731" s="15" t="s">
        <v>173</v>
      </c>
      <c r="AQ731" s="54" t="s">
        <v>106</v>
      </c>
      <c r="AR731" s="50" t="str">
        <f t="shared" si="226"/>
        <v>B5E.001</v>
      </c>
      <c r="AS731" s="50" t="str">
        <f>A731&amp;"_"&amp;F731</f>
        <v>B5E_M5A</v>
      </c>
      <c r="AT731" s="12" t="s">
        <v>108</v>
      </c>
      <c r="AU731" s="12" t="s">
        <v>108</v>
      </c>
      <c r="AV731" s="12" t="s">
        <v>108</v>
      </c>
      <c r="AW731" s="12" t="s">
        <v>108</v>
      </c>
      <c r="AX731" s="50" t="s">
        <v>106</v>
      </c>
      <c r="AY731" s="12" t="s">
        <v>106</v>
      </c>
      <c r="AZ731" s="12" t="s">
        <v>106</v>
      </c>
      <c r="BA731" s="12" t="str">
        <f t="shared" si="228"/>
        <v>M5A</v>
      </c>
      <c r="BB731" s="54" t="s">
        <v>106</v>
      </c>
      <c r="BC731" s="12" t="str">
        <f t="shared" si="229"/>
        <v>55 kw-24 krpm</v>
      </c>
      <c r="BD731" s="12" t="str">
        <f t="shared" si="230"/>
        <v>HSK-A 63</v>
      </c>
      <c r="BE731" s="115" t="str">
        <f t="shared" si="209"/>
        <v>M5A_B5E</v>
      </c>
      <c r="BF731" s="123" t="s">
        <v>106</v>
      </c>
      <c r="BG731" s="12" t="s">
        <v>106</v>
      </c>
      <c r="BH731" s="54" t="s">
        <v>106</v>
      </c>
      <c r="BI731" s="12" t="s">
        <v>106</v>
      </c>
      <c r="BJ731" s="12" t="s">
        <v>106</v>
      </c>
      <c r="BK731" s="12" t="s">
        <v>106</v>
      </c>
      <c r="BL731" s="123" t="s">
        <v>106</v>
      </c>
      <c r="BM731" s="12" t="s">
        <v>106</v>
      </c>
      <c r="BN731" s="54" t="s">
        <v>106</v>
      </c>
      <c r="BO731" s="12" t="s">
        <v>106</v>
      </c>
      <c r="BP731" s="12" t="s">
        <v>106</v>
      </c>
      <c r="BQ731" s="12" t="s">
        <v>106</v>
      </c>
      <c r="BR731" s="123" t="s">
        <v>106</v>
      </c>
      <c r="BS731" s="12" t="s">
        <v>106</v>
      </c>
      <c r="BT731" s="54" t="s">
        <v>106</v>
      </c>
      <c r="BU731" s="12" t="s">
        <v>106</v>
      </c>
      <c r="BV731" s="12" t="s">
        <v>106</v>
      </c>
      <c r="BW731" s="12" t="s">
        <v>106</v>
      </c>
      <c r="BX731" s="123" t="s">
        <v>106</v>
      </c>
      <c r="BY731" s="12" t="s">
        <v>106</v>
      </c>
      <c r="BZ731" s="54" t="s">
        <v>106</v>
      </c>
      <c r="CA731" s="12" t="s">
        <v>106</v>
      </c>
      <c r="CB731" s="12" t="s">
        <v>106</v>
      </c>
      <c r="CC731" s="12" t="s">
        <v>106</v>
      </c>
      <c r="CD731" s="123" t="s">
        <v>106</v>
      </c>
      <c r="CE731" s="123" t="s">
        <v>106</v>
      </c>
      <c r="CF731" s="123" t="s">
        <v>106</v>
      </c>
      <c r="CG731" s="123" t="s">
        <v>106</v>
      </c>
      <c r="CH731" s="123" t="s">
        <v>106</v>
      </c>
      <c r="CI731" s="123" t="s">
        <v>106</v>
      </c>
      <c r="CJ731" s="123" t="s">
        <v>106</v>
      </c>
      <c r="CK731" s="54" t="s">
        <v>106</v>
      </c>
      <c r="CL731" s="124" t="s">
        <v>2545</v>
      </c>
      <c r="CM731" s="128" t="s">
        <v>2546</v>
      </c>
      <c r="CN731" s="128" t="str">
        <f>TabelladatiSinottico[[#This Row],[Serial_Number]]</f>
        <v>B5E.001</v>
      </c>
      <c r="CO731" s="132" t="str">
        <f>TabelladatiSinottico[[#This Row],[Customer]]</f>
        <v>SANNIER MOULES INDUSTRIEL (S.M.I.) S.a.s.</v>
      </c>
      <c r="CP731" s="54">
        <f t="shared" si="215"/>
        <v>730</v>
      </c>
      <c r="CQ731" s="124" t="s">
        <v>106</v>
      </c>
    </row>
    <row r="732" spans="1:95" ht="14.25" customHeight="1" x14ac:dyDescent="0.25">
      <c r="A732" s="119" t="s">
        <v>2542</v>
      </c>
      <c r="B732" s="120" t="s">
        <v>119</v>
      </c>
      <c r="C732" s="50" t="s">
        <v>2282</v>
      </c>
      <c r="D732" s="50" t="s">
        <v>2547</v>
      </c>
      <c r="E732" s="12">
        <v>2005</v>
      </c>
      <c r="F732" s="12" t="s">
        <v>99</v>
      </c>
      <c r="G732" s="12" t="s">
        <v>1429</v>
      </c>
      <c r="H732" s="12" t="s">
        <v>101</v>
      </c>
      <c r="I732" s="12" t="s">
        <v>221</v>
      </c>
      <c r="J732" s="12" t="s">
        <v>2548</v>
      </c>
      <c r="K732" s="14" t="s">
        <v>2316</v>
      </c>
      <c r="L732" s="12" t="s">
        <v>106</v>
      </c>
      <c r="M732" s="14" t="s">
        <v>2316</v>
      </c>
      <c r="N732" s="12" t="s">
        <v>105</v>
      </c>
      <c r="O732" s="12" t="s">
        <v>106</v>
      </c>
      <c r="P732" s="13" t="s">
        <v>2317</v>
      </c>
      <c r="Q732" s="125">
        <v>2200</v>
      </c>
      <c r="R732" s="125">
        <v>1700</v>
      </c>
      <c r="S732" s="125">
        <v>900</v>
      </c>
      <c r="T732" s="125" t="s">
        <v>106</v>
      </c>
      <c r="U732" s="12" t="s">
        <v>106</v>
      </c>
      <c r="V732" s="50" t="s">
        <v>106</v>
      </c>
      <c r="W732" s="12" t="s">
        <v>106</v>
      </c>
      <c r="X732" s="12" t="s">
        <v>108</v>
      </c>
      <c r="Y732" s="12" t="s">
        <v>108</v>
      </c>
      <c r="Z732" s="12" t="s">
        <v>108</v>
      </c>
      <c r="AA732" s="12" t="s">
        <v>108</v>
      </c>
      <c r="AB732" s="56" t="s">
        <v>108</v>
      </c>
      <c r="AC732" s="50" t="s">
        <v>2506</v>
      </c>
      <c r="AD732" s="121" t="s">
        <v>106</v>
      </c>
      <c r="AE732" s="12" t="s">
        <v>106</v>
      </c>
      <c r="AF732" s="122" t="s">
        <v>106</v>
      </c>
      <c r="AG732" s="122" t="s">
        <v>106</v>
      </c>
      <c r="AH732" s="122" t="s">
        <v>106</v>
      </c>
      <c r="AI732" s="122" t="s">
        <v>106</v>
      </c>
      <c r="AJ732" s="122" t="s">
        <v>106</v>
      </c>
      <c r="AK732" s="93" t="s">
        <v>106</v>
      </c>
      <c r="AL732" s="12" t="s">
        <v>106</v>
      </c>
      <c r="AM732" s="12" t="s">
        <v>173</v>
      </c>
      <c r="AN732" s="14" t="s">
        <v>2317</v>
      </c>
      <c r="AO732" s="15" t="s">
        <v>173</v>
      </c>
      <c r="AQ732" s="54" t="s">
        <v>106</v>
      </c>
      <c r="AR732" s="50" t="str">
        <f t="shared" si="226"/>
        <v>B5E.002</v>
      </c>
      <c r="AS732" s="50" t="str">
        <f>A732&amp;"_"&amp;F732</f>
        <v>B5E_M5A</v>
      </c>
      <c r="AT732" s="12" t="s">
        <v>108</v>
      </c>
      <c r="AU732" s="12" t="s">
        <v>108</v>
      </c>
      <c r="AV732" s="12" t="s">
        <v>108</v>
      </c>
      <c r="AW732" s="12" t="s">
        <v>108</v>
      </c>
      <c r="AX732" s="50" t="s">
        <v>106</v>
      </c>
      <c r="AY732" s="12" t="s">
        <v>106</v>
      </c>
      <c r="AZ732" s="12" t="s">
        <v>106</v>
      </c>
      <c r="BA732" s="12" t="str">
        <f t="shared" si="228"/>
        <v>M5A</v>
      </c>
      <c r="BB732" s="54" t="s">
        <v>106</v>
      </c>
      <c r="BC732" s="12" t="str">
        <f t="shared" si="229"/>
        <v>65 kw-15 krpm</v>
      </c>
      <c r="BD732" s="12" t="str">
        <f t="shared" si="230"/>
        <v>HSK-A 100</v>
      </c>
      <c r="BE732" s="115" t="str">
        <f t="shared" si="209"/>
        <v>M5A_B5E</v>
      </c>
      <c r="BF732" s="123" t="s">
        <v>106</v>
      </c>
      <c r="BG732" s="12" t="s">
        <v>106</v>
      </c>
      <c r="BH732" s="54" t="s">
        <v>106</v>
      </c>
      <c r="BI732" s="12" t="s">
        <v>106</v>
      </c>
      <c r="BJ732" s="12" t="s">
        <v>106</v>
      </c>
      <c r="BK732" s="12" t="s">
        <v>106</v>
      </c>
      <c r="BL732" s="123" t="s">
        <v>106</v>
      </c>
      <c r="BM732" s="12" t="s">
        <v>106</v>
      </c>
      <c r="BN732" s="54" t="s">
        <v>106</v>
      </c>
      <c r="BO732" s="12" t="s">
        <v>106</v>
      </c>
      <c r="BP732" s="12" t="s">
        <v>106</v>
      </c>
      <c r="BQ732" s="12" t="s">
        <v>106</v>
      </c>
      <c r="BR732" s="123" t="s">
        <v>106</v>
      </c>
      <c r="BS732" s="12" t="s">
        <v>106</v>
      </c>
      <c r="BT732" s="54" t="s">
        <v>106</v>
      </c>
      <c r="BU732" s="12" t="s">
        <v>106</v>
      </c>
      <c r="BV732" s="12" t="s">
        <v>106</v>
      </c>
      <c r="BW732" s="12" t="s">
        <v>106</v>
      </c>
      <c r="BX732" s="123" t="s">
        <v>106</v>
      </c>
      <c r="BY732" s="12" t="s">
        <v>106</v>
      </c>
      <c r="BZ732" s="54" t="s">
        <v>106</v>
      </c>
      <c r="CA732" s="12" t="s">
        <v>106</v>
      </c>
      <c r="CB732" s="12" t="s">
        <v>106</v>
      </c>
      <c r="CC732" s="12" t="s">
        <v>106</v>
      </c>
      <c r="CD732" s="123" t="s">
        <v>106</v>
      </c>
      <c r="CE732" s="123" t="s">
        <v>106</v>
      </c>
      <c r="CF732" s="123" t="s">
        <v>106</v>
      </c>
      <c r="CG732" s="123" t="s">
        <v>106</v>
      </c>
      <c r="CH732" s="123" t="s">
        <v>106</v>
      </c>
      <c r="CI732" s="123" t="s">
        <v>106</v>
      </c>
      <c r="CJ732" s="123" t="s">
        <v>106</v>
      </c>
      <c r="CK732" s="54" t="s">
        <v>106</v>
      </c>
      <c r="CL732" s="124" t="s">
        <v>2545</v>
      </c>
      <c r="CM732" s="64" t="s">
        <v>2549</v>
      </c>
      <c r="CN732" s="64" t="str">
        <f>TabelladatiSinottico[[#This Row],[Serial_Number]]</f>
        <v>B5E.002</v>
      </c>
      <c r="CO732" s="50" t="str">
        <f>TabelladatiSinottico[[#This Row],[Customer]]</f>
        <v>TOPLINE</v>
      </c>
      <c r="CP732" s="54">
        <f t="shared" si="215"/>
        <v>731</v>
      </c>
      <c r="CQ732" s="124" t="s">
        <v>106</v>
      </c>
    </row>
    <row r="733" spans="1:95" ht="14.25" customHeight="1" x14ac:dyDescent="0.25">
      <c r="A733" s="119" t="s">
        <v>2542</v>
      </c>
      <c r="B733" s="127" t="s">
        <v>135</v>
      </c>
      <c r="C733" s="116" t="s">
        <v>2282</v>
      </c>
      <c r="D733" s="116" t="s">
        <v>2550</v>
      </c>
      <c r="E733" s="115" t="s">
        <v>106</v>
      </c>
      <c r="F733" s="115" t="s">
        <v>99</v>
      </c>
      <c r="G733" s="115" t="s">
        <v>106</v>
      </c>
      <c r="H733" s="115" t="s">
        <v>106</v>
      </c>
      <c r="I733" s="115" t="s">
        <v>106</v>
      </c>
      <c r="J733" s="115" t="s">
        <v>106</v>
      </c>
      <c r="K733" s="14" t="s">
        <v>2316</v>
      </c>
      <c r="L733" s="12" t="s">
        <v>106</v>
      </c>
      <c r="M733" s="14" t="s">
        <v>2316</v>
      </c>
      <c r="N733" s="12" t="s">
        <v>105</v>
      </c>
      <c r="O733" s="12" t="s">
        <v>106</v>
      </c>
      <c r="P733" s="13" t="s">
        <v>2317</v>
      </c>
      <c r="Q733" s="126" t="s">
        <v>106</v>
      </c>
      <c r="R733" s="126" t="s">
        <v>106</v>
      </c>
      <c r="S733" s="126" t="s">
        <v>106</v>
      </c>
      <c r="T733" s="126" t="s">
        <v>106</v>
      </c>
      <c r="U733" s="115" t="s">
        <v>106</v>
      </c>
      <c r="V733" s="116" t="s">
        <v>106</v>
      </c>
      <c r="W733" s="115" t="s">
        <v>106</v>
      </c>
      <c r="X733" s="115" t="s">
        <v>108</v>
      </c>
      <c r="Y733" s="115" t="s">
        <v>108</v>
      </c>
      <c r="Z733" s="115" t="s">
        <v>108</v>
      </c>
      <c r="AA733" s="115" t="s">
        <v>108</v>
      </c>
      <c r="AB733" s="117" t="s">
        <v>108</v>
      </c>
      <c r="AC733" s="116" t="s">
        <v>106</v>
      </c>
      <c r="AD733" s="121" t="s">
        <v>106</v>
      </c>
      <c r="AE733" s="12" t="s">
        <v>106</v>
      </c>
      <c r="AF733" s="122" t="s">
        <v>106</v>
      </c>
      <c r="AG733" s="122" t="s">
        <v>106</v>
      </c>
      <c r="AH733" s="122" t="s">
        <v>106</v>
      </c>
      <c r="AI733" s="122" t="s">
        <v>106</v>
      </c>
      <c r="AJ733" s="122" t="s">
        <v>106</v>
      </c>
      <c r="AK733" s="93" t="s">
        <v>106</v>
      </c>
      <c r="AL733" s="12" t="s">
        <v>106</v>
      </c>
      <c r="AM733" s="12" t="s">
        <v>173</v>
      </c>
      <c r="AN733" s="14" t="s">
        <v>2317</v>
      </c>
      <c r="AO733" s="15" t="s">
        <v>173</v>
      </c>
      <c r="AQ733" s="54" t="s">
        <v>106</v>
      </c>
      <c r="AR733" s="50" t="str">
        <f t="shared" si="226"/>
        <v>B5E.003</v>
      </c>
      <c r="AS733" s="50" t="str">
        <f>A733&amp;"_"&amp;F733</f>
        <v>B5E_M5A</v>
      </c>
      <c r="AT733" s="12" t="s">
        <v>108</v>
      </c>
      <c r="AU733" s="12" t="s">
        <v>108</v>
      </c>
      <c r="AV733" s="12" t="s">
        <v>108</v>
      </c>
      <c r="AW733" s="12" t="s">
        <v>108</v>
      </c>
      <c r="AX733" s="50" t="s">
        <v>106</v>
      </c>
      <c r="AY733" s="12" t="s">
        <v>106</v>
      </c>
      <c r="AZ733" s="12" t="s">
        <v>106</v>
      </c>
      <c r="BA733" s="12" t="str">
        <f t="shared" si="228"/>
        <v>M5A</v>
      </c>
      <c r="BB733" s="54" t="s">
        <v>106</v>
      </c>
      <c r="BC733" s="12" t="str">
        <f t="shared" si="229"/>
        <v>-</v>
      </c>
      <c r="BD733" s="12" t="str">
        <f t="shared" si="230"/>
        <v>-</v>
      </c>
      <c r="BE733" s="115" t="str">
        <f>F733&amp;"_"&amp;A733</f>
        <v>M5A_B5E</v>
      </c>
      <c r="BF733" s="123" t="s">
        <v>106</v>
      </c>
      <c r="BG733" s="12" t="s">
        <v>106</v>
      </c>
      <c r="BH733" s="54" t="s">
        <v>106</v>
      </c>
      <c r="BI733" s="12" t="s">
        <v>106</v>
      </c>
      <c r="BJ733" s="12" t="s">
        <v>106</v>
      </c>
      <c r="BK733" s="12" t="s">
        <v>106</v>
      </c>
      <c r="BL733" s="123" t="s">
        <v>106</v>
      </c>
      <c r="BM733" s="12" t="s">
        <v>106</v>
      </c>
      <c r="BN733" s="54" t="s">
        <v>106</v>
      </c>
      <c r="BO733" s="12" t="s">
        <v>106</v>
      </c>
      <c r="BP733" s="12" t="s">
        <v>106</v>
      </c>
      <c r="BQ733" s="12" t="s">
        <v>106</v>
      </c>
      <c r="BR733" s="123" t="s">
        <v>106</v>
      </c>
      <c r="BS733" s="12" t="s">
        <v>106</v>
      </c>
      <c r="BT733" s="54" t="s">
        <v>106</v>
      </c>
      <c r="BU733" s="12" t="s">
        <v>106</v>
      </c>
      <c r="BV733" s="12" t="s">
        <v>106</v>
      </c>
      <c r="BW733" s="12" t="s">
        <v>106</v>
      </c>
      <c r="BX733" s="123" t="s">
        <v>106</v>
      </c>
      <c r="BY733" s="12" t="s">
        <v>106</v>
      </c>
      <c r="BZ733" s="54" t="s">
        <v>106</v>
      </c>
      <c r="CA733" s="12" t="s">
        <v>106</v>
      </c>
      <c r="CB733" s="12" t="s">
        <v>106</v>
      </c>
      <c r="CC733" s="12" t="s">
        <v>106</v>
      </c>
      <c r="CD733" s="123" t="s">
        <v>106</v>
      </c>
      <c r="CE733" s="123" t="s">
        <v>106</v>
      </c>
      <c r="CF733" s="123" t="s">
        <v>106</v>
      </c>
      <c r="CG733" s="123" t="s">
        <v>106</v>
      </c>
      <c r="CH733" s="123" t="s">
        <v>106</v>
      </c>
      <c r="CI733" s="123" t="s">
        <v>106</v>
      </c>
      <c r="CJ733" s="123" t="s">
        <v>106</v>
      </c>
      <c r="CK733" s="54" t="s">
        <v>106</v>
      </c>
      <c r="CL733" s="124" t="s">
        <v>2545</v>
      </c>
      <c r="CM733" s="64" t="str">
        <f>TabelladatiSinottico[[#This Row],[Model]]</f>
        <v>B5E</v>
      </c>
      <c r="CN733" s="64" t="str">
        <f>TabelladatiSinottico[[#This Row],[Serial_Number]]</f>
        <v>B5E.003</v>
      </c>
      <c r="CO733" s="50" t="str">
        <f>TabelladatiSinottico[[#This Row],[Customer]]</f>
        <v>FASTWORK</v>
      </c>
      <c r="CP733" s="54">
        <f t="shared" si="215"/>
        <v>732</v>
      </c>
      <c r="CQ733" s="124" t="s">
        <v>106</v>
      </c>
    </row>
    <row r="734" spans="1:95" ht="14.25" customHeight="1" x14ac:dyDescent="0.25">
      <c r="A734" s="119" t="s">
        <v>2551</v>
      </c>
      <c r="B734" s="120" t="s">
        <v>982</v>
      </c>
      <c r="C734" s="50" t="s">
        <v>652</v>
      </c>
      <c r="D734" s="50" t="s">
        <v>2552</v>
      </c>
      <c r="E734" s="12">
        <v>2014</v>
      </c>
      <c r="F734" s="12" t="s">
        <v>646</v>
      </c>
      <c r="G734" s="12" t="s">
        <v>2553</v>
      </c>
      <c r="H734" s="12" t="s">
        <v>893</v>
      </c>
      <c r="I734" s="12" t="s">
        <v>648</v>
      </c>
      <c r="J734" s="12" t="s">
        <v>2554</v>
      </c>
      <c r="K734" s="14" t="s">
        <v>2316</v>
      </c>
      <c r="L734" s="12" t="s">
        <v>2555</v>
      </c>
      <c r="M734" s="14" t="s">
        <v>2316</v>
      </c>
      <c r="N734" s="12" t="s">
        <v>105</v>
      </c>
      <c r="O734" s="12" t="s">
        <v>106</v>
      </c>
      <c r="P734" s="13" t="s">
        <v>2317</v>
      </c>
      <c r="Q734" s="125">
        <v>2200</v>
      </c>
      <c r="R734" s="125">
        <v>2200</v>
      </c>
      <c r="S734" s="125">
        <v>900</v>
      </c>
      <c r="T734" s="125">
        <v>24</v>
      </c>
      <c r="U734" s="12" t="s">
        <v>107</v>
      </c>
      <c r="V734" s="50" t="s">
        <v>106</v>
      </c>
      <c r="W734" s="12" t="s">
        <v>106</v>
      </c>
      <c r="X734" s="12" t="s">
        <v>108</v>
      </c>
      <c r="Y734" s="12" t="s">
        <v>108</v>
      </c>
      <c r="Z734" s="12" t="s">
        <v>108</v>
      </c>
      <c r="AA734" s="12" t="s">
        <v>108</v>
      </c>
      <c r="AB734" s="56" t="s">
        <v>108</v>
      </c>
      <c r="AC734" s="50" t="s">
        <v>364</v>
      </c>
      <c r="AD734" s="121" t="s">
        <v>106</v>
      </c>
      <c r="AE734" s="12" t="s">
        <v>106</v>
      </c>
      <c r="AF734" s="122" t="s">
        <v>106</v>
      </c>
      <c r="AG734" s="122" t="s">
        <v>106</v>
      </c>
      <c r="AH734" s="122" t="s">
        <v>106</v>
      </c>
      <c r="AI734" s="122" t="s">
        <v>106</v>
      </c>
      <c r="AJ734" s="122" t="s">
        <v>106</v>
      </c>
      <c r="AK734" s="93" t="s">
        <v>106</v>
      </c>
      <c r="AL734" s="12" t="s">
        <v>106</v>
      </c>
      <c r="AM734" s="12" t="s">
        <v>173</v>
      </c>
      <c r="AN734" s="14" t="s">
        <v>2317</v>
      </c>
      <c r="AO734" s="15" t="s">
        <v>173</v>
      </c>
      <c r="AQ734" s="54" t="s">
        <v>106</v>
      </c>
      <c r="AR734" s="50" t="str">
        <f t="shared" ref="AR734:AR735" si="236">A734&amp;"."&amp;B734</f>
        <v>BHE.101</v>
      </c>
      <c r="AS734" s="50" t="str">
        <f t="shared" ref="AS734:AS735" si="237">A734&amp;"_"&amp;C734</f>
        <v>BHE_3A</v>
      </c>
      <c r="AT734" s="12" t="s">
        <v>108</v>
      </c>
      <c r="AU734" s="12" t="s">
        <v>108</v>
      </c>
      <c r="AV734" s="12" t="s">
        <v>108</v>
      </c>
      <c r="AW734" s="12" t="s">
        <v>108</v>
      </c>
      <c r="AX734" s="50" t="s">
        <v>223</v>
      </c>
      <c r="AY734" s="12" t="s">
        <v>106</v>
      </c>
      <c r="AZ734" s="12" t="s">
        <v>106</v>
      </c>
      <c r="BA734" s="12" t="str">
        <f t="shared" ref="BA734:BA735" si="238">F734</f>
        <v>M3A</v>
      </c>
      <c r="BB734" s="54" t="s">
        <v>106</v>
      </c>
      <c r="BC734" s="12" t="str">
        <f t="shared" ref="BC734:BC735" si="239">G734</f>
        <v>25 kw-6 krpm</v>
      </c>
      <c r="BD734" s="12" t="str">
        <f t="shared" ref="BD734:BD735" si="240">I734</f>
        <v>ISO50</v>
      </c>
      <c r="BE734" s="115" t="s">
        <v>2556</v>
      </c>
      <c r="BF734" s="123" t="s">
        <v>106</v>
      </c>
      <c r="BG734" s="12" t="s">
        <v>106</v>
      </c>
      <c r="BH734" s="54" t="s">
        <v>106</v>
      </c>
      <c r="BI734" s="12" t="s">
        <v>106</v>
      </c>
      <c r="BJ734" s="12" t="s">
        <v>106</v>
      </c>
      <c r="BK734" s="12" t="s">
        <v>106</v>
      </c>
      <c r="BL734" s="123" t="s">
        <v>106</v>
      </c>
      <c r="BM734" s="12" t="s">
        <v>106</v>
      </c>
      <c r="BN734" s="54" t="s">
        <v>106</v>
      </c>
      <c r="BO734" s="12" t="s">
        <v>106</v>
      </c>
      <c r="BP734" s="12" t="s">
        <v>106</v>
      </c>
      <c r="BQ734" s="12" t="s">
        <v>106</v>
      </c>
      <c r="BR734" s="123" t="s">
        <v>106</v>
      </c>
      <c r="BS734" s="12" t="s">
        <v>106</v>
      </c>
      <c r="BT734" s="54" t="s">
        <v>106</v>
      </c>
      <c r="BU734" s="12" t="s">
        <v>106</v>
      </c>
      <c r="BV734" s="12" t="s">
        <v>106</v>
      </c>
      <c r="BW734" s="12" t="s">
        <v>106</v>
      </c>
      <c r="BX734" s="123" t="s">
        <v>106</v>
      </c>
      <c r="BY734" s="12" t="s">
        <v>106</v>
      </c>
      <c r="BZ734" s="54" t="s">
        <v>106</v>
      </c>
      <c r="CA734" s="12" t="s">
        <v>106</v>
      </c>
      <c r="CB734" s="12" t="s">
        <v>106</v>
      </c>
      <c r="CC734" s="12" t="s">
        <v>106</v>
      </c>
      <c r="CD734" s="123" t="s">
        <v>106</v>
      </c>
      <c r="CE734" s="123" t="s">
        <v>106</v>
      </c>
      <c r="CF734" s="123" t="s">
        <v>106</v>
      </c>
      <c r="CG734" s="123" t="s">
        <v>106</v>
      </c>
      <c r="CH734" s="123" t="s">
        <v>106</v>
      </c>
      <c r="CI734" s="123" t="s">
        <v>106</v>
      </c>
      <c r="CJ734" s="123" t="s">
        <v>106</v>
      </c>
      <c r="CK734" s="54" t="s">
        <v>106</v>
      </c>
      <c r="CL734" s="124" t="s">
        <v>2545</v>
      </c>
      <c r="CM734" s="128" t="s">
        <v>2557</v>
      </c>
      <c r="CN734" s="128" t="str">
        <f>TabelladatiSinottico[[#This Row],[Serial_Number]]</f>
        <v>BHE.101</v>
      </c>
      <c r="CO734" s="132" t="str">
        <f>TabelladatiSinottico[[#This Row],[Customer]]</f>
        <v>PASOTTI STAMPI di Pasotti Virgilio &amp; C. S.n.c.</v>
      </c>
      <c r="CP734" s="54">
        <f t="shared" si="215"/>
        <v>733</v>
      </c>
      <c r="CQ734" s="124" t="s">
        <v>106</v>
      </c>
    </row>
    <row r="735" spans="1:95" ht="14.25" customHeight="1" x14ac:dyDescent="0.25">
      <c r="A735" s="119" t="s">
        <v>2551</v>
      </c>
      <c r="B735" s="120" t="s">
        <v>1756</v>
      </c>
      <c r="C735" s="50" t="s">
        <v>652</v>
      </c>
      <c r="D735" s="50" t="s">
        <v>2558</v>
      </c>
      <c r="E735" s="12">
        <v>2016</v>
      </c>
      <c r="F735" s="12" t="s">
        <v>646</v>
      </c>
      <c r="G735" s="12" t="s">
        <v>106</v>
      </c>
      <c r="H735" s="12" t="s">
        <v>106</v>
      </c>
      <c r="I735" s="12" t="s">
        <v>106</v>
      </c>
      <c r="J735" s="12" t="s">
        <v>106</v>
      </c>
      <c r="K735" s="14" t="s">
        <v>2316</v>
      </c>
      <c r="L735" s="12" t="s">
        <v>106</v>
      </c>
      <c r="M735" s="14" t="s">
        <v>2316</v>
      </c>
      <c r="N735" s="12" t="s">
        <v>105</v>
      </c>
      <c r="O735" s="12" t="s">
        <v>106</v>
      </c>
      <c r="P735" s="13" t="s">
        <v>2317</v>
      </c>
      <c r="Q735" s="125" t="s">
        <v>106</v>
      </c>
      <c r="R735" s="125" t="s">
        <v>106</v>
      </c>
      <c r="S735" s="125" t="s">
        <v>106</v>
      </c>
      <c r="T735" s="125" t="s">
        <v>106</v>
      </c>
      <c r="U735" s="12" t="s">
        <v>106</v>
      </c>
      <c r="V735" s="50" t="s">
        <v>106</v>
      </c>
      <c r="W735" s="12" t="s">
        <v>106</v>
      </c>
      <c r="X735" s="12" t="s">
        <v>108</v>
      </c>
      <c r="Y735" s="12" t="s">
        <v>108</v>
      </c>
      <c r="Z735" s="12" t="s">
        <v>108</v>
      </c>
      <c r="AA735" s="12" t="s">
        <v>108</v>
      </c>
      <c r="AB735" s="56" t="s">
        <v>108</v>
      </c>
      <c r="AC735" s="50" t="s">
        <v>109</v>
      </c>
      <c r="AD735" s="121" t="s">
        <v>106</v>
      </c>
      <c r="AE735" s="12" t="s">
        <v>106</v>
      </c>
      <c r="AF735" s="122" t="s">
        <v>106</v>
      </c>
      <c r="AG735" s="122" t="s">
        <v>106</v>
      </c>
      <c r="AH735" s="122" t="s">
        <v>106</v>
      </c>
      <c r="AI735" s="122" t="s">
        <v>106</v>
      </c>
      <c r="AJ735" s="122" t="s">
        <v>106</v>
      </c>
      <c r="AK735" s="93" t="s">
        <v>106</v>
      </c>
      <c r="AL735" s="12" t="s">
        <v>106</v>
      </c>
      <c r="AM735" s="12" t="s">
        <v>173</v>
      </c>
      <c r="AN735" s="14" t="s">
        <v>2317</v>
      </c>
      <c r="AO735" s="15" t="s">
        <v>173</v>
      </c>
      <c r="AQ735" s="54" t="s">
        <v>106</v>
      </c>
      <c r="AR735" s="50" t="str">
        <f t="shared" si="236"/>
        <v>BHE.102</v>
      </c>
      <c r="AS735" s="50" t="str">
        <f t="shared" si="237"/>
        <v>BHE_3A</v>
      </c>
      <c r="AT735" s="12" t="s">
        <v>108</v>
      </c>
      <c r="AU735" s="12" t="s">
        <v>108</v>
      </c>
      <c r="AV735" s="12" t="s">
        <v>108</v>
      </c>
      <c r="AW735" s="12" t="s">
        <v>108</v>
      </c>
      <c r="AX735" s="50" t="s">
        <v>106</v>
      </c>
      <c r="AY735" s="12" t="s">
        <v>106</v>
      </c>
      <c r="AZ735" s="12" t="s">
        <v>106</v>
      </c>
      <c r="BA735" s="12" t="str">
        <f t="shared" si="238"/>
        <v>M3A</v>
      </c>
      <c r="BB735" s="54" t="s">
        <v>106</v>
      </c>
      <c r="BC735" s="12" t="str">
        <f t="shared" si="239"/>
        <v>-</v>
      </c>
      <c r="BD735" s="12" t="str">
        <f t="shared" si="240"/>
        <v>-</v>
      </c>
      <c r="BE735" s="115" t="str">
        <f t="shared" ref="BE735:BE749" si="241">F735&amp;"_"&amp;A735</f>
        <v>M3A_BHE</v>
      </c>
      <c r="BF735" s="123" t="s">
        <v>106</v>
      </c>
      <c r="BG735" s="12" t="s">
        <v>106</v>
      </c>
      <c r="BH735" s="54" t="s">
        <v>106</v>
      </c>
      <c r="BI735" s="12" t="s">
        <v>106</v>
      </c>
      <c r="BJ735" s="12" t="s">
        <v>106</v>
      </c>
      <c r="BK735" s="12" t="s">
        <v>106</v>
      </c>
      <c r="BL735" s="123" t="s">
        <v>106</v>
      </c>
      <c r="BM735" s="12" t="s">
        <v>106</v>
      </c>
      <c r="BN735" s="54" t="s">
        <v>106</v>
      </c>
      <c r="BO735" s="12" t="s">
        <v>106</v>
      </c>
      <c r="BP735" s="12" t="s">
        <v>106</v>
      </c>
      <c r="BQ735" s="12" t="s">
        <v>106</v>
      </c>
      <c r="BR735" s="123" t="s">
        <v>106</v>
      </c>
      <c r="BS735" s="12" t="s">
        <v>106</v>
      </c>
      <c r="BT735" s="54" t="s">
        <v>106</v>
      </c>
      <c r="BU735" s="12" t="s">
        <v>106</v>
      </c>
      <c r="BV735" s="12" t="s">
        <v>106</v>
      </c>
      <c r="BW735" s="12" t="s">
        <v>106</v>
      </c>
      <c r="BX735" s="123" t="s">
        <v>106</v>
      </c>
      <c r="BY735" s="12" t="s">
        <v>106</v>
      </c>
      <c r="BZ735" s="54" t="s">
        <v>106</v>
      </c>
      <c r="CA735" s="12" t="s">
        <v>106</v>
      </c>
      <c r="CB735" s="12" t="s">
        <v>106</v>
      </c>
      <c r="CC735" s="12" t="s">
        <v>106</v>
      </c>
      <c r="CD735" s="123" t="s">
        <v>106</v>
      </c>
      <c r="CE735" s="123" t="s">
        <v>106</v>
      </c>
      <c r="CF735" s="123" t="s">
        <v>106</v>
      </c>
      <c r="CG735" s="123" t="s">
        <v>106</v>
      </c>
      <c r="CH735" s="123" t="s">
        <v>106</v>
      </c>
      <c r="CI735" s="123" t="s">
        <v>106</v>
      </c>
      <c r="CJ735" s="123" t="s">
        <v>106</v>
      </c>
      <c r="CK735" s="54" t="s">
        <v>106</v>
      </c>
      <c r="CL735" s="124" t="s">
        <v>2545</v>
      </c>
      <c r="CM735" s="64" t="str">
        <f>TabelladatiSinottico[[#This Row],[Model]]</f>
        <v>BHE</v>
      </c>
      <c r="CN735" s="128" t="str">
        <f>TabelladatiSinottico[[#This Row],[Serial_Number]]</f>
        <v>BHE.102</v>
      </c>
      <c r="CO735" s="132" t="str">
        <f>TabelladatiSinottico[[#This Row],[Customer]]</f>
        <v>TEKSID BRASIL</v>
      </c>
      <c r="CP735" s="54">
        <f t="shared" si="215"/>
        <v>734</v>
      </c>
      <c r="CQ735" s="124" t="s">
        <v>106</v>
      </c>
    </row>
    <row r="736" spans="1:95" ht="14.25" customHeight="1" x14ac:dyDescent="0.25">
      <c r="A736" s="119" t="s">
        <v>2551</v>
      </c>
      <c r="B736" s="120" t="s">
        <v>989</v>
      </c>
      <c r="C736" s="50" t="s">
        <v>652</v>
      </c>
      <c r="D736" s="50" t="s">
        <v>2559</v>
      </c>
      <c r="E736" s="12">
        <v>2016</v>
      </c>
      <c r="F736" s="12" t="s">
        <v>646</v>
      </c>
      <c r="G736" s="12" t="s">
        <v>106</v>
      </c>
      <c r="H736" s="12" t="s">
        <v>106</v>
      </c>
      <c r="I736" s="12" t="s">
        <v>106</v>
      </c>
      <c r="J736" s="12" t="s">
        <v>106</v>
      </c>
      <c r="K736" s="14" t="s">
        <v>2316</v>
      </c>
      <c r="L736" s="12" t="s">
        <v>106</v>
      </c>
      <c r="M736" s="14" t="s">
        <v>2316</v>
      </c>
      <c r="N736" s="12" t="s">
        <v>105</v>
      </c>
      <c r="O736" s="12" t="s">
        <v>106</v>
      </c>
      <c r="P736" s="13" t="s">
        <v>2317</v>
      </c>
      <c r="Q736" s="125" t="s">
        <v>106</v>
      </c>
      <c r="R736" s="125" t="s">
        <v>106</v>
      </c>
      <c r="S736" s="125" t="s">
        <v>106</v>
      </c>
      <c r="T736" s="125" t="s">
        <v>106</v>
      </c>
      <c r="U736" s="12" t="s">
        <v>106</v>
      </c>
      <c r="V736" s="50" t="s">
        <v>106</v>
      </c>
      <c r="W736" s="12" t="s">
        <v>106</v>
      </c>
      <c r="X736" s="12" t="s">
        <v>108</v>
      </c>
      <c r="Y736" s="12" t="s">
        <v>108</v>
      </c>
      <c r="Z736" s="12" t="s">
        <v>108</v>
      </c>
      <c r="AA736" s="12" t="s">
        <v>108</v>
      </c>
      <c r="AB736" s="56" t="s">
        <v>108</v>
      </c>
      <c r="AC736" s="50" t="s">
        <v>109</v>
      </c>
      <c r="AD736" s="121" t="s">
        <v>106</v>
      </c>
      <c r="AE736" s="12" t="s">
        <v>106</v>
      </c>
      <c r="AF736" s="122" t="s">
        <v>106</v>
      </c>
      <c r="AG736" s="122" t="s">
        <v>106</v>
      </c>
      <c r="AH736" s="122" t="s">
        <v>106</v>
      </c>
      <c r="AI736" s="122" t="s">
        <v>106</v>
      </c>
      <c r="AJ736" s="122" t="s">
        <v>106</v>
      </c>
      <c r="AK736" s="93" t="s">
        <v>106</v>
      </c>
      <c r="AL736" s="12" t="s">
        <v>106</v>
      </c>
      <c r="AM736" s="12" t="s">
        <v>173</v>
      </c>
      <c r="AN736" s="14" t="s">
        <v>2317</v>
      </c>
      <c r="AO736" s="15" t="s">
        <v>173</v>
      </c>
      <c r="AQ736" s="54" t="s">
        <v>106</v>
      </c>
      <c r="AR736" s="50" t="str">
        <f t="shared" ref="AR736" si="242">A736&amp;"."&amp;B736</f>
        <v>BHE.103</v>
      </c>
      <c r="AS736" s="50" t="str">
        <f t="shared" ref="AS736" si="243">A736&amp;"_"&amp;C736</f>
        <v>BHE_3A</v>
      </c>
      <c r="AT736" s="12" t="s">
        <v>108</v>
      </c>
      <c r="AU736" s="12" t="s">
        <v>108</v>
      </c>
      <c r="AV736" s="12" t="s">
        <v>108</v>
      </c>
      <c r="AW736" s="12" t="s">
        <v>108</v>
      </c>
      <c r="AX736" s="50" t="s">
        <v>106</v>
      </c>
      <c r="AY736" s="12" t="s">
        <v>106</v>
      </c>
      <c r="AZ736" s="12" t="s">
        <v>106</v>
      </c>
      <c r="BA736" s="12" t="str">
        <f t="shared" ref="BA736" si="244">F736</f>
        <v>M3A</v>
      </c>
      <c r="BB736" s="54" t="s">
        <v>106</v>
      </c>
      <c r="BC736" s="12" t="str">
        <f t="shared" ref="BC736" si="245">G736</f>
        <v>-</v>
      </c>
      <c r="BD736" s="12" t="str">
        <f t="shared" ref="BD736" si="246">I736</f>
        <v>-</v>
      </c>
      <c r="BE736" s="115" t="str">
        <f t="shared" si="241"/>
        <v>M3A_BHE</v>
      </c>
      <c r="BF736" s="123" t="s">
        <v>106</v>
      </c>
      <c r="BG736" s="12" t="s">
        <v>106</v>
      </c>
      <c r="BH736" s="54" t="s">
        <v>106</v>
      </c>
      <c r="BI736" s="12" t="s">
        <v>106</v>
      </c>
      <c r="BJ736" s="12" t="s">
        <v>106</v>
      </c>
      <c r="BK736" s="12" t="s">
        <v>106</v>
      </c>
      <c r="BL736" s="123" t="s">
        <v>106</v>
      </c>
      <c r="BM736" s="12" t="s">
        <v>106</v>
      </c>
      <c r="BN736" s="54" t="s">
        <v>106</v>
      </c>
      <c r="BO736" s="12" t="s">
        <v>106</v>
      </c>
      <c r="BP736" s="12" t="s">
        <v>106</v>
      </c>
      <c r="BQ736" s="12" t="s">
        <v>106</v>
      </c>
      <c r="BR736" s="123" t="s">
        <v>106</v>
      </c>
      <c r="BS736" s="12" t="s">
        <v>106</v>
      </c>
      <c r="BT736" s="54" t="s">
        <v>106</v>
      </c>
      <c r="BU736" s="12" t="s">
        <v>106</v>
      </c>
      <c r="BV736" s="12" t="s">
        <v>106</v>
      </c>
      <c r="BW736" s="12" t="s">
        <v>106</v>
      </c>
      <c r="BX736" s="123" t="s">
        <v>106</v>
      </c>
      <c r="BY736" s="12" t="s">
        <v>106</v>
      </c>
      <c r="BZ736" s="54" t="s">
        <v>106</v>
      </c>
      <c r="CA736" s="12" t="s">
        <v>106</v>
      </c>
      <c r="CB736" s="12" t="s">
        <v>106</v>
      </c>
      <c r="CC736" s="12" t="s">
        <v>106</v>
      </c>
      <c r="CD736" s="123" t="s">
        <v>106</v>
      </c>
      <c r="CE736" s="123" t="s">
        <v>106</v>
      </c>
      <c r="CF736" s="123" t="s">
        <v>106</v>
      </c>
      <c r="CG736" s="123" t="s">
        <v>106</v>
      </c>
      <c r="CH736" s="123" t="s">
        <v>106</v>
      </c>
      <c r="CI736" s="123" t="s">
        <v>106</v>
      </c>
      <c r="CJ736" s="123" t="s">
        <v>106</v>
      </c>
      <c r="CK736" s="54" t="s">
        <v>106</v>
      </c>
      <c r="CL736" s="124" t="s">
        <v>2545</v>
      </c>
      <c r="CM736" s="64" t="str">
        <f>TabelladatiSinottico[[#This Row],[Model]]</f>
        <v>BHE</v>
      </c>
      <c r="CN736" s="128" t="str">
        <f>TabelladatiSinottico[[#This Row],[Serial_Number]]</f>
        <v>BHE.103</v>
      </c>
      <c r="CO736" s="132" t="str">
        <f>TabelladatiSinottico[[#This Row],[Customer]]</f>
        <v>DESLI INDUSTRIA E COMERCIO</v>
      </c>
      <c r="CP736" s="54">
        <f t="shared" si="215"/>
        <v>735</v>
      </c>
      <c r="CQ736" s="124" t="s">
        <v>106</v>
      </c>
    </row>
    <row r="737" spans="1:95" ht="14.25" customHeight="1" x14ac:dyDescent="0.25">
      <c r="A737" s="119" t="s">
        <v>2551</v>
      </c>
      <c r="B737" s="120" t="s">
        <v>993</v>
      </c>
      <c r="C737" s="50" t="s">
        <v>652</v>
      </c>
      <c r="D737" s="50" t="s">
        <v>2560</v>
      </c>
      <c r="E737" s="12">
        <v>2016</v>
      </c>
      <c r="F737" s="12" t="s">
        <v>646</v>
      </c>
      <c r="G737" s="12" t="s">
        <v>2561</v>
      </c>
      <c r="H737" s="12" t="s">
        <v>106</v>
      </c>
      <c r="I737" s="12" t="s">
        <v>221</v>
      </c>
      <c r="J737" s="12" t="s">
        <v>2554</v>
      </c>
      <c r="K737" s="14" t="s">
        <v>2316</v>
      </c>
      <c r="L737" s="12" t="s">
        <v>2555</v>
      </c>
      <c r="M737" s="14" t="s">
        <v>2316</v>
      </c>
      <c r="N737" s="12" t="s">
        <v>105</v>
      </c>
      <c r="O737" s="12" t="s">
        <v>106</v>
      </c>
      <c r="P737" s="13" t="s">
        <v>2317</v>
      </c>
      <c r="Q737" s="125">
        <v>3200</v>
      </c>
      <c r="R737" s="125">
        <v>2200</v>
      </c>
      <c r="S737" s="125">
        <v>1300</v>
      </c>
      <c r="T737" s="125">
        <v>24</v>
      </c>
      <c r="U737" s="12" t="s">
        <v>107</v>
      </c>
      <c r="V737" s="50" t="s">
        <v>106</v>
      </c>
      <c r="W737" s="12" t="s">
        <v>106</v>
      </c>
      <c r="X737" s="12" t="s">
        <v>108</v>
      </c>
      <c r="Y737" s="12" t="s">
        <v>108</v>
      </c>
      <c r="Z737" s="12" t="s">
        <v>108</v>
      </c>
      <c r="AA737" s="12" t="s">
        <v>108</v>
      </c>
      <c r="AB737" s="56" t="s">
        <v>108</v>
      </c>
      <c r="AC737" s="50" t="s">
        <v>364</v>
      </c>
      <c r="AD737" s="121" t="s">
        <v>106</v>
      </c>
      <c r="AE737" s="12" t="s">
        <v>106</v>
      </c>
      <c r="AF737" s="122" t="s">
        <v>106</v>
      </c>
      <c r="AG737" s="122" t="s">
        <v>106</v>
      </c>
      <c r="AH737" s="122" t="s">
        <v>106</v>
      </c>
      <c r="AI737" s="122" t="s">
        <v>106</v>
      </c>
      <c r="AJ737" s="122" t="s">
        <v>106</v>
      </c>
      <c r="AK737" s="93" t="s">
        <v>106</v>
      </c>
      <c r="AL737" s="12" t="s">
        <v>106</v>
      </c>
      <c r="AM737" s="12" t="s">
        <v>173</v>
      </c>
      <c r="AN737" s="14" t="s">
        <v>2317</v>
      </c>
      <c r="AO737" s="15" t="s">
        <v>173</v>
      </c>
      <c r="AQ737" s="54" t="s">
        <v>106</v>
      </c>
      <c r="AR737" s="50" t="str">
        <f t="shared" ref="AR737:AR738" si="247">A737&amp;"."&amp;B737</f>
        <v>BHE.104</v>
      </c>
      <c r="AS737" s="50" t="str">
        <f t="shared" ref="AS737:AS738" si="248">A737&amp;"_"&amp;C737</f>
        <v>BHE_3A</v>
      </c>
      <c r="AT737" s="12" t="s">
        <v>108</v>
      </c>
      <c r="AU737" s="12" t="s">
        <v>108</v>
      </c>
      <c r="AV737" s="12" t="s">
        <v>108</v>
      </c>
      <c r="AW737" s="12" t="s">
        <v>108</v>
      </c>
      <c r="AX737" s="50" t="s">
        <v>153</v>
      </c>
      <c r="AY737" s="12" t="s">
        <v>106</v>
      </c>
      <c r="AZ737" s="12" t="s">
        <v>106</v>
      </c>
      <c r="BA737" s="12" t="str">
        <f t="shared" ref="BA737:BA738" si="249">F737</f>
        <v>M3A</v>
      </c>
      <c r="BB737" s="54" t="s">
        <v>106</v>
      </c>
      <c r="BC737" s="12" t="str">
        <f t="shared" ref="BC737:BC738" si="250">G737</f>
        <v>26 kw-15 krpm</v>
      </c>
      <c r="BD737" s="12" t="str">
        <f t="shared" ref="BD737:BD738" si="251">I737</f>
        <v>HSK-A 100</v>
      </c>
      <c r="BE737" s="115" t="str">
        <f t="shared" si="241"/>
        <v>M3A_BHE</v>
      </c>
      <c r="BF737" s="123" t="s">
        <v>106</v>
      </c>
      <c r="BG737" s="12" t="s">
        <v>106</v>
      </c>
      <c r="BH737" s="54" t="s">
        <v>106</v>
      </c>
      <c r="BI737" s="12" t="s">
        <v>106</v>
      </c>
      <c r="BJ737" s="12" t="s">
        <v>106</v>
      </c>
      <c r="BK737" s="12" t="s">
        <v>106</v>
      </c>
      <c r="BL737" s="123" t="s">
        <v>106</v>
      </c>
      <c r="BM737" s="12" t="s">
        <v>106</v>
      </c>
      <c r="BN737" s="54" t="s">
        <v>106</v>
      </c>
      <c r="BO737" s="12" t="s">
        <v>106</v>
      </c>
      <c r="BP737" s="12" t="s">
        <v>106</v>
      </c>
      <c r="BQ737" s="12" t="s">
        <v>106</v>
      </c>
      <c r="BR737" s="123" t="s">
        <v>106</v>
      </c>
      <c r="BS737" s="12" t="s">
        <v>106</v>
      </c>
      <c r="BT737" s="54" t="s">
        <v>106</v>
      </c>
      <c r="BU737" s="12" t="s">
        <v>106</v>
      </c>
      <c r="BV737" s="12" t="s">
        <v>106</v>
      </c>
      <c r="BW737" s="12" t="s">
        <v>106</v>
      </c>
      <c r="BX737" s="123" t="s">
        <v>106</v>
      </c>
      <c r="BY737" s="12" t="s">
        <v>106</v>
      </c>
      <c r="BZ737" s="54" t="s">
        <v>106</v>
      </c>
      <c r="CA737" s="12" t="s">
        <v>106</v>
      </c>
      <c r="CB737" s="12" t="s">
        <v>106</v>
      </c>
      <c r="CC737" s="12" t="s">
        <v>106</v>
      </c>
      <c r="CD737" s="123" t="s">
        <v>106</v>
      </c>
      <c r="CE737" s="123" t="s">
        <v>106</v>
      </c>
      <c r="CF737" s="123" t="s">
        <v>106</v>
      </c>
      <c r="CG737" s="123" t="s">
        <v>106</v>
      </c>
      <c r="CH737" s="123" t="s">
        <v>106</v>
      </c>
      <c r="CI737" s="123" t="s">
        <v>106</v>
      </c>
      <c r="CJ737" s="123" t="s">
        <v>106</v>
      </c>
      <c r="CK737" s="54" t="s">
        <v>106</v>
      </c>
      <c r="CL737" s="124" t="s">
        <v>2545</v>
      </c>
      <c r="CM737" s="128" t="s">
        <v>2562</v>
      </c>
      <c r="CN737" s="128" t="str">
        <f>TabelladatiSinottico[[#This Row],[Serial_Number]]</f>
        <v>BHE.104</v>
      </c>
      <c r="CO737" s="132" t="str">
        <f>TabelladatiSinottico[[#This Row],[Customer]]</f>
        <v>TEKSID ALUMINIUM S.r.l.</v>
      </c>
      <c r="CP737" s="54">
        <f t="shared" si="215"/>
        <v>736</v>
      </c>
      <c r="CQ737" s="124" t="s">
        <v>106</v>
      </c>
    </row>
    <row r="738" spans="1:95" ht="14.25" customHeight="1" x14ac:dyDescent="0.25">
      <c r="A738" s="134" t="s">
        <v>2551</v>
      </c>
      <c r="B738" s="136" t="s">
        <v>997</v>
      </c>
      <c r="C738" s="116" t="s">
        <v>652</v>
      </c>
      <c r="D738" s="116" t="s">
        <v>106</v>
      </c>
      <c r="E738" s="115" t="s">
        <v>106</v>
      </c>
      <c r="F738" s="115" t="s">
        <v>106</v>
      </c>
      <c r="G738" s="115" t="s">
        <v>106</v>
      </c>
      <c r="H738" s="115" t="s">
        <v>106</v>
      </c>
      <c r="I738" s="115" t="s">
        <v>106</v>
      </c>
      <c r="J738" s="115" t="s">
        <v>106</v>
      </c>
      <c r="K738" s="14" t="s">
        <v>2316</v>
      </c>
      <c r="L738" s="115" t="s">
        <v>106</v>
      </c>
      <c r="M738" s="14" t="s">
        <v>2316</v>
      </c>
      <c r="N738" s="12" t="s">
        <v>105</v>
      </c>
      <c r="O738" s="12" t="s">
        <v>106</v>
      </c>
      <c r="P738" s="13" t="s">
        <v>2317</v>
      </c>
      <c r="Q738" s="126" t="s">
        <v>106</v>
      </c>
      <c r="R738" s="126" t="s">
        <v>106</v>
      </c>
      <c r="S738" s="126" t="s">
        <v>106</v>
      </c>
      <c r="T738" s="126" t="s">
        <v>106</v>
      </c>
      <c r="U738" s="115" t="s">
        <v>106</v>
      </c>
      <c r="V738" s="116" t="s">
        <v>106</v>
      </c>
      <c r="W738" s="115" t="s">
        <v>106</v>
      </c>
      <c r="X738" s="115" t="s">
        <v>108</v>
      </c>
      <c r="Y738" s="115" t="s">
        <v>108</v>
      </c>
      <c r="Z738" s="115" t="s">
        <v>108</v>
      </c>
      <c r="AA738" s="115" t="s">
        <v>108</v>
      </c>
      <c r="AB738" s="117" t="s">
        <v>108</v>
      </c>
      <c r="AC738" s="116" t="s">
        <v>106</v>
      </c>
      <c r="AD738" s="121" t="s">
        <v>106</v>
      </c>
      <c r="AE738" s="12" t="s">
        <v>106</v>
      </c>
      <c r="AF738" s="122" t="s">
        <v>106</v>
      </c>
      <c r="AG738" s="122" t="s">
        <v>106</v>
      </c>
      <c r="AH738" s="122" t="s">
        <v>106</v>
      </c>
      <c r="AI738" s="122" t="s">
        <v>106</v>
      </c>
      <c r="AJ738" s="122" t="s">
        <v>106</v>
      </c>
      <c r="AK738" s="93" t="s">
        <v>106</v>
      </c>
      <c r="AL738" s="12" t="s">
        <v>106</v>
      </c>
      <c r="AM738" s="12" t="s">
        <v>173</v>
      </c>
      <c r="AN738" s="14" t="s">
        <v>2317</v>
      </c>
      <c r="AO738" s="15" t="s">
        <v>173</v>
      </c>
      <c r="AQ738" s="54" t="s">
        <v>106</v>
      </c>
      <c r="AR738" s="50" t="str">
        <f t="shared" si="247"/>
        <v>BHE.105</v>
      </c>
      <c r="AS738" s="50" t="str">
        <f t="shared" si="248"/>
        <v>BHE_3A</v>
      </c>
      <c r="AT738" s="12" t="s">
        <v>108</v>
      </c>
      <c r="AU738" s="12" t="s">
        <v>108</v>
      </c>
      <c r="AV738" s="12" t="s">
        <v>108</v>
      </c>
      <c r="AW738" s="12" t="s">
        <v>108</v>
      </c>
      <c r="AX738" s="50" t="s">
        <v>106</v>
      </c>
      <c r="AY738" s="12" t="s">
        <v>106</v>
      </c>
      <c r="AZ738" s="12" t="s">
        <v>106</v>
      </c>
      <c r="BA738" s="12" t="str">
        <f t="shared" si="249"/>
        <v>-</v>
      </c>
      <c r="BB738" s="54" t="s">
        <v>106</v>
      </c>
      <c r="BC738" s="12" t="str">
        <f t="shared" si="250"/>
        <v>-</v>
      </c>
      <c r="BD738" s="12" t="str">
        <f t="shared" si="251"/>
        <v>-</v>
      </c>
      <c r="BE738" s="115" t="str">
        <f t="shared" si="241"/>
        <v>-_BHE</v>
      </c>
      <c r="BF738" s="123" t="s">
        <v>106</v>
      </c>
      <c r="BG738" s="12" t="s">
        <v>106</v>
      </c>
      <c r="BH738" s="54" t="s">
        <v>106</v>
      </c>
      <c r="BI738" s="12" t="s">
        <v>106</v>
      </c>
      <c r="BJ738" s="12" t="s">
        <v>106</v>
      </c>
      <c r="BK738" s="12" t="s">
        <v>106</v>
      </c>
      <c r="BL738" s="123" t="s">
        <v>106</v>
      </c>
      <c r="BM738" s="12" t="s">
        <v>106</v>
      </c>
      <c r="BN738" s="54" t="s">
        <v>106</v>
      </c>
      <c r="BO738" s="12" t="s">
        <v>106</v>
      </c>
      <c r="BP738" s="12" t="s">
        <v>106</v>
      </c>
      <c r="BQ738" s="12" t="s">
        <v>106</v>
      </c>
      <c r="BR738" s="123" t="s">
        <v>106</v>
      </c>
      <c r="BS738" s="12" t="s">
        <v>106</v>
      </c>
      <c r="BT738" s="54" t="s">
        <v>106</v>
      </c>
      <c r="BU738" s="12" t="s">
        <v>106</v>
      </c>
      <c r="BV738" s="12" t="s">
        <v>106</v>
      </c>
      <c r="BW738" s="12" t="s">
        <v>106</v>
      </c>
      <c r="BX738" s="123" t="s">
        <v>106</v>
      </c>
      <c r="BY738" s="12" t="s">
        <v>106</v>
      </c>
      <c r="BZ738" s="54" t="s">
        <v>106</v>
      </c>
      <c r="CA738" s="12" t="s">
        <v>106</v>
      </c>
      <c r="CB738" s="12" t="s">
        <v>106</v>
      </c>
      <c r="CC738" s="12" t="s">
        <v>106</v>
      </c>
      <c r="CD738" s="123" t="s">
        <v>106</v>
      </c>
      <c r="CE738" s="123" t="s">
        <v>106</v>
      </c>
      <c r="CF738" s="123" t="s">
        <v>106</v>
      </c>
      <c r="CG738" s="123" t="s">
        <v>106</v>
      </c>
      <c r="CH738" s="123" t="s">
        <v>106</v>
      </c>
      <c r="CI738" s="123" t="s">
        <v>106</v>
      </c>
      <c r="CJ738" s="123" t="s">
        <v>106</v>
      </c>
      <c r="CK738" s="54" t="s">
        <v>106</v>
      </c>
      <c r="CL738" s="124" t="s">
        <v>2545</v>
      </c>
      <c r="CM738" s="64" t="str">
        <f>TabelladatiSinottico[[#This Row],[Model]]</f>
        <v>BHE</v>
      </c>
      <c r="CN738" s="130" t="str">
        <f>TabelladatiSinottico[[#This Row],[Serial_Number]]</f>
        <v>BHE.105</v>
      </c>
      <c r="CO738" s="133" t="str">
        <f>TabelladatiSinottico[[#This Row],[Customer]]</f>
        <v>-</v>
      </c>
      <c r="CP738" s="54">
        <f t="shared" si="215"/>
        <v>737</v>
      </c>
      <c r="CQ738" s="124" t="s">
        <v>106</v>
      </c>
    </row>
    <row r="739" spans="1:95" ht="14.25" customHeight="1" x14ac:dyDescent="0.25">
      <c r="A739" s="119" t="s">
        <v>2551</v>
      </c>
      <c r="B739" s="120" t="s">
        <v>1000</v>
      </c>
      <c r="C739" s="50" t="s">
        <v>652</v>
      </c>
      <c r="D739" s="50" t="s">
        <v>2563</v>
      </c>
      <c r="E739" s="12">
        <v>2016</v>
      </c>
      <c r="F739" s="12" t="s">
        <v>646</v>
      </c>
      <c r="G739" s="12" t="s">
        <v>106</v>
      </c>
      <c r="H739" s="12" t="s">
        <v>106</v>
      </c>
      <c r="I739" s="12" t="s">
        <v>106</v>
      </c>
      <c r="J739" s="12" t="s">
        <v>106</v>
      </c>
      <c r="K739" s="14" t="s">
        <v>2316</v>
      </c>
      <c r="L739" s="12" t="s">
        <v>106</v>
      </c>
      <c r="M739" s="14" t="s">
        <v>2316</v>
      </c>
      <c r="N739" s="12" t="s">
        <v>105</v>
      </c>
      <c r="O739" s="12" t="s">
        <v>106</v>
      </c>
      <c r="P739" s="13" t="s">
        <v>2317</v>
      </c>
      <c r="Q739" s="125" t="s">
        <v>106</v>
      </c>
      <c r="R739" s="125" t="s">
        <v>106</v>
      </c>
      <c r="S739" s="125" t="s">
        <v>106</v>
      </c>
      <c r="T739" s="125" t="s">
        <v>106</v>
      </c>
      <c r="U739" s="12" t="s">
        <v>106</v>
      </c>
      <c r="V739" s="50" t="s">
        <v>106</v>
      </c>
      <c r="W739" s="12" t="s">
        <v>106</v>
      </c>
      <c r="X739" s="12" t="s">
        <v>108</v>
      </c>
      <c r="Y739" s="12" t="s">
        <v>108</v>
      </c>
      <c r="Z739" s="12" t="s">
        <v>108</v>
      </c>
      <c r="AA739" s="12" t="s">
        <v>108</v>
      </c>
      <c r="AB739" s="56" t="s">
        <v>108</v>
      </c>
      <c r="AC739" s="50" t="s">
        <v>109</v>
      </c>
      <c r="AD739" s="121" t="s">
        <v>106</v>
      </c>
      <c r="AE739" s="12" t="s">
        <v>106</v>
      </c>
      <c r="AF739" s="122" t="s">
        <v>106</v>
      </c>
      <c r="AG739" s="122" t="s">
        <v>106</v>
      </c>
      <c r="AH739" s="122" t="s">
        <v>106</v>
      </c>
      <c r="AI739" s="122" t="s">
        <v>106</v>
      </c>
      <c r="AJ739" s="122" t="s">
        <v>106</v>
      </c>
      <c r="AK739" s="93" t="s">
        <v>106</v>
      </c>
      <c r="AL739" s="12" t="s">
        <v>106</v>
      </c>
      <c r="AM739" s="12" t="s">
        <v>173</v>
      </c>
      <c r="AN739" s="14" t="s">
        <v>2317</v>
      </c>
      <c r="AO739" s="15" t="s">
        <v>173</v>
      </c>
      <c r="AQ739" s="54" t="s">
        <v>106</v>
      </c>
      <c r="AR739" s="50" t="str">
        <f t="shared" ref="AR739" si="252">A739&amp;"."&amp;B739</f>
        <v>BHE.106</v>
      </c>
      <c r="AS739" s="50" t="str">
        <f t="shared" ref="AS739" si="253">A739&amp;"_"&amp;C739</f>
        <v>BHE_3A</v>
      </c>
      <c r="AT739" s="12" t="s">
        <v>108</v>
      </c>
      <c r="AU739" s="12" t="s">
        <v>108</v>
      </c>
      <c r="AV739" s="12" t="s">
        <v>108</v>
      </c>
      <c r="AW739" s="12" t="s">
        <v>108</v>
      </c>
      <c r="AX739" s="50" t="s">
        <v>106</v>
      </c>
      <c r="AY739" s="12" t="s">
        <v>106</v>
      </c>
      <c r="AZ739" s="12" t="s">
        <v>106</v>
      </c>
      <c r="BA739" s="12" t="str">
        <f t="shared" ref="BA739" si="254">F739</f>
        <v>M3A</v>
      </c>
      <c r="BB739" s="54" t="s">
        <v>106</v>
      </c>
      <c r="BC739" s="12" t="str">
        <f t="shared" ref="BC739" si="255">G739</f>
        <v>-</v>
      </c>
      <c r="BD739" s="12" t="str">
        <f t="shared" ref="BD739" si="256">I739</f>
        <v>-</v>
      </c>
      <c r="BE739" s="115" t="str">
        <f t="shared" si="241"/>
        <v>M3A_BHE</v>
      </c>
      <c r="BF739" s="123" t="s">
        <v>106</v>
      </c>
      <c r="BG739" s="12" t="s">
        <v>106</v>
      </c>
      <c r="BH739" s="54" t="s">
        <v>106</v>
      </c>
      <c r="BI739" s="12" t="s">
        <v>106</v>
      </c>
      <c r="BJ739" s="12" t="s">
        <v>106</v>
      </c>
      <c r="BK739" s="12" t="s">
        <v>106</v>
      </c>
      <c r="BL739" s="123" t="s">
        <v>106</v>
      </c>
      <c r="BM739" s="12" t="s">
        <v>106</v>
      </c>
      <c r="BN739" s="54" t="s">
        <v>106</v>
      </c>
      <c r="BO739" s="12" t="s">
        <v>106</v>
      </c>
      <c r="BP739" s="12" t="s">
        <v>106</v>
      </c>
      <c r="BQ739" s="12" t="s">
        <v>106</v>
      </c>
      <c r="BR739" s="123" t="s">
        <v>106</v>
      </c>
      <c r="BS739" s="12" t="s">
        <v>106</v>
      </c>
      <c r="BT739" s="54" t="s">
        <v>106</v>
      </c>
      <c r="BU739" s="12" t="s">
        <v>106</v>
      </c>
      <c r="BV739" s="12" t="s">
        <v>106</v>
      </c>
      <c r="BW739" s="12" t="s">
        <v>106</v>
      </c>
      <c r="BX739" s="123" t="s">
        <v>106</v>
      </c>
      <c r="BY739" s="12" t="s">
        <v>106</v>
      </c>
      <c r="BZ739" s="54" t="s">
        <v>106</v>
      </c>
      <c r="CA739" s="12" t="s">
        <v>106</v>
      </c>
      <c r="CB739" s="12" t="s">
        <v>106</v>
      </c>
      <c r="CC739" s="12" t="s">
        <v>106</v>
      </c>
      <c r="CD739" s="123" t="s">
        <v>106</v>
      </c>
      <c r="CE739" s="123" t="s">
        <v>106</v>
      </c>
      <c r="CF739" s="123" t="s">
        <v>106</v>
      </c>
      <c r="CG739" s="123" t="s">
        <v>106</v>
      </c>
      <c r="CH739" s="123" t="s">
        <v>106</v>
      </c>
      <c r="CI739" s="123" t="s">
        <v>106</v>
      </c>
      <c r="CJ739" s="123" t="s">
        <v>106</v>
      </c>
      <c r="CK739" s="54" t="s">
        <v>106</v>
      </c>
      <c r="CL739" s="124" t="s">
        <v>2545</v>
      </c>
      <c r="CM739" s="64" t="str">
        <f>TabelladatiSinottico[[#This Row],[Model]]</f>
        <v>BHE</v>
      </c>
      <c r="CN739" s="128" t="str">
        <f>TabelladatiSinottico[[#This Row],[Serial_Number]]</f>
        <v>BHE.106</v>
      </c>
      <c r="CO739" s="132" t="str">
        <f>TabelladatiSinottico[[#This Row],[Customer]]</f>
        <v>HONDA AUTOMOVEIS</v>
      </c>
      <c r="CP739" s="54">
        <f t="shared" si="215"/>
        <v>738</v>
      </c>
      <c r="CQ739" s="124" t="s">
        <v>106</v>
      </c>
    </row>
    <row r="740" spans="1:95" ht="14.25" customHeight="1" x14ac:dyDescent="0.25">
      <c r="A740" s="119" t="s">
        <v>2551</v>
      </c>
      <c r="B740" s="120" t="s">
        <v>1006</v>
      </c>
      <c r="C740" s="50" t="s">
        <v>652</v>
      </c>
      <c r="D740" s="50" t="s">
        <v>2564</v>
      </c>
      <c r="E740" s="12">
        <v>2020</v>
      </c>
      <c r="F740" s="12" t="s">
        <v>646</v>
      </c>
      <c r="G740" s="12" t="s">
        <v>2565</v>
      </c>
      <c r="H740" s="12" t="s">
        <v>893</v>
      </c>
      <c r="I740" s="12" t="s">
        <v>648</v>
      </c>
      <c r="J740" s="12" t="s">
        <v>2566</v>
      </c>
      <c r="K740" s="14" t="s">
        <v>2316</v>
      </c>
      <c r="L740" s="12" t="s">
        <v>2567</v>
      </c>
      <c r="M740" s="14" t="s">
        <v>2316</v>
      </c>
      <c r="N740" s="12" t="s">
        <v>105</v>
      </c>
      <c r="O740" s="12" t="s">
        <v>106</v>
      </c>
      <c r="P740" s="13" t="s">
        <v>2317</v>
      </c>
      <c r="Q740" s="125">
        <v>3200</v>
      </c>
      <c r="R740" s="125">
        <v>1750</v>
      </c>
      <c r="S740" s="125">
        <v>900</v>
      </c>
      <c r="T740" s="125">
        <v>24</v>
      </c>
      <c r="U740" s="12" t="s">
        <v>107</v>
      </c>
      <c r="V740" s="50" t="s">
        <v>106</v>
      </c>
      <c r="W740" s="12" t="s">
        <v>106</v>
      </c>
      <c r="X740" s="12" t="s">
        <v>108</v>
      </c>
      <c r="Y740" s="12" t="s">
        <v>108</v>
      </c>
      <c r="Z740" s="12" t="s">
        <v>108</v>
      </c>
      <c r="AA740" s="12" t="s">
        <v>108</v>
      </c>
      <c r="AB740" s="56" t="s">
        <v>108</v>
      </c>
      <c r="AC740" s="50" t="s">
        <v>146</v>
      </c>
      <c r="AD740" s="121" t="s">
        <v>106</v>
      </c>
      <c r="AE740" s="12" t="s">
        <v>106</v>
      </c>
      <c r="AF740" s="122" t="s">
        <v>106</v>
      </c>
      <c r="AG740" s="122" t="s">
        <v>106</v>
      </c>
      <c r="AH740" s="122" t="s">
        <v>106</v>
      </c>
      <c r="AI740" s="122" t="s">
        <v>106</v>
      </c>
      <c r="AJ740" s="122" t="s">
        <v>106</v>
      </c>
      <c r="AK740" s="93" t="s">
        <v>106</v>
      </c>
      <c r="AL740" s="12" t="s">
        <v>106</v>
      </c>
      <c r="AM740" s="12" t="s">
        <v>173</v>
      </c>
      <c r="AN740" s="14" t="s">
        <v>2317</v>
      </c>
      <c r="AO740" s="15" t="s">
        <v>173</v>
      </c>
      <c r="AQ740" s="54" t="s">
        <v>106</v>
      </c>
      <c r="AR740" s="50" t="str">
        <f t="shared" ref="AR740" si="257">A740&amp;"."&amp;B740</f>
        <v>BHE.107</v>
      </c>
      <c r="AS740" s="50" t="str">
        <f t="shared" ref="AS740" si="258">A740&amp;"_"&amp;C740</f>
        <v>BHE_3A</v>
      </c>
      <c r="AT740" s="12" t="s">
        <v>108</v>
      </c>
      <c r="AU740" s="12" t="s">
        <v>108</v>
      </c>
      <c r="AV740" s="12" t="s">
        <v>108</v>
      </c>
      <c r="AW740" s="12" t="s">
        <v>108</v>
      </c>
      <c r="AX740" s="50" t="s">
        <v>153</v>
      </c>
      <c r="AY740" s="12" t="s">
        <v>106</v>
      </c>
      <c r="AZ740" s="12" t="s">
        <v>106</v>
      </c>
      <c r="BA740" s="12" t="str">
        <f t="shared" ref="BA740" si="259">F740</f>
        <v>M3A</v>
      </c>
      <c r="BB740" s="54" t="s">
        <v>106</v>
      </c>
      <c r="BC740" s="12" t="str">
        <f t="shared" ref="BC740" si="260">G740</f>
        <v>36 kw-8 krpm</v>
      </c>
      <c r="BD740" s="12" t="str">
        <f t="shared" ref="BD740" si="261">I740</f>
        <v>ISO50</v>
      </c>
      <c r="BE740" s="115" t="str">
        <f t="shared" si="241"/>
        <v>M3A_BHE</v>
      </c>
      <c r="BF740" s="123" t="s">
        <v>106</v>
      </c>
      <c r="BG740" s="12" t="s">
        <v>106</v>
      </c>
      <c r="BH740" s="54" t="s">
        <v>106</v>
      </c>
      <c r="BI740" s="12" t="s">
        <v>106</v>
      </c>
      <c r="BJ740" s="12" t="s">
        <v>106</v>
      </c>
      <c r="BK740" s="12" t="s">
        <v>106</v>
      </c>
      <c r="BL740" s="123" t="s">
        <v>106</v>
      </c>
      <c r="BM740" s="12" t="s">
        <v>106</v>
      </c>
      <c r="BN740" s="54" t="s">
        <v>106</v>
      </c>
      <c r="BO740" s="12" t="s">
        <v>106</v>
      </c>
      <c r="BP740" s="12" t="s">
        <v>106</v>
      </c>
      <c r="BQ740" s="12" t="s">
        <v>106</v>
      </c>
      <c r="BR740" s="123" t="s">
        <v>106</v>
      </c>
      <c r="BS740" s="12" t="s">
        <v>106</v>
      </c>
      <c r="BT740" s="54" t="s">
        <v>106</v>
      </c>
      <c r="BU740" s="12" t="s">
        <v>106</v>
      </c>
      <c r="BV740" s="12" t="s">
        <v>106</v>
      </c>
      <c r="BW740" s="12" t="s">
        <v>106</v>
      </c>
      <c r="BX740" s="123" t="s">
        <v>106</v>
      </c>
      <c r="BY740" s="12" t="s">
        <v>106</v>
      </c>
      <c r="BZ740" s="54" t="s">
        <v>106</v>
      </c>
      <c r="CA740" s="12" t="s">
        <v>106</v>
      </c>
      <c r="CB740" s="12" t="s">
        <v>106</v>
      </c>
      <c r="CC740" s="12" t="s">
        <v>106</v>
      </c>
      <c r="CD740" s="123" t="s">
        <v>106</v>
      </c>
      <c r="CE740" s="123" t="s">
        <v>106</v>
      </c>
      <c r="CF740" s="123" t="s">
        <v>106</v>
      </c>
      <c r="CG740" s="123" t="s">
        <v>106</v>
      </c>
      <c r="CH740" s="123" t="s">
        <v>106</v>
      </c>
      <c r="CI740" s="123" t="s">
        <v>106</v>
      </c>
      <c r="CJ740" s="123" t="s">
        <v>106</v>
      </c>
      <c r="CK740" s="54" t="s">
        <v>106</v>
      </c>
      <c r="CL740" s="124" t="s">
        <v>2545</v>
      </c>
      <c r="CM740" s="128" t="s">
        <v>2568</v>
      </c>
      <c r="CN740" s="128" t="str">
        <f>TabelladatiSinottico[[#This Row],[Serial_Number]]</f>
        <v>BHE.107</v>
      </c>
      <c r="CO740" s="132" t="str">
        <f>TabelladatiSinottico[[#This Row],[Customer]]</f>
        <v>NICHOLS TILLAGE TOOLS, INC.</v>
      </c>
      <c r="CP740" s="54">
        <f t="shared" si="215"/>
        <v>739</v>
      </c>
      <c r="CQ740" s="124" t="s">
        <v>106</v>
      </c>
    </row>
    <row r="741" spans="1:95" ht="14.25" customHeight="1" x14ac:dyDescent="0.25">
      <c r="A741" s="119" t="s">
        <v>2551</v>
      </c>
      <c r="B741" s="120" t="s">
        <v>1011</v>
      </c>
      <c r="C741" s="50" t="s">
        <v>652</v>
      </c>
      <c r="D741" s="50" t="s">
        <v>2569</v>
      </c>
      <c r="E741" s="12">
        <v>2018</v>
      </c>
      <c r="F741" s="12" t="s">
        <v>646</v>
      </c>
      <c r="G741" s="12" t="s">
        <v>2570</v>
      </c>
      <c r="H741" s="12" t="s">
        <v>106</v>
      </c>
      <c r="I741" s="12" t="s">
        <v>106</v>
      </c>
      <c r="J741" s="12" t="s">
        <v>2554</v>
      </c>
      <c r="K741" s="14" t="s">
        <v>2316</v>
      </c>
      <c r="L741" s="12" t="s">
        <v>2555</v>
      </c>
      <c r="M741" s="14" t="s">
        <v>2316</v>
      </c>
      <c r="N741" s="12" t="s">
        <v>105</v>
      </c>
      <c r="O741" s="12" t="s">
        <v>106</v>
      </c>
      <c r="P741" s="13" t="s">
        <v>2317</v>
      </c>
      <c r="Q741" s="125">
        <v>3200</v>
      </c>
      <c r="R741" s="125">
        <v>2200</v>
      </c>
      <c r="S741" s="125">
        <v>1100</v>
      </c>
      <c r="T741" s="125">
        <v>40</v>
      </c>
      <c r="U741" s="12" t="s">
        <v>106</v>
      </c>
      <c r="V741" s="50" t="s">
        <v>106</v>
      </c>
      <c r="W741" s="12" t="s">
        <v>106</v>
      </c>
      <c r="X741" s="12" t="s">
        <v>108</v>
      </c>
      <c r="Y741" s="12" t="s">
        <v>108</v>
      </c>
      <c r="Z741" s="12" t="s">
        <v>108</v>
      </c>
      <c r="AA741" s="12" t="s">
        <v>108</v>
      </c>
      <c r="AB741" s="56" t="s">
        <v>108</v>
      </c>
      <c r="AC741" s="50" t="s">
        <v>364</v>
      </c>
      <c r="AD741" s="121" t="s">
        <v>106</v>
      </c>
      <c r="AE741" s="12" t="s">
        <v>106</v>
      </c>
      <c r="AF741" s="122" t="s">
        <v>106</v>
      </c>
      <c r="AG741" s="122" t="s">
        <v>106</v>
      </c>
      <c r="AH741" s="122" t="s">
        <v>106</v>
      </c>
      <c r="AI741" s="122" t="s">
        <v>106</v>
      </c>
      <c r="AJ741" s="122" t="s">
        <v>106</v>
      </c>
      <c r="AK741" s="93" t="s">
        <v>106</v>
      </c>
      <c r="AL741" s="12" t="s">
        <v>106</v>
      </c>
      <c r="AM741" s="12" t="s">
        <v>173</v>
      </c>
      <c r="AN741" s="14" t="s">
        <v>2317</v>
      </c>
      <c r="AO741" s="15" t="s">
        <v>173</v>
      </c>
      <c r="AQ741" s="54" t="s">
        <v>106</v>
      </c>
      <c r="AR741" s="50" t="str">
        <f t="shared" ref="AR741" si="262">A741&amp;"."&amp;B741</f>
        <v>BHE.108</v>
      </c>
      <c r="AS741" s="50" t="str">
        <f t="shared" ref="AS741" si="263">A741&amp;"_"&amp;C741</f>
        <v>BHE_3A</v>
      </c>
      <c r="AT741" s="12" t="s">
        <v>108</v>
      </c>
      <c r="AU741" s="12" t="s">
        <v>108</v>
      </c>
      <c r="AV741" s="12" t="s">
        <v>108</v>
      </c>
      <c r="AW741" s="12" t="s">
        <v>108</v>
      </c>
      <c r="AX741" s="50" t="s">
        <v>153</v>
      </c>
      <c r="AY741" s="12" t="s">
        <v>106</v>
      </c>
      <c r="AZ741" s="12" t="s">
        <v>106</v>
      </c>
      <c r="BA741" s="12" t="str">
        <f t="shared" ref="BA741" si="264">F741</f>
        <v>M3A</v>
      </c>
      <c r="BB741" s="54" t="s">
        <v>106</v>
      </c>
      <c r="BC741" s="12" t="str">
        <f t="shared" ref="BC741" si="265">G741</f>
        <v>?? Kw-4 krpm VH-2.5</v>
      </c>
      <c r="BD741" s="12" t="str">
        <f t="shared" ref="BD741" si="266">I741</f>
        <v>-</v>
      </c>
      <c r="BE741" s="115" t="str">
        <f t="shared" si="241"/>
        <v>M3A_BHE</v>
      </c>
      <c r="BF741" s="123" t="s">
        <v>106</v>
      </c>
      <c r="BG741" s="12" t="s">
        <v>106</v>
      </c>
      <c r="BH741" s="54" t="s">
        <v>106</v>
      </c>
      <c r="BI741" s="12" t="s">
        <v>106</v>
      </c>
      <c r="BJ741" s="12" t="s">
        <v>106</v>
      </c>
      <c r="BK741" s="12" t="s">
        <v>106</v>
      </c>
      <c r="BL741" s="123" t="s">
        <v>106</v>
      </c>
      <c r="BM741" s="12" t="s">
        <v>106</v>
      </c>
      <c r="BN741" s="54" t="s">
        <v>106</v>
      </c>
      <c r="BO741" s="12" t="s">
        <v>106</v>
      </c>
      <c r="BP741" s="12" t="s">
        <v>106</v>
      </c>
      <c r="BQ741" s="12" t="s">
        <v>106</v>
      </c>
      <c r="BR741" s="123" t="s">
        <v>106</v>
      </c>
      <c r="BS741" s="12" t="s">
        <v>106</v>
      </c>
      <c r="BT741" s="54" t="s">
        <v>106</v>
      </c>
      <c r="BU741" s="12" t="s">
        <v>106</v>
      </c>
      <c r="BV741" s="12" t="s">
        <v>106</v>
      </c>
      <c r="BW741" s="12" t="s">
        <v>106</v>
      </c>
      <c r="BX741" s="123" t="s">
        <v>106</v>
      </c>
      <c r="BY741" s="12" t="s">
        <v>106</v>
      </c>
      <c r="BZ741" s="54" t="s">
        <v>106</v>
      </c>
      <c r="CA741" s="12" t="s">
        <v>106</v>
      </c>
      <c r="CB741" s="12" t="s">
        <v>106</v>
      </c>
      <c r="CC741" s="12" t="s">
        <v>106</v>
      </c>
      <c r="CD741" s="123" t="s">
        <v>106</v>
      </c>
      <c r="CE741" s="123" t="s">
        <v>106</v>
      </c>
      <c r="CF741" s="123" t="s">
        <v>106</v>
      </c>
      <c r="CG741" s="123" t="s">
        <v>106</v>
      </c>
      <c r="CH741" s="123" t="s">
        <v>106</v>
      </c>
      <c r="CI741" s="123" t="s">
        <v>106</v>
      </c>
      <c r="CJ741" s="123" t="s">
        <v>106</v>
      </c>
      <c r="CK741" s="54" t="s">
        <v>106</v>
      </c>
      <c r="CL741" s="124" t="s">
        <v>2545</v>
      </c>
      <c r="CM741" s="128" t="s">
        <v>2571</v>
      </c>
      <c r="CN741" s="128" t="str">
        <f>TabelladatiSinottico[[#This Row],[Serial_Number]]</f>
        <v>BHE.108</v>
      </c>
      <c r="CO741" s="132" t="str">
        <f>TabelladatiSinottico[[#This Row],[Customer]]</f>
        <v>CAPECCI&amp; C. di Capecci Enzo S.a.s</v>
      </c>
      <c r="CP741" s="54">
        <f t="shared" si="215"/>
        <v>740</v>
      </c>
      <c r="CQ741" s="124" t="s">
        <v>106</v>
      </c>
    </row>
    <row r="742" spans="1:95" ht="14.25" customHeight="1" x14ac:dyDescent="0.25">
      <c r="A742" s="119" t="s">
        <v>2551</v>
      </c>
      <c r="B742" s="120" t="s">
        <v>1014</v>
      </c>
      <c r="C742" s="50" t="s">
        <v>652</v>
      </c>
      <c r="D742" s="50" t="s">
        <v>2572</v>
      </c>
      <c r="E742" s="12">
        <v>2018</v>
      </c>
      <c r="F742" s="12" t="s">
        <v>646</v>
      </c>
      <c r="G742" s="12" t="s">
        <v>2553</v>
      </c>
      <c r="H742" s="12" t="s">
        <v>893</v>
      </c>
      <c r="I742" s="12" t="s">
        <v>648</v>
      </c>
      <c r="J742" s="12" t="s">
        <v>2554</v>
      </c>
      <c r="K742" s="14" t="s">
        <v>2316</v>
      </c>
      <c r="L742" s="12" t="s">
        <v>106</v>
      </c>
      <c r="M742" s="14" t="s">
        <v>2316</v>
      </c>
      <c r="N742" s="12" t="s">
        <v>105</v>
      </c>
      <c r="O742" s="12" t="s">
        <v>106</v>
      </c>
      <c r="P742" s="13" t="s">
        <v>2317</v>
      </c>
      <c r="Q742" s="125">
        <v>2200</v>
      </c>
      <c r="R742" s="125">
        <v>1600</v>
      </c>
      <c r="S742" s="125">
        <v>900</v>
      </c>
      <c r="T742" s="125">
        <v>24</v>
      </c>
      <c r="U742" s="12" t="s">
        <v>107</v>
      </c>
      <c r="V742" s="50" t="s">
        <v>106</v>
      </c>
      <c r="W742" s="12" t="s">
        <v>107</v>
      </c>
      <c r="X742" s="12" t="s">
        <v>108</v>
      </c>
      <c r="Y742" s="12" t="s">
        <v>108</v>
      </c>
      <c r="Z742" s="12" t="s">
        <v>108</v>
      </c>
      <c r="AA742" s="12" t="s">
        <v>108</v>
      </c>
      <c r="AB742" s="56" t="s">
        <v>108</v>
      </c>
      <c r="AC742" s="50" t="s">
        <v>364</v>
      </c>
      <c r="AD742" s="121" t="s">
        <v>106</v>
      </c>
      <c r="AE742" s="12" t="s">
        <v>106</v>
      </c>
      <c r="AF742" s="122" t="s">
        <v>106</v>
      </c>
      <c r="AG742" s="122" t="s">
        <v>106</v>
      </c>
      <c r="AH742" s="122" t="s">
        <v>106</v>
      </c>
      <c r="AI742" s="122" t="s">
        <v>106</v>
      </c>
      <c r="AJ742" s="122" t="s">
        <v>106</v>
      </c>
      <c r="AK742" s="93" t="s">
        <v>106</v>
      </c>
      <c r="AL742" s="12" t="s">
        <v>106</v>
      </c>
      <c r="AM742" s="12" t="s">
        <v>173</v>
      </c>
      <c r="AN742" s="14" t="s">
        <v>2317</v>
      </c>
      <c r="AO742" s="15" t="s">
        <v>173</v>
      </c>
      <c r="AQ742" s="54" t="s">
        <v>106</v>
      </c>
      <c r="AR742" s="50" t="str">
        <f t="shared" ref="AR742:AR752" si="267">A742&amp;"."&amp;B742</f>
        <v>BHE.109</v>
      </c>
      <c r="AS742" s="50" t="str">
        <f t="shared" ref="AS742:AS752" si="268">A742&amp;"_"&amp;C742</f>
        <v>BHE_3A</v>
      </c>
      <c r="AT742" s="12" t="s">
        <v>108</v>
      </c>
      <c r="AU742" s="12" t="s">
        <v>108</v>
      </c>
      <c r="AV742" s="12" t="s">
        <v>108</v>
      </c>
      <c r="AW742" s="12" t="s">
        <v>108</v>
      </c>
      <c r="AX742" s="50" t="s">
        <v>153</v>
      </c>
      <c r="AY742" s="12" t="s">
        <v>106</v>
      </c>
      <c r="AZ742" s="12" t="s">
        <v>106</v>
      </c>
      <c r="BA742" s="12" t="str">
        <f t="shared" ref="BA742:BA752" si="269">F742</f>
        <v>M3A</v>
      </c>
      <c r="BB742" s="54" t="s">
        <v>106</v>
      </c>
      <c r="BC742" s="12" t="str">
        <f t="shared" ref="BC742:BC752" si="270">G742</f>
        <v>25 kw-6 krpm</v>
      </c>
      <c r="BD742" s="12" t="str">
        <f t="shared" ref="BD742:BD752" si="271">I742</f>
        <v>ISO50</v>
      </c>
      <c r="BE742" s="115" t="str">
        <f t="shared" si="241"/>
        <v>M3A_BHE</v>
      </c>
      <c r="BF742" s="123" t="s">
        <v>106</v>
      </c>
      <c r="BG742" s="12" t="s">
        <v>106</v>
      </c>
      <c r="BH742" s="54" t="s">
        <v>106</v>
      </c>
      <c r="BI742" s="12" t="s">
        <v>106</v>
      </c>
      <c r="BJ742" s="12" t="s">
        <v>106</v>
      </c>
      <c r="BK742" s="12" t="s">
        <v>106</v>
      </c>
      <c r="BL742" s="123" t="s">
        <v>106</v>
      </c>
      <c r="BM742" s="12" t="s">
        <v>106</v>
      </c>
      <c r="BN742" s="54" t="s">
        <v>106</v>
      </c>
      <c r="BO742" s="12" t="s">
        <v>106</v>
      </c>
      <c r="BP742" s="12" t="s">
        <v>106</v>
      </c>
      <c r="BQ742" s="12" t="s">
        <v>106</v>
      </c>
      <c r="BR742" s="123" t="s">
        <v>106</v>
      </c>
      <c r="BS742" s="12" t="s">
        <v>106</v>
      </c>
      <c r="BT742" s="54" t="s">
        <v>106</v>
      </c>
      <c r="BU742" s="12" t="s">
        <v>106</v>
      </c>
      <c r="BV742" s="12" t="s">
        <v>106</v>
      </c>
      <c r="BW742" s="12" t="s">
        <v>106</v>
      </c>
      <c r="BX742" s="123" t="s">
        <v>106</v>
      </c>
      <c r="BY742" s="12" t="s">
        <v>106</v>
      </c>
      <c r="BZ742" s="54" t="s">
        <v>106</v>
      </c>
      <c r="CA742" s="12" t="s">
        <v>106</v>
      </c>
      <c r="CB742" s="12" t="s">
        <v>106</v>
      </c>
      <c r="CC742" s="12" t="s">
        <v>106</v>
      </c>
      <c r="CD742" s="123" t="s">
        <v>106</v>
      </c>
      <c r="CE742" s="123" t="s">
        <v>106</v>
      </c>
      <c r="CF742" s="123" t="s">
        <v>106</v>
      </c>
      <c r="CG742" s="123" t="s">
        <v>106</v>
      </c>
      <c r="CH742" s="123" t="s">
        <v>106</v>
      </c>
      <c r="CI742" s="123" t="s">
        <v>106</v>
      </c>
      <c r="CJ742" s="123" t="s">
        <v>106</v>
      </c>
      <c r="CK742" s="54" t="s">
        <v>106</v>
      </c>
      <c r="CL742" s="124" t="s">
        <v>2545</v>
      </c>
      <c r="CM742" s="128" t="s">
        <v>2573</v>
      </c>
      <c r="CN742" s="128" t="str">
        <f>TabelladatiSinottico[[#This Row],[Serial_Number]]</f>
        <v>BHE.109</v>
      </c>
      <c r="CO742" s="132" t="str">
        <f>TabelladatiSinottico[[#This Row],[Customer]]</f>
        <v>MECCANICA PADANA S.R.L.</v>
      </c>
      <c r="CP742" s="54">
        <f t="shared" si="215"/>
        <v>741</v>
      </c>
      <c r="CQ742" s="124" t="s">
        <v>106</v>
      </c>
    </row>
    <row r="743" spans="1:95" ht="14.25" customHeight="1" x14ac:dyDescent="0.25">
      <c r="A743" s="119" t="s">
        <v>2551</v>
      </c>
      <c r="B743" s="120" t="s">
        <v>1018</v>
      </c>
      <c r="C743" s="50" t="s">
        <v>2282</v>
      </c>
      <c r="D743" s="50" t="s">
        <v>2574</v>
      </c>
      <c r="E743" s="12">
        <v>2018</v>
      </c>
      <c r="F743" s="12" t="s">
        <v>2575</v>
      </c>
      <c r="G743" s="12" t="s">
        <v>106</v>
      </c>
      <c r="H743" s="12" t="s">
        <v>106</v>
      </c>
      <c r="I743" s="12" t="s">
        <v>106</v>
      </c>
      <c r="J743" s="12" t="s">
        <v>2576</v>
      </c>
      <c r="K743" s="14" t="s">
        <v>2316</v>
      </c>
      <c r="L743" s="12" t="s">
        <v>2555</v>
      </c>
      <c r="M743" s="14" t="s">
        <v>2316</v>
      </c>
      <c r="N743" s="12" t="s">
        <v>105</v>
      </c>
      <c r="O743" s="12" t="s">
        <v>106</v>
      </c>
      <c r="P743" s="13" t="s">
        <v>2317</v>
      </c>
      <c r="Q743" s="125">
        <v>3200</v>
      </c>
      <c r="R743" s="125">
        <v>2600</v>
      </c>
      <c r="S743" s="125">
        <v>690</v>
      </c>
      <c r="T743" s="125" t="s">
        <v>106</v>
      </c>
      <c r="U743" s="12" t="s">
        <v>106</v>
      </c>
      <c r="V743" s="50" t="s">
        <v>106</v>
      </c>
      <c r="W743" s="12" t="s">
        <v>106</v>
      </c>
      <c r="X743" s="12" t="s">
        <v>108</v>
      </c>
      <c r="Y743" s="12" t="s">
        <v>108</v>
      </c>
      <c r="Z743" s="12" t="s">
        <v>108</v>
      </c>
      <c r="AA743" s="12" t="s">
        <v>108</v>
      </c>
      <c r="AB743" s="56" t="s">
        <v>108</v>
      </c>
      <c r="AC743" s="50" t="s">
        <v>146</v>
      </c>
      <c r="AD743" s="121" t="s">
        <v>106</v>
      </c>
      <c r="AE743" s="12" t="s">
        <v>106</v>
      </c>
      <c r="AF743" s="122" t="s">
        <v>106</v>
      </c>
      <c r="AG743" s="122" t="s">
        <v>106</v>
      </c>
      <c r="AH743" s="122" t="s">
        <v>106</v>
      </c>
      <c r="AI743" s="122" t="s">
        <v>106</v>
      </c>
      <c r="AJ743" s="122" t="s">
        <v>106</v>
      </c>
      <c r="AK743" s="93" t="s">
        <v>106</v>
      </c>
      <c r="AL743" s="12" t="s">
        <v>106</v>
      </c>
      <c r="AM743" s="12" t="s">
        <v>173</v>
      </c>
      <c r="AN743" s="14" t="s">
        <v>2317</v>
      </c>
      <c r="AO743" s="15" t="s">
        <v>173</v>
      </c>
      <c r="AQ743" s="54" t="s">
        <v>106</v>
      </c>
      <c r="AR743" s="50" t="str">
        <f t="shared" si="267"/>
        <v>BHE.110</v>
      </c>
      <c r="AS743" s="50" t="str">
        <f t="shared" si="268"/>
        <v>BHE_5A</v>
      </c>
      <c r="AT743" s="12" t="s">
        <v>108</v>
      </c>
      <c r="AU743" s="12" t="s">
        <v>108</v>
      </c>
      <c r="AV743" s="12" t="s">
        <v>108</v>
      </c>
      <c r="AW743" s="12" t="s">
        <v>108</v>
      </c>
      <c r="AX743" s="50" t="s">
        <v>106</v>
      </c>
      <c r="AY743" s="12" t="s">
        <v>106</v>
      </c>
      <c r="AZ743" s="12" t="s">
        <v>106</v>
      </c>
      <c r="BA743" s="12" t="str">
        <f t="shared" si="269"/>
        <v>?5A</v>
      </c>
      <c r="BB743" s="54" t="s">
        <v>106</v>
      </c>
      <c r="BC743" s="12" t="str">
        <f t="shared" si="270"/>
        <v>-</v>
      </c>
      <c r="BD743" s="12" t="str">
        <f t="shared" si="271"/>
        <v>-</v>
      </c>
      <c r="BE743" s="115" t="str">
        <f t="shared" si="241"/>
        <v>?5A_BHE</v>
      </c>
      <c r="BF743" s="123" t="s">
        <v>106</v>
      </c>
      <c r="BG743" s="12" t="s">
        <v>106</v>
      </c>
      <c r="BH743" s="54" t="s">
        <v>106</v>
      </c>
      <c r="BI743" s="12" t="s">
        <v>106</v>
      </c>
      <c r="BJ743" s="12" t="s">
        <v>106</v>
      </c>
      <c r="BK743" s="12" t="s">
        <v>106</v>
      </c>
      <c r="BL743" s="123" t="s">
        <v>106</v>
      </c>
      <c r="BM743" s="12" t="s">
        <v>106</v>
      </c>
      <c r="BN743" s="54" t="s">
        <v>106</v>
      </c>
      <c r="BO743" s="12" t="s">
        <v>106</v>
      </c>
      <c r="BP743" s="12" t="s">
        <v>106</v>
      </c>
      <c r="BQ743" s="12" t="s">
        <v>106</v>
      </c>
      <c r="BR743" s="123" t="s">
        <v>106</v>
      </c>
      <c r="BS743" s="12" t="s">
        <v>106</v>
      </c>
      <c r="BT743" s="54" t="s">
        <v>106</v>
      </c>
      <c r="BU743" s="12" t="s">
        <v>106</v>
      </c>
      <c r="BV743" s="12" t="s">
        <v>106</v>
      </c>
      <c r="BW743" s="12" t="s">
        <v>106</v>
      </c>
      <c r="BX743" s="123" t="s">
        <v>106</v>
      </c>
      <c r="BY743" s="12" t="s">
        <v>106</v>
      </c>
      <c r="BZ743" s="54" t="s">
        <v>106</v>
      </c>
      <c r="CA743" s="12" t="s">
        <v>106</v>
      </c>
      <c r="CB743" s="12" t="s">
        <v>106</v>
      </c>
      <c r="CC743" s="12" t="s">
        <v>106</v>
      </c>
      <c r="CD743" s="123" t="s">
        <v>106</v>
      </c>
      <c r="CE743" s="123" t="s">
        <v>106</v>
      </c>
      <c r="CF743" s="123" t="s">
        <v>106</v>
      </c>
      <c r="CG743" s="123" t="s">
        <v>106</v>
      </c>
      <c r="CH743" s="123" t="s">
        <v>106</v>
      </c>
      <c r="CI743" s="123" t="s">
        <v>106</v>
      </c>
      <c r="CJ743" s="123" t="s">
        <v>106</v>
      </c>
      <c r="CK743" s="54" t="s">
        <v>106</v>
      </c>
      <c r="CL743" s="124" t="s">
        <v>2545</v>
      </c>
      <c r="CM743" s="128" t="s">
        <v>2577</v>
      </c>
      <c r="CN743" s="128" t="str">
        <f>TabelladatiSinottico[[#This Row],[Serial_Number]]</f>
        <v>BHE.110</v>
      </c>
      <c r="CO743" s="132" t="str">
        <f>TabelladatiSinottico[[#This Row],[Customer]]</f>
        <v>FORD TOOL &amp; DIE</v>
      </c>
      <c r="CP743" s="54">
        <f t="shared" si="215"/>
        <v>742</v>
      </c>
      <c r="CQ743" s="124" t="s">
        <v>106</v>
      </c>
    </row>
    <row r="744" spans="1:95" ht="14.25" customHeight="1" x14ac:dyDescent="0.25">
      <c r="A744" s="119" t="s">
        <v>2551</v>
      </c>
      <c r="B744" s="120" t="s">
        <v>1023</v>
      </c>
      <c r="C744" s="50" t="s">
        <v>2282</v>
      </c>
      <c r="D744" s="50" t="s">
        <v>2574</v>
      </c>
      <c r="E744" s="12">
        <v>2018</v>
      </c>
      <c r="F744" s="12" t="s">
        <v>2575</v>
      </c>
      <c r="G744" s="12" t="s">
        <v>106</v>
      </c>
      <c r="H744" s="12" t="s">
        <v>106</v>
      </c>
      <c r="I744" s="12" t="s">
        <v>106</v>
      </c>
      <c r="J744" s="12" t="s">
        <v>2576</v>
      </c>
      <c r="K744" s="14" t="s">
        <v>2316</v>
      </c>
      <c r="L744" s="12" t="s">
        <v>2555</v>
      </c>
      <c r="M744" s="14" t="s">
        <v>2316</v>
      </c>
      <c r="N744" s="12" t="s">
        <v>105</v>
      </c>
      <c r="O744" s="12" t="s">
        <v>106</v>
      </c>
      <c r="P744" s="13" t="s">
        <v>2317</v>
      </c>
      <c r="Q744" s="125">
        <v>3200</v>
      </c>
      <c r="R744" s="125">
        <v>2600</v>
      </c>
      <c r="S744" s="125">
        <v>690</v>
      </c>
      <c r="T744" s="125" t="s">
        <v>106</v>
      </c>
      <c r="U744" s="12" t="s">
        <v>106</v>
      </c>
      <c r="V744" s="50" t="s">
        <v>106</v>
      </c>
      <c r="W744" s="12" t="s">
        <v>106</v>
      </c>
      <c r="X744" s="12" t="s">
        <v>108</v>
      </c>
      <c r="Y744" s="12" t="s">
        <v>108</v>
      </c>
      <c r="Z744" s="12" t="s">
        <v>108</v>
      </c>
      <c r="AA744" s="12" t="s">
        <v>108</v>
      </c>
      <c r="AB744" s="56" t="s">
        <v>108</v>
      </c>
      <c r="AC744" s="50" t="s">
        <v>146</v>
      </c>
      <c r="AD744" s="121" t="s">
        <v>106</v>
      </c>
      <c r="AE744" s="12" t="s">
        <v>106</v>
      </c>
      <c r="AF744" s="122" t="s">
        <v>106</v>
      </c>
      <c r="AG744" s="122" t="s">
        <v>106</v>
      </c>
      <c r="AH744" s="122" t="s">
        <v>106</v>
      </c>
      <c r="AI744" s="122" t="s">
        <v>106</v>
      </c>
      <c r="AJ744" s="122" t="s">
        <v>106</v>
      </c>
      <c r="AK744" s="93" t="s">
        <v>106</v>
      </c>
      <c r="AL744" s="12" t="s">
        <v>106</v>
      </c>
      <c r="AM744" s="12" t="s">
        <v>173</v>
      </c>
      <c r="AN744" s="14" t="s">
        <v>2317</v>
      </c>
      <c r="AO744" s="15" t="s">
        <v>173</v>
      </c>
      <c r="AQ744" s="54" t="s">
        <v>106</v>
      </c>
      <c r="AR744" s="50" t="str">
        <f t="shared" ref="AR744" si="272">A744&amp;"."&amp;B744</f>
        <v>BHE.111</v>
      </c>
      <c r="AS744" s="50" t="str">
        <f t="shared" ref="AS744" si="273">A744&amp;"_"&amp;C744</f>
        <v>BHE_5A</v>
      </c>
      <c r="AT744" s="12" t="s">
        <v>108</v>
      </c>
      <c r="AU744" s="12" t="s">
        <v>108</v>
      </c>
      <c r="AV744" s="12" t="s">
        <v>108</v>
      </c>
      <c r="AW744" s="12" t="s">
        <v>108</v>
      </c>
      <c r="AX744" s="50" t="s">
        <v>106</v>
      </c>
      <c r="AY744" s="12" t="s">
        <v>106</v>
      </c>
      <c r="AZ744" s="12" t="s">
        <v>106</v>
      </c>
      <c r="BA744" s="12" t="str">
        <f t="shared" ref="BA744" si="274">F744</f>
        <v>?5A</v>
      </c>
      <c r="BB744" s="54" t="s">
        <v>106</v>
      </c>
      <c r="BC744" s="12" t="str">
        <f t="shared" ref="BC744" si="275">G744</f>
        <v>-</v>
      </c>
      <c r="BD744" s="12" t="str">
        <f t="shared" ref="BD744" si="276">I744</f>
        <v>-</v>
      </c>
      <c r="BE744" s="115" t="str">
        <f t="shared" si="241"/>
        <v>?5A_BHE</v>
      </c>
      <c r="BF744" s="123" t="s">
        <v>106</v>
      </c>
      <c r="BG744" s="12" t="s">
        <v>106</v>
      </c>
      <c r="BH744" s="54" t="s">
        <v>106</v>
      </c>
      <c r="BI744" s="12" t="s">
        <v>106</v>
      </c>
      <c r="BJ744" s="12" t="s">
        <v>106</v>
      </c>
      <c r="BK744" s="12" t="s">
        <v>106</v>
      </c>
      <c r="BL744" s="123" t="s">
        <v>106</v>
      </c>
      <c r="BM744" s="12" t="s">
        <v>106</v>
      </c>
      <c r="BN744" s="54" t="s">
        <v>106</v>
      </c>
      <c r="BO744" s="12" t="s">
        <v>106</v>
      </c>
      <c r="BP744" s="12" t="s">
        <v>106</v>
      </c>
      <c r="BQ744" s="12" t="s">
        <v>106</v>
      </c>
      <c r="BR744" s="123" t="s">
        <v>106</v>
      </c>
      <c r="BS744" s="12" t="s">
        <v>106</v>
      </c>
      <c r="BT744" s="54" t="s">
        <v>106</v>
      </c>
      <c r="BU744" s="12" t="s">
        <v>106</v>
      </c>
      <c r="BV744" s="12" t="s">
        <v>106</v>
      </c>
      <c r="BW744" s="12" t="s">
        <v>106</v>
      </c>
      <c r="BX744" s="123" t="s">
        <v>106</v>
      </c>
      <c r="BY744" s="12" t="s">
        <v>106</v>
      </c>
      <c r="BZ744" s="54" t="s">
        <v>106</v>
      </c>
      <c r="CA744" s="12" t="s">
        <v>106</v>
      </c>
      <c r="CB744" s="12" t="s">
        <v>106</v>
      </c>
      <c r="CC744" s="12" t="s">
        <v>106</v>
      </c>
      <c r="CD744" s="123" t="s">
        <v>106</v>
      </c>
      <c r="CE744" s="123" t="s">
        <v>106</v>
      </c>
      <c r="CF744" s="123" t="s">
        <v>106</v>
      </c>
      <c r="CG744" s="123" t="s">
        <v>106</v>
      </c>
      <c r="CH744" s="123" t="s">
        <v>106</v>
      </c>
      <c r="CI744" s="123" t="s">
        <v>106</v>
      </c>
      <c r="CJ744" s="123" t="s">
        <v>106</v>
      </c>
      <c r="CK744" s="54" t="s">
        <v>106</v>
      </c>
      <c r="CL744" s="124" t="s">
        <v>2545</v>
      </c>
      <c r="CM744" s="128" t="s">
        <v>2577</v>
      </c>
      <c r="CN744" s="128" t="str">
        <f>TabelladatiSinottico[[#This Row],[Serial_Number]]</f>
        <v>BHE.111</v>
      </c>
      <c r="CO744" s="132" t="str">
        <f>TabelladatiSinottico[[#This Row],[Customer]]</f>
        <v>FORD TOOL &amp; DIE</v>
      </c>
      <c r="CP744" s="54">
        <f t="shared" si="215"/>
        <v>743</v>
      </c>
      <c r="CQ744" s="124" t="s">
        <v>106</v>
      </c>
    </row>
    <row r="745" spans="1:95" ht="14.25" customHeight="1" x14ac:dyDescent="0.25">
      <c r="A745" s="119" t="s">
        <v>2551</v>
      </c>
      <c r="B745" s="120" t="s">
        <v>1024</v>
      </c>
      <c r="C745" s="50" t="s">
        <v>652</v>
      </c>
      <c r="D745" s="50" t="s">
        <v>2578</v>
      </c>
      <c r="E745" s="12">
        <v>2019</v>
      </c>
      <c r="F745" s="12" t="s">
        <v>646</v>
      </c>
      <c r="G745" s="12" t="s">
        <v>2553</v>
      </c>
      <c r="H745" s="12" t="s">
        <v>893</v>
      </c>
      <c r="I745" s="12" t="s">
        <v>648</v>
      </c>
      <c r="J745" s="12" t="s">
        <v>2576</v>
      </c>
      <c r="K745" s="14" t="s">
        <v>2316</v>
      </c>
      <c r="L745" s="12" t="s">
        <v>2555</v>
      </c>
      <c r="M745" s="14" t="s">
        <v>2316</v>
      </c>
      <c r="N745" s="12" t="s">
        <v>105</v>
      </c>
      <c r="O745" s="12" t="s">
        <v>106</v>
      </c>
      <c r="P745" s="13" t="s">
        <v>2317</v>
      </c>
      <c r="Q745" s="125">
        <v>3200</v>
      </c>
      <c r="R745" s="125">
        <v>2200</v>
      </c>
      <c r="S745" s="125">
        <v>1300</v>
      </c>
      <c r="T745" s="125">
        <v>60</v>
      </c>
      <c r="U745" s="12" t="s">
        <v>107</v>
      </c>
      <c r="V745" s="50" t="s">
        <v>106</v>
      </c>
      <c r="W745" s="12" t="s">
        <v>107</v>
      </c>
      <c r="X745" s="12" t="s">
        <v>108</v>
      </c>
      <c r="Y745" s="12" t="s">
        <v>108</v>
      </c>
      <c r="Z745" s="12" t="s">
        <v>108</v>
      </c>
      <c r="AA745" s="12" t="s">
        <v>108</v>
      </c>
      <c r="AB745" s="56" t="s">
        <v>108</v>
      </c>
      <c r="AC745" s="50" t="s">
        <v>364</v>
      </c>
      <c r="AD745" s="121" t="s">
        <v>106</v>
      </c>
      <c r="AE745" s="12" t="s">
        <v>106</v>
      </c>
      <c r="AF745" s="122" t="s">
        <v>106</v>
      </c>
      <c r="AG745" s="122" t="s">
        <v>106</v>
      </c>
      <c r="AH745" s="122" t="s">
        <v>106</v>
      </c>
      <c r="AI745" s="122" t="s">
        <v>106</v>
      </c>
      <c r="AJ745" s="122" t="s">
        <v>106</v>
      </c>
      <c r="AK745" s="93" t="s">
        <v>106</v>
      </c>
      <c r="AL745" s="12" t="s">
        <v>106</v>
      </c>
      <c r="AM745" s="12" t="s">
        <v>173</v>
      </c>
      <c r="AN745" s="14" t="s">
        <v>2317</v>
      </c>
      <c r="AO745" s="15" t="s">
        <v>173</v>
      </c>
      <c r="AQ745" s="54" t="s">
        <v>106</v>
      </c>
      <c r="AR745" s="50" t="str">
        <f t="shared" si="267"/>
        <v>BHE.112</v>
      </c>
      <c r="AS745" s="50" t="str">
        <f t="shared" si="268"/>
        <v>BHE_3A</v>
      </c>
      <c r="AT745" s="12" t="s">
        <v>108</v>
      </c>
      <c r="AU745" s="12" t="s">
        <v>108</v>
      </c>
      <c r="AV745" s="12" t="s">
        <v>108</v>
      </c>
      <c r="AW745" s="12" t="s">
        <v>108</v>
      </c>
      <c r="AX745" s="50" t="s">
        <v>153</v>
      </c>
      <c r="AY745" s="12" t="s">
        <v>106</v>
      </c>
      <c r="AZ745" s="12" t="s">
        <v>106</v>
      </c>
      <c r="BA745" s="12" t="str">
        <f t="shared" si="269"/>
        <v>M3A</v>
      </c>
      <c r="BB745" s="54" t="s">
        <v>106</v>
      </c>
      <c r="BC745" s="12" t="str">
        <f t="shared" si="270"/>
        <v>25 kw-6 krpm</v>
      </c>
      <c r="BD745" s="12" t="str">
        <f t="shared" si="271"/>
        <v>ISO50</v>
      </c>
      <c r="BE745" s="115" t="str">
        <f t="shared" si="241"/>
        <v>M3A_BHE</v>
      </c>
      <c r="BF745" s="123" t="s">
        <v>106</v>
      </c>
      <c r="BG745" s="12" t="s">
        <v>106</v>
      </c>
      <c r="BH745" s="54" t="s">
        <v>106</v>
      </c>
      <c r="BI745" s="12" t="s">
        <v>106</v>
      </c>
      <c r="BJ745" s="12" t="s">
        <v>106</v>
      </c>
      <c r="BK745" s="12" t="s">
        <v>106</v>
      </c>
      <c r="BL745" s="123" t="s">
        <v>106</v>
      </c>
      <c r="BM745" s="12" t="s">
        <v>106</v>
      </c>
      <c r="BN745" s="54" t="s">
        <v>106</v>
      </c>
      <c r="BO745" s="12" t="s">
        <v>106</v>
      </c>
      <c r="BP745" s="12" t="s">
        <v>106</v>
      </c>
      <c r="BQ745" s="12" t="s">
        <v>106</v>
      </c>
      <c r="BR745" s="123" t="s">
        <v>106</v>
      </c>
      <c r="BS745" s="12" t="s">
        <v>106</v>
      </c>
      <c r="BT745" s="54" t="s">
        <v>106</v>
      </c>
      <c r="BU745" s="12" t="s">
        <v>106</v>
      </c>
      <c r="BV745" s="12" t="s">
        <v>106</v>
      </c>
      <c r="BW745" s="12" t="s">
        <v>106</v>
      </c>
      <c r="BX745" s="123" t="s">
        <v>106</v>
      </c>
      <c r="BY745" s="12" t="s">
        <v>106</v>
      </c>
      <c r="BZ745" s="54" t="s">
        <v>106</v>
      </c>
      <c r="CA745" s="12" t="s">
        <v>106</v>
      </c>
      <c r="CB745" s="12" t="s">
        <v>106</v>
      </c>
      <c r="CC745" s="12" t="s">
        <v>106</v>
      </c>
      <c r="CD745" s="123" t="s">
        <v>106</v>
      </c>
      <c r="CE745" s="123" t="s">
        <v>106</v>
      </c>
      <c r="CF745" s="123" t="s">
        <v>106</v>
      </c>
      <c r="CG745" s="123" t="s">
        <v>106</v>
      </c>
      <c r="CH745" s="123" t="s">
        <v>106</v>
      </c>
      <c r="CI745" s="123" t="s">
        <v>106</v>
      </c>
      <c r="CJ745" s="123" t="s">
        <v>106</v>
      </c>
      <c r="CK745" s="54" t="s">
        <v>106</v>
      </c>
      <c r="CL745" s="124" t="s">
        <v>2545</v>
      </c>
      <c r="CM745" s="128" t="s">
        <v>2579</v>
      </c>
      <c r="CN745" s="128" t="str">
        <f>TabelladatiSinottico[[#This Row],[Serial_Number]]</f>
        <v>BHE.112</v>
      </c>
      <c r="CO745" s="132" t="str">
        <f>TabelladatiSinottico[[#This Row],[Customer]]</f>
        <v>DRILL &amp; MILL S.R.L.</v>
      </c>
      <c r="CP745" s="54">
        <f t="shared" si="215"/>
        <v>744</v>
      </c>
      <c r="CQ745" s="124" t="s">
        <v>106</v>
      </c>
    </row>
    <row r="746" spans="1:95" ht="14.25" customHeight="1" x14ac:dyDescent="0.25">
      <c r="A746" s="119" t="s">
        <v>2551</v>
      </c>
      <c r="B746" s="120" t="s">
        <v>1025</v>
      </c>
      <c r="C746" s="50" t="s">
        <v>652</v>
      </c>
      <c r="D746" s="50" t="s">
        <v>2580</v>
      </c>
      <c r="E746" s="12">
        <v>2022</v>
      </c>
      <c r="F746" s="12" t="s">
        <v>646</v>
      </c>
      <c r="G746" s="12" t="s">
        <v>106</v>
      </c>
      <c r="H746" s="12" t="s">
        <v>106</v>
      </c>
      <c r="I746" s="12" t="s">
        <v>106</v>
      </c>
      <c r="J746" s="12" t="s">
        <v>106</v>
      </c>
      <c r="K746" s="14" t="s">
        <v>2316</v>
      </c>
      <c r="L746" s="12" t="s">
        <v>106</v>
      </c>
      <c r="M746" s="14" t="s">
        <v>2316</v>
      </c>
      <c r="N746" s="12" t="s">
        <v>105</v>
      </c>
      <c r="O746" s="12" t="s">
        <v>106</v>
      </c>
      <c r="P746" s="13" t="s">
        <v>2317</v>
      </c>
      <c r="Q746" s="125" t="s">
        <v>106</v>
      </c>
      <c r="R746" s="125" t="s">
        <v>106</v>
      </c>
      <c r="S746" s="125" t="s">
        <v>106</v>
      </c>
      <c r="T746" s="125" t="s">
        <v>106</v>
      </c>
      <c r="U746" s="12" t="s">
        <v>106</v>
      </c>
      <c r="V746" s="50" t="s">
        <v>106</v>
      </c>
      <c r="W746" s="12" t="s">
        <v>106</v>
      </c>
      <c r="X746" s="12" t="s">
        <v>108</v>
      </c>
      <c r="Y746" s="12" t="s">
        <v>108</v>
      </c>
      <c r="Z746" s="12" t="s">
        <v>108</v>
      </c>
      <c r="AA746" s="12" t="s">
        <v>108</v>
      </c>
      <c r="AB746" s="56" t="s">
        <v>108</v>
      </c>
      <c r="AC746" s="50" t="s">
        <v>109</v>
      </c>
      <c r="AD746" s="121" t="s">
        <v>106</v>
      </c>
      <c r="AE746" s="12" t="s">
        <v>106</v>
      </c>
      <c r="AF746" s="122" t="s">
        <v>106</v>
      </c>
      <c r="AG746" s="122" t="s">
        <v>106</v>
      </c>
      <c r="AH746" s="122" t="s">
        <v>106</v>
      </c>
      <c r="AI746" s="122" t="s">
        <v>106</v>
      </c>
      <c r="AJ746" s="122" t="s">
        <v>106</v>
      </c>
      <c r="AK746" s="93" t="s">
        <v>106</v>
      </c>
      <c r="AL746" s="12" t="s">
        <v>106</v>
      </c>
      <c r="AM746" s="12" t="s">
        <v>173</v>
      </c>
      <c r="AN746" s="14" t="s">
        <v>2317</v>
      </c>
      <c r="AO746" s="15" t="s">
        <v>173</v>
      </c>
      <c r="AQ746" s="54" t="s">
        <v>106</v>
      </c>
      <c r="AR746" s="50" t="str">
        <f t="shared" si="267"/>
        <v>BHE.113</v>
      </c>
      <c r="AS746" s="50" t="str">
        <f t="shared" si="268"/>
        <v>BHE_3A</v>
      </c>
      <c r="AT746" s="12" t="s">
        <v>108</v>
      </c>
      <c r="AU746" s="12" t="s">
        <v>108</v>
      </c>
      <c r="AV746" s="12" t="s">
        <v>108</v>
      </c>
      <c r="AW746" s="12" t="s">
        <v>108</v>
      </c>
      <c r="AX746" s="50" t="s">
        <v>106</v>
      </c>
      <c r="AY746" s="12" t="s">
        <v>106</v>
      </c>
      <c r="AZ746" s="12" t="s">
        <v>106</v>
      </c>
      <c r="BA746" s="12" t="str">
        <f t="shared" si="269"/>
        <v>M3A</v>
      </c>
      <c r="BB746" s="54" t="s">
        <v>106</v>
      </c>
      <c r="BC746" s="12" t="str">
        <f t="shared" si="270"/>
        <v>-</v>
      </c>
      <c r="BD746" s="12" t="str">
        <f t="shared" si="271"/>
        <v>-</v>
      </c>
      <c r="BE746" s="115" t="str">
        <f t="shared" si="241"/>
        <v>M3A_BHE</v>
      </c>
      <c r="BF746" s="123" t="s">
        <v>106</v>
      </c>
      <c r="BG746" s="12" t="s">
        <v>106</v>
      </c>
      <c r="BH746" s="54" t="s">
        <v>106</v>
      </c>
      <c r="BI746" s="12" t="s">
        <v>106</v>
      </c>
      <c r="BJ746" s="12" t="s">
        <v>106</v>
      </c>
      <c r="BK746" s="12" t="s">
        <v>106</v>
      </c>
      <c r="BL746" s="123" t="s">
        <v>106</v>
      </c>
      <c r="BM746" s="12" t="s">
        <v>106</v>
      </c>
      <c r="BN746" s="54" t="s">
        <v>106</v>
      </c>
      <c r="BO746" s="12" t="s">
        <v>106</v>
      </c>
      <c r="BP746" s="12" t="s">
        <v>106</v>
      </c>
      <c r="BQ746" s="12" t="s">
        <v>106</v>
      </c>
      <c r="BR746" s="123" t="s">
        <v>106</v>
      </c>
      <c r="BS746" s="12" t="s">
        <v>106</v>
      </c>
      <c r="BT746" s="54" t="s">
        <v>106</v>
      </c>
      <c r="BU746" s="12" t="s">
        <v>106</v>
      </c>
      <c r="BV746" s="12" t="s">
        <v>106</v>
      </c>
      <c r="BW746" s="12" t="s">
        <v>106</v>
      </c>
      <c r="BX746" s="123" t="s">
        <v>106</v>
      </c>
      <c r="BY746" s="12" t="s">
        <v>106</v>
      </c>
      <c r="BZ746" s="54" t="s">
        <v>106</v>
      </c>
      <c r="CA746" s="12" t="s">
        <v>106</v>
      </c>
      <c r="CB746" s="12" t="s">
        <v>106</v>
      </c>
      <c r="CC746" s="12" t="s">
        <v>106</v>
      </c>
      <c r="CD746" s="123" t="s">
        <v>106</v>
      </c>
      <c r="CE746" s="123" t="s">
        <v>106</v>
      </c>
      <c r="CF746" s="123" t="s">
        <v>106</v>
      </c>
      <c r="CG746" s="123" t="s">
        <v>106</v>
      </c>
      <c r="CH746" s="123" t="s">
        <v>106</v>
      </c>
      <c r="CI746" s="123" t="s">
        <v>106</v>
      </c>
      <c r="CJ746" s="123" t="s">
        <v>106</v>
      </c>
      <c r="CK746" s="54" t="s">
        <v>106</v>
      </c>
      <c r="CL746" s="124" t="s">
        <v>2545</v>
      </c>
      <c r="CM746" s="64" t="str">
        <f>TabelladatiSinottico[[#This Row],[Model]]</f>
        <v>BHE</v>
      </c>
      <c r="CN746" s="128" t="str">
        <f>TabelladatiSinottico[[#This Row],[Serial_Number]]</f>
        <v>BHE.113</v>
      </c>
      <c r="CO746" s="132" t="str">
        <f>TabelladatiSinottico[[#This Row],[Customer]]</f>
        <v>TIGRE Materiais e Soluçoes para Contruçao Ltda</v>
      </c>
      <c r="CP746" s="54">
        <f t="shared" si="215"/>
        <v>745</v>
      </c>
      <c r="CQ746" s="124" t="s">
        <v>106</v>
      </c>
    </row>
    <row r="747" spans="1:95" ht="14.25" customHeight="1" x14ac:dyDescent="0.25">
      <c r="A747" s="119" t="s">
        <v>2551</v>
      </c>
      <c r="B747" s="120" t="s">
        <v>1031</v>
      </c>
      <c r="C747" s="50" t="s">
        <v>652</v>
      </c>
      <c r="D747" s="50" t="s">
        <v>2581</v>
      </c>
      <c r="E747" s="12">
        <v>2025</v>
      </c>
      <c r="F747" s="12" t="s">
        <v>646</v>
      </c>
      <c r="G747" s="12" t="s">
        <v>2553</v>
      </c>
      <c r="H747" s="12" t="s">
        <v>893</v>
      </c>
      <c r="I747" s="12" t="s">
        <v>648</v>
      </c>
      <c r="J747" s="12" t="s">
        <v>2576</v>
      </c>
      <c r="K747" s="14" t="s">
        <v>2316</v>
      </c>
      <c r="L747" s="12" t="s">
        <v>2555</v>
      </c>
      <c r="M747" s="14" t="s">
        <v>2316</v>
      </c>
      <c r="N747" s="12" t="s">
        <v>105</v>
      </c>
      <c r="O747" s="12" t="s">
        <v>106</v>
      </c>
      <c r="P747" s="13" t="s">
        <v>2317</v>
      </c>
      <c r="Q747" s="125">
        <v>2200</v>
      </c>
      <c r="R747" s="125">
        <v>1700</v>
      </c>
      <c r="S747" s="125">
        <v>700</v>
      </c>
      <c r="T747" s="125">
        <v>24</v>
      </c>
      <c r="U747" s="12" t="s">
        <v>107</v>
      </c>
      <c r="V747" s="50" t="s">
        <v>106</v>
      </c>
      <c r="W747" s="12" t="s">
        <v>106</v>
      </c>
      <c r="X747" s="12" t="s">
        <v>108</v>
      </c>
      <c r="Y747" s="12" t="s">
        <v>108</v>
      </c>
      <c r="Z747" s="12" t="s">
        <v>108</v>
      </c>
      <c r="AA747" s="12" t="s">
        <v>108</v>
      </c>
      <c r="AB747" s="56" t="s">
        <v>108</v>
      </c>
      <c r="AC747" s="50" t="s">
        <v>364</v>
      </c>
      <c r="AD747" s="121" t="s">
        <v>106</v>
      </c>
      <c r="AE747" s="12" t="s">
        <v>106</v>
      </c>
      <c r="AF747" s="122" t="s">
        <v>106</v>
      </c>
      <c r="AG747" s="122" t="s">
        <v>106</v>
      </c>
      <c r="AH747" s="122" t="s">
        <v>106</v>
      </c>
      <c r="AI747" s="122" t="s">
        <v>106</v>
      </c>
      <c r="AJ747" s="122" t="s">
        <v>106</v>
      </c>
      <c r="AK747" s="93" t="s">
        <v>106</v>
      </c>
      <c r="AL747" s="12" t="s">
        <v>106</v>
      </c>
      <c r="AM747" s="12" t="s">
        <v>173</v>
      </c>
      <c r="AN747" s="14" t="s">
        <v>2317</v>
      </c>
      <c r="AO747" s="15" t="s">
        <v>173</v>
      </c>
      <c r="AQ747" s="54" t="s">
        <v>106</v>
      </c>
      <c r="AR747" s="50" t="str">
        <f t="shared" si="267"/>
        <v>BHE.114</v>
      </c>
      <c r="AS747" s="50" t="str">
        <f t="shared" si="268"/>
        <v>BHE_3A</v>
      </c>
      <c r="AT747" s="12" t="s">
        <v>108</v>
      </c>
      <c r="AU747" s="12" t="s">
        <v>108</v>
      </c>
      <c r="AV747" s="12" t="s">
        <v>108</v>
      </c>
      <c r="AW747" s="12" t="s">
        <v>108</v>
      </c>
      <c r="AX747" s="50" t="s">
        <v>153</v>
      </c>
      <c r="AY747" s="12" t="s">
        <v>106</v>
      </c>
      <c r="AZ747" s="12" t="s">
        <v>106</v>
      </c>
      <c r="BA747" s="12" t="str">
        <f t="shared" si="269"/>
        <v>M3A</v>
      </c>
      <c r="BB747" s="54" t="s">
        <v>106</v>
      </c>
      <c r="BC747" s="12" t="str">
        <f t="shared" si="270"/>
        <v>25 kw-6 krpm</v>
      </c>
      <c r="BD747" s="12" t="str">
        <f t="shared" si="271"/>
        <v>ISO50</v>
      </c>
      <c r="BE747" s="115" t="str">
        <f t="shared" si="241"/>
        <v>M3A_BHE</v>
      </c>
      <c r="BF747" s="123" t="s">
        <v>106</v>
      </c>
      <c r="BG747" s="12" t="s">
        <v>106</v>
      </c>
      <c r="BH747" s="54" t="s">
        <v>106</v>
      </c>
      <c r="BI747" s="12" t="s">
        <v>106</v>
      </c>
      <c r="BJ747" s="12" t="s">
        <v>106</v>
      </c>
      <c r="BK747" s="12" t="s">
        <v>106</v>
      </c>
      <c r="BL747" s="123" t="s">
        <v>106</v>
      </c>
      <c r="BM747" s="12" t="s">
        <v>106</v>
      </c>
      <c r="BN747" s="54" t="s">
        <v>106</v>
      </c>
      <c r="BO747" s="12" t="s">
        <v>106</v>
      </c>
      <c r="BP747" s="12" t="s">
        <v>106</v>
      </c>
      <c r="BQ747" s="12" t="s">
        <v>106</v>
      </c>
      <c r="BR747" s="123" t="s">
        <v>106</v>
      </c>
      <c r="BS747" s="12" t="s">
        <v>106</v>
      </c>
      <c r="BT747" s="54" t="s">
        <v>106</v>
      </c>
      <c r="BU747" s="12" t="s">
        <v>106</v>
      </c>
      <c r="BV747" s="12" t="s">
        <v>106</v>
      </c>
      <c r="BW747" s="12" t="s">
        <v>106</v>
      </c>
      <c r="BX747" s="123" t="s">
        <v>106</v>
      </c>
      <c r="BY747" s="12" t="s">
        <v>106</v>
      </c>
      <c r="BZ747" s="54" t="s">
        <v>106</v>
      </c>
      <c r="CA747" s="12" t="s">
        <v>106</v>
      </c>
      <c r="CB747" s="12" t="s">
        <v>106</v>
      </c>
      <c r="CC747" s="12" t="s">
        <v>106</v>
      </c>
      <c r="CD747" s="123" t="s">
        <v>106</v>
      </c>
      <c r="CE747" s="123" t="s">
        <v>106</v>
      </c>
      <c r="CF747" s="123" t="s">
        <v>106</v>
      </c>
      <c r="CG747" s="123" t="s">
        <v>106</v>
      </c>
      <c r="CH747" s="123" t="s">
        <v>106</v>
      </c>
      <c r="CI747" s="123" t="s">
        <v>106</v>
      </c>
      <c r="CJ747" s="123" t="s">
        <v>106</v>
      </c>
      <c r="CK747" s="54" t="s">
        <v>106</v>
      </c>
      <c r="CL747" s="124" t="s">
        <v>2545</v>
      </c>
      <c r="CM747" s="128" t="s">
        <v>2573</v>
      </c>
      <c r="CN747" s="128" t="str">
        <f>TabelladatiSinottico[[#This Row],[Serial_Number]]</f>
        <v>BHE.114</v>
      </c>
      <c r="CO747" s="132" t="str">
        <f>TabelladatiSinottico[[#This Row],[Customer]]</f>
        <v>C.S.M. MODELLERIA COSTRUZIONESTAMPI E MODELLI SRL</v>
      </c>
      <c r="CP747" s="54">
        <f t="shared" si="215"/>
        <v>746</v>
      </c>
      <c r="CQ747" s="124" t="s">
        <v>106</v>
      </c>
    </row>
    <row r="748" spans="1:95" ht="14.25" customHeight="1" x14ac:dyDescent="0.25">
      <c r="A748" s="134" t="s">
        <v>2551</v>
      </c>
      <c r="B748" s="136" t="s">
        <v>1034</v>
      </c>
      <c r="C748" s="116" t="s">
        <v>652</v>
      </c>
      <c r="D748" s="50" t="s">
        <v>106</v>
      </c>
      <c r="E748" s="12" t="s">
        <v>106</v>
      </c>
      <c r="F748" s="115" t="s">
        <v>106</v>
      </c>
      <c r="G748" s="115" t="s">
        <v>106</v>
      </c>
      <c r="H748" s="115" t="s">
        <v>106</v>
      </c>
      <c r="I748" s="115" t="s">
        <v>106</v>
      </c>
      <c r="J748" s="115" t="s">
        <v>106</v>
      </c>
      <c r="K748" s="14" t="s">
        <v>2316</v>
      </c>
      <c r="L748" s="115" t="s">
        <v>106</v>
      </c>
      <c r="M748" s="14" t="s">
        <v>2316</v>
      </c>
      <c r="N748" s="12" t="s">
        <v>105</v>
      </c>
      <c r="O748" s="12" t="s">
        <v>106</v>
      </c>
      <c r="P748" s="13" t="s">
        <v>2317</v>
      </c>
      <c r="Q748" s="126" t="s">
        <v>106</v>
      </c>
      <c r="R748" s="126" t="s">
        <v>106</v>
      </c>
      <c r="S748" s="126" t="s">
        <v>106</v>
      </c>
      <c r="T748" s="126" t="s">
        <v>106</v>
      </c>
      <c r="U748" s="115" t="s">
        <v>106</v>
      </c>
      <c r="V748" s="116" t="s">
        <v>106</v>
      </c>
      <c r="W748" s="115" t="s">
        <v>106</v>
      </c>
      <c r="X748" s="115" t="s">
        <v>108</v>
      </c>
      <c r="Y748" s="115" t="s">
        <v>108</v>
      </c>
      <c r="Z748" s="115" t="s">
        <v>108</v>
      </c>
      <c r="AA748" s="115" t="s">
        <v>108</v>
      </c>
      <c r="AB748" s="117" t="s">
        <v>108</v>
      </c>
      <c r="AC748" s="116" t="s">
        <v>106</v>
      </c>
      <c r="AD748" s="121" t="s">
        <v>106</v>
      </c>
      <c r="AE748" s="12" t="s">
        <v>106</v>
      </c>
      <c r="AF748" s="122" t="s">
        <v>106</v>
      </c>
      <c r="AG748" s="122" t="s">
        <v>106</v>
      </c>
      <c r="AH748" s="122" t="s">
        <v>106</v>
      </c>
      <c r="AI748" s="122" t="s">
        <v>106</v>
      </c>
      <c r="AJ748" s="122" t="s">
        <v>106</v>
      </c>
      <c r="AK748" s="93" t="s">
        <v>106</v>
      </c>
      <c r="AL748" s="12" t="s">
        <v>106</v>
      </c>
      <c r="AM748" s="12" t="s">
        <v>173</v>
      </c>
      <c r="AN748" s="14" t="s">
        <v>2317</v>
      </c>
      <c r="AO748" s="15" t="s">
        <v>173</v>
      </c>
      <c r="AQ748" s="54" t="s">
        <v>106</v>
      </c>
      <c r="AR748" s="50" t="str">
        <f t="shared" ref="AR748" si="277">A748&amp;"."&amp;B748</f>
        <v>BHE.115</v>
      </c>
      <c r="AS748" s="50" t="str">
        <f t="shared" ref="AS748" si="278">A748&amp;"_"&amp;C748</f>
        <v>BHE_3A</v>
      </c>
      <c r="AT748" s="12" t="s">
        <v>108</v>
      </c>
      <c r="AU748" s="12" t="s">
        <v>108</v>
      </c>
      <c r="AV748" s="12" t="s">
        <v>108</v>
      </c>
      <c r="AW748" s="12" t="s">
        <v>108</v>
      </c>
      <c r="AX748" s="50" t="s">
        <v>106</v>
      </c>
      <c r="AY748" s="12" t="s">
        <v>106</v>
      </c>
      <c r="AZ748" s="12" t="s">
        <v>106</v>
      </c>
      <c r="BA748" s="12" t="str">
        <f t="shared" ref="BA748" si="279">F748</f>
        <v>-</v>
      </c>
      <c r="BB748" s="54" t="s">
        <v>106</v>
      </c>
      <c r="BC748" s="12" t="str">
        <f t="shared" ref="BC748" si="280">G748</f>
        <v>-</v>
      </c>
      <c r="BD748" s="12" t="str">
        <f t="shared" ref="BD748" si="281">I748</f>
        <v>-</v>
      </c>
      <c r="BE748" s="115" t="str">
        <f t="shared" si="241"/>
        <v>-_BHE</v>
      </c>
      <c r="BF748" s="123" t="s">
        <v>106</v>
      </c>
      <c r="BG748" s="12" t="s">
        <v>106</v>
      </c>
      <c r="BH748" s="54" t="s">
        <v>106</v>
      </c>
      <c r="BI748" s="12" t="s">
        <v>106</v>
      </c>
      <c r="BJ748" s="12" t="s">
        <v>106</v>
      </c>
      <c r="BK748" s="12" t="s">
        <v>106</v>
      </c>
      <c r="BL748" s="123" t="s">
        <v>106</v>
      </c>
      <c r="BM748" s="12" t="s">
        <v>106</v>
      </c>
      <c r="BN748" s="54" t="s">
        <v>106</v>
      </c>
      <c r="BO748" s="12" t="s">
        <v>106</v>
      </c>
      <c r="BP748" s="12" t="s">
        <v>106</v>
      </c>
      <c r="BQ748" s="12" t="s">
        <v>106</v>
      </c>
      <c r="BR748" s="123" t="s">
        <v>106</v>
      </c>
      <c r="BS748" s="12" t="s">
        <v>106</v>
      </c>
      <c r="BT748" s="54" t="s">
        <v>106</v>
      </c>
      <c r="BU748" s="12" t="s">
        <v>106</v>
      </c>
      <c r="BV748" s="12" t="s">
        <v>106</v>
      </c>
      <c r="BW748" s="12" t="s">
        <v>106</v>
      </c>
      <c r="BX748" s="123" t="s">
        <v>106</v>
      </c>
      <c r="BY748" s="12" t="s">
        <v>106</v>
      </c>
      <c r="BZ748" s="54" t="s">
        <v>106</v>
      </c>
      <c r="CA748" s="12" t="s">
        <v>106</v>
      </c>
      <c r="CB748" s="12" t="s">
        <v>106</v>
      </c>
      <c r="CC748" s="12" t="s">
        <v>106</v>
      </c>
      <c r="CD748" s="123" t="s">
        <v>106</v>
      </c>
      <c r="CE748" s="123" t="s">
        <v>106</v>
      </c>
      <c r="CF748" s="123" t="s">
        <v>106</v>
      </c>
      <c r="CG748" s="123" t="s">
        <v>106</v>
      </c>
      <c r="CH748" s="123" t="s">
        <v>106</v>
      </c>
      <c r="CI748" s="123" t="s">
        <v>106</v>
      </c>
      <c r="CJ748" s="123" t="s">
        <v>106</v>
      </c>
      <c r="CK748" s="54" t="s">
        <v>106</v>
      </c>
      <c r="CL748" s="124" t="s">
        <v>2545</v>
      </c>
      <c r="CM748" s="64" t="str">
        <f>TabelladatiSinottico[[#This Row],[Model]]</f>
        <v>BHE</v>
      </c>
      <c r="CN748" s="130" t="str">
        <f>TabelladatiSinottico[[#This Row],[Serial_Number]]</f>
        <v>BHE.115</v>
      </c>
      <c r="CO748" s="133" t="str">
        <f>TabelladatiSinottico[[#This Row],[Customer]]</f>
        <v>-</v>
      </c>
      <c r="CP748" s="54">
        <f t="shared" si="215"/>
        <v>747</v>
      </c>
      <c r="CQ748" s="124" t="s">
        <v>106</v>
      </c>
    </row>
    <row r="749" spans="1:95" ht="14.25" customHeight="1" x14ac:dyDescent="0.25">
      <c r="A749" s="119" t="s">
        <v>2551</v>
      </c>
      <c r="B749" s="120" t="s">
        <v>1035</v>
      </c>
      <c r="C749" s="50" t="s">
        <v>652</v>
      </c>
      <c r="D749" s="50" t="s">
        <v>2582</v>
      </c>
      <c r="E749" s="12">
        <v>2024</v>
      </c>
      <c r="F749" s="12" t="s">
        <v>646</v>
      </c>
      <c r="G749" s="12" t="s">
        <v>2553</v>
      </c>
      <c r="H749" s="12" t="s">
        <v>893</v>
      </c>
      <c r="I749" s="12" t="s">
        <v>648</v>
      </c>
      <c r="J749" s="12" t="s">
        <v>2576</v>
      </c>
      <c r="K749" s="14" t="s">
        <v>2316</v>
      </c>
      <c r="L749" s="12" t="s">
        <v>2555</v>
      </c>
      <c r="M749" s="14" t="s">
        <v>2316</v>
      </c>
      <c r="N749" s="12" t="s">
        <v>105</v>
      </c>
      <c r="O749" s="12" t="s">
        <v>106</v>
      </c>
      <c r="P749" s="13" t="s">
        <v>2317</v>
      </c>
      <c r="Q749" s="125">
        <v>3200</v>
      </c>
      <c r="R749" s="125">
        <v>2200</v>
      </c>
      <c r="S749" s="125">
        <v>1100</v>
      </c>
      <c r="T749" s="125">
        <v>40</v>
      </c>
      <c r="U749" s="12" t="s">
        <v>107</v>
      </c>
      <c r="V749" s="50" t="s">
        <v>106</v>
      </c>
      <c r="W749" s="12" t="s">
        <v>107</v>
      </c>
      <c r="X749" s="12" t="s">
        <v>108</v>
      </c>
      <c r="Y749" s="12" t="s">
        <v>108</v>
      </c>
      <c r="Z749" s="12" t="s">
        <v>108</v>
      </c>
      <c r="AA749" s="12" t="s">
        <v>108</v>
      </c>
      <c r="AB749" s="56" t="s">
        <v>108</v>
      </c>
      <c r="AC749" s="50" t="s">
        <v>2196</v>
      </c>
      <c r="AD749" s="121" t="s">
        <v>106</v>
      </c>
      <c r="AE749" s="12" t="s">
        <v>106</v>
      </c>
      <c r="AF749" s="122" t="s">
        <v>106</v>
      </c>
      <c r="AG749" s="122" t="s">
        <v>106</v>
      </c>
      <c r="AH749" s="122" t="s">
        <v>106</v>
      </c>
      <c r="AI749" s="122" t="s">
        <v>106</v>
      </c>
      <c r="AJ749" s="122" t="s">
        <v>106</v>
      </c>
      <c r="AK749" s="93" t="s">
        <v>106</v>
      </c>
      <c r="AL749" s="12" t="s">
        <v>106</v>
      </c>
      <c r="AM749" s="12" t="s">
        <v>173</v>
      </c>
      <c r="AN749" s="14" t="s">
        <v>2317</v>
      </c>
      <c r="AO749" s="15" t="s">
        <v>173</v>
      </c>
      <c r="AQ749" s="54" t="s">
        <v>106</v>
      </c>
      <c r="AR749" s="50" t="str">
        <f t="shared" si="267"/>
        <v>BHE.116</v>
      </c>
      <c r="AS749" s="50" t="str">
        <f t="shared" si="268"/>
        <v>BHE_3A</v>
      </c>
      <c r="AT749" s="12" t="s">
        <v>108</v>
      </c>
      <c r="AU749" s="12" t="s">
        <v>108</v>
      </c>
      <c r="AV749" s="12" t="s">
        <v>108</v>
      </c>
      <c r="AW749" s="12" t="s">
        <v>108</v>
      </c>
      <c r="AX749" s="50" t="s">
        <v>153</v>
      </c>
      <c r="AY749" s="12" t="s">
        <v>106</v>
      </c>
      <c r="AZ749" s="12" t="s">
        <v>106</v>
      </c>
      <c r="BA749" s="12" t="str">
        <f t="shared" si="269"/>
        <v>M3A</v>
      </c>
      <c r="BB749" s="54" t="s">
        <v>106</v>
      </c>
      <c r="BC749" s="12" t="str">
        <f t="shared" si="270"/>
        <v>25 kw-6 krpm</v>
      </c>
      <c r="BD749" s="12" t="str">
        <f t="shared" si="271"/>
        <v>ISO50</v>
      </c>
      <c r="BE749" s="115" t="str">
        <f t="shared" si="241"/>
        <v>M3A_BHE</v>
      </c>
      <c r="BF749" s="123" t="s">
        <v>106</v>
      </c>
      <c r="BG749" s="12" t="s">
        <v>106</v>
      </c>
      <c r="BH749" s="54" t="s">
        <v>106</v>
      </c>
      <c r="BI749" s="12" t="s">
        <v>106</v>
      </c>
      <c r="BJ749" s="12" t="s">
        <v>106</v>
      </c>
      <c r="BK749" s="12" t="s">
        <v>106</v>
      </c>
      <c r="BL749" s="123" t="s">
        <v>106</v>
      </c>
      <c r="BM749" s="12" t="s">
        <v>106</v>
      </c>
      <c r="BN749" s="54" t="s">
        <v>106</v>
      </c>
      <c r="BO749" s="12" t="s">
        <v>106</v>
      </c>
      <c r="BP749" s="12" t="s">
        <v>106</v>
      </c>
      <c r="BQ749" s="12" t="s">
        <v>106</v>
      </c>
      <c r="BR749" s="123" t="s">
        <v>106</v>
      </c>
      <c r="BS749" s="12" t="s">
        <v>106</v>
      </c>
      <c r="BT749" s="54" t="s">
        <v>106</v>
      </c>
      <c r="BU749" s="12" t="s">
        <v>106</v>
      </c>
      <c r="BV749" s="12" t="s">
        <v>106</v>
      </c>
      <c r="BW749" s="12" t="s">
        <v>106</v>
      </c>
      <c r="BX749" s="123" t="s">
        <v>106</v>
      </c>
      <c r="BY749" s="12" t="s">
        <v>106</v>
      </c>
      <c r="BZ749" s="54" t="s">
        <v>106</v>
      </c>
      <c r="CA749" s="12" t="s">
        <v>106</v>
      </c>
      <c r="CB749" s="12" t="s">
        <v>106</v>
      </c>
      <c r="CC749" s="12" t="s">
        <v>106</v>
      </c>
      <c r="CD749" s="123" t="s">
        <v>106</v>
      </c>
      <c r="CE749" s="123" t="s">
        <v>106</v>
      </c>
      <c r="CF749" s="123" t="s">
        <v>106</v>
      </c>
      <c r="CG749" s="123" t="s">
        <v>106</v>
      </c>
      <c r="CH749" s="123" t="s">
        <v>106</v>
      </c>
      <c r="CI749" s="123" t="s">
        <v>106</v>
      </c>
      <c r="CJ749" s="123" t="s">
        <v>106</v>
      </c>
      <c r="CK749" s="54" t="s">
        <v>106</v>
      </c>
      <c r="CL749" s="124" t="s">
        <v>2545</v>
      </c>
      <c r="CM749" s="64" t="s">
        <v>2571</v>
      </c>
      <c r="CN749" s="64" t="str">
        <f>TabelladatiSinottico[[#This Row],[Serial_Number]]</f>
        <v>BHE.116</v>
      </c>
      <c r="CO749" s="50" t="str">
        <f>TabelladatiSinottico[[#This Row],[Customer]]</f>
        <v>LINEX WOLF SRL</v>
      </c>
      <c r="CP749" s="54">
        <f t="shared" si="215"/>
        <v>748</v>
      </c>
      <c r="CQ749" s="124" t="s">
        <v>106</v>
      </c>
    </row>
    <row r="750" spans="1:95" ht="14.25" customHeight="1" x14ac:dyDescent="0.25">
      <c r="A750" s="119" t="s">
        <v>2583</v>
      </c>
      <c r="B750" s="120" t="s">
        <v>982</v>
      </c>
      <c r="C750" s="50" t="s">
        <v>652</v>
      </c>
      <c r="D750" s="50" t="s">
        <v>2584</v>
      </c>
      <c r="E750" s="12">
        <v>2014</v>
      </c>
      <c r="F750" s="12" t="s">
        <v>646</v>
      </c>
      <c r="G750" s="12" t="s">
        <v>2585</v>
      </c>
      <c r="H750" s="12" t="s">
        <v>101</v>
      </c>
      <c r="I750" s="12" t="s">
        <v>102</v>
      </c>
      <c r="J750" s="12" t="s">
        <v>106</v>
      </c>
      <c r="K750" s="14" t="s">
        <v>2316</v>
      </c>
      <c r="L750" s="12" t="s">
        <v>106</v>
      </c>
      <c r="M750" s="14" t="s">
        <v>2316</v>
      </c>
      <c r="N750" s="12" t="s">
        <v>105</v>
      </c>
      <c r="O750" s="12" t="s">
        <v>106</v>
      </c>
      <c r="P750" s="13" t="s">
        <v>2317</v>
      </c>
      <c r="Q750" s="125" t="s">
        <v>106</v>
      </c>
      <c r="R750" s="125" t="s">
        <v>106</v>
      </c>
      <c r="S750" s="125" t="s">
        <v>106</v>
      </c>
      <c r="T750" s="125">
        <v>24</v>
      </c>
      <c r="U750" s="12" t="s">
        <v>107</v>
      </c>
      <c r="V750" s="50" t="s">
        <v>106</v>
      </c>
      <c r="W750" s="12" t="s">
        <v>107</v>
      </c>
      <c r="X750" s="12" t="s">
        <v>108</v>
      </c>
      <c r="Y750" s="12" t="s">
        <v>108</v>
      </c>
      <c r="Z750" s="12" t="s">
        <v>108</v>
      </c>
      <c r="AA750" s="12" t="s">
        <v>108</v>
      </c>
      <c r="AB750" s="56" t="s">
        <v>108</v>
      </c>
      <c r="AC750" s="50" t="s">
        <v>801</v>
      </c>
      <c r="AD750" s="121" t="s">
        <v>106</v>
      </c>
      <c r="AE750" s="12" t="s">
        <v>106</v>
      </c>
      <c r="AF750" s="122" t="s">
        <v>106</v>
      </c>
      <c r="AG750" s="122" t="s">
        <v>106</v>
      </c>
      <c r="AH750" s="122" t="s">
        <v>106</v>
      </c>
      <c r="AI750" s="122" t="s">
        <v>106</v>
      </c>
      <c r="AJ750" s="122" t="s">
        <v>106</v>
      </c>
      <c r="AK750" s="93" t="s">
        <v>106</v>
      </c>
      <c r="AL750" s="12" t="s">
        <v>106</v>
      </c>
      <c r="AM750" s="12" t="s">
        <v>173</v>
      </c>
      <c r="AN750" s="14" t="s">
        <v>2317</v>
      </c>
      <c r="AO750" s="15" t="s">
        <v>173</v>
      </c>
      <c r="AQ750" s="54" t="s">
        <v>106</v>
      </c>
      <c r="AR750" s="50" t="str">
        <f t="shared" si="267"/>
        <v>BSE1700.101</v>
      </c>
      <c r="AS750" s="50" t="str">
        <f t="shared" si="268"/>
        <v>BSE1700_3A</v>
      </c>
      <c r="AT750" s="12" t="s">
        <v>108</v>
      </c>
      <c r="AU750" s="12" t="s">
        <v>108</v>
      </c>
      <c r="AV750" s="12" t="s">
        <v>108</v>
      </c>
      <c r="AW750" s="12" t="s">
        <v>108</v>
      </c>
      <c r="AX750" s="50" t="s">
        <v>153</v>
      </c>
      <c r="AY750" s="12" t="s">
        <v>106</v>
      </c>
      <c r="AZ750" s="12" t="s">
        <v>106</v>
      </c>
      <c r="BA750" s="12" t="str">
        <f t="shared" si="269"/>
        <v>M3A</v>
      </c>
      <c r="BB750" s="54" t="s">
        <v>106</v>
      </c>
      <c r="BC750" s="12" t="str">
        <f t="shared" si="270"/>
        <v>32 kw-18 krpm</v>
      </c>
      <c r="BD750" s="12" t="str">
        <f t="shared" si="271"/>
        <v>HSK-A 63</v>
      </c>
      <c r="BE750" s="115" t="str">
        <f t="shared" ref="BE750:BE813" si="282">F750&amp;"_"&amp;A750</f>
        <v>M3A_BSE1700</v>
      </c>
      <c r="BF750" s="123" t="s">
        <v>106</v>
      </c>
      <c r="BG750" s="12" t="s">
        <v>106</v>
      </c>
      <c r="BH750" s="54" t="s">
        <v>106</v>
      </c>
      <c r="BI750" s="12" t="s">
        <v>106</v>
      </c>
      <c r="BJ750" s="12" t="s">
        <v>106</v>
      </c>
      <c r="BK750" s="12" t="s">
        <v>106</v>
      </c>
      <c r="BL750" s="123" t="s">
        <v>106</v>
      </c>
      <c r="BM750" s="12" t="s">
        <v>106</v>
      </c>
      <c r="BN750" s="54" t="s">
        <v>106</v>
      </c>
      <c r="BO750" s="12" t="s">
        <v>106</v>
      </c>
      <c r="BP750" s="12" t="s">
        <v>106</v>
      </c>
      <c r="BQ750" s="12" t="s">
        <v>106</v>
      </c>
      <c r="BR750" s="123" t="s">
        <v>106</v>
      </c>
      <c r="BS750" s="12" t="s">
        <v>106</v>
      </c>
      <c r="BT750" s="54" t="s">
        <v>106</v>
      </c>
      <c r="BU750" s="12" t="s">
        <v>106</v>
      </c>
      <c r="BV750" s="12" t="s">
        <v>106</v>
      </c>
      <c r="BW750" s="12" t="s">
        <v>106</v>
      </c>
      <c r="BX750" s="123" t="s">
        <v>106</v>
      </c>
      <c r="BY750" s="12" t="s">
        <v>106</v>
      </c>
      <c r="BZ750" s="54" t="s">
        <v>106</v>
      </c>
      <c r="CA750" s="12" t="s">
        <v>106</v>
      </c>
      <c r="CB750" s="12" t="s">
        <v>106</v>
      </c>
      <c r="CC750" s="12" t="s">
        <v>106</v>
      </c>
      <c r="CD750" s="123" t="s">
        <v>106</v>
      </c>
      <c r="CE750" s="123" t="s">
        <v>106</v>
      </c>
      <c r="CF750" s="123" t="s">
        <v>106</v>
      </c>
      <c r="CG750" s="123" t="s">
        <v>106</v>
      </c>
      <c r="CH750" s="123" t="s">
        <v>106</v>
      </c>
      <c r="CI750" s="123" t="s">
        <v>106</v>
      </c>
      <c r="CJ750" s="123" t="s">
        <v>106</v>
      </c>
      <c r="CK750" s="54" t="s">
        <v>106</v>
      </c>
      <c r="CL750" s="124" t="s">
        <v>2545</v>
      </c>
      <c r="CM750" s="128" t="s">
        <v>2586</v>
      </c>
      <c r="CN750" s="128" t="str">
        <f>TabelladatiSinottico[[#This Row],[Serial_Number]]</f>
        <v>BSE1700.101</v>
      </c>
      <c r="CO750" s="132" t="str">
        <f>TabelladatiSinottico[[#This Row],[Customer]]</f>
        <v>COBI S.A.</v>
      </c>
      <c r="CP750" s="54">
        <f t="shared" si="215"/>
        <v>749</v>
      </c>
      <c r="CQ750" s="124" t="s">
        <v>106</v>
      </c>
    </row>
    <row r="751" spans="1:95" ht="14.25" customHeight="1" x14ac:dyDescent="0.25">
      <c r="A751" s="119" t="s">
        <v>2583</v>
      </c>
      <c r="B751" s="120" t="s">
        <v>1756</v>
      </c>
      <c r="C751" s="50" t="s">
        <v>652</v>
      </c>
      <c r="D751" s="50" t="s">
        <v>2587</v>
      </c>
      <c r="E751" s="12">
        <v>2016</v>
      </c>
      <c r="F751" s="12" t="s">
        <v>646</v>
      </c>
      <c r="G751" s="12" t="s">
        <v>106</v>
      </c>
      <c r="H751" s="12" t="s">
        <v>106</v>
      </c>
      <c r="I751" s="12" t="s">
        <v>106</v>
      </c>
      <c r="J751" s="12" t="s">
        <v>106</v>
      </c>
      <c r="K751" s="14" t="s">
        <v>2316</v>
      </c>
      <c r="L751" s="12" t="s">
        <v>106</v>
      </c>
      <c r="M751" s="14" t="s">
        <v>2316</v>
      </c>
      <c r="N751" s="12" t="s">
        <v>105</v>
      </c>
      <c r="O751" s="12" t="s">
        <v>106</v>
      </c>
      <c r="P751" s="13" t="s">
        <v>2317</v>
      </c>
      <c r="Q751" s="125" t="s">
        <v>106</v>
      </c>
      <c r="R751" s="125" t="s">
        <v>106</v>
      </c>
      <c r="S751" s="125" t="s">
        <v>106</v>
      </c>
      <c r="T751" s="125" t="s">
        <v>106</v>
      </c>
      <c r="U751" s="12" t="s">
        <v>106</v>
      </c>
      <c r="V751" s="50" t="s">
        <v>106</v>
      </c>
      <c r="W751" s="12" t="s">
        <v>106</v>
      </c>
      <c r="X751" s="12" t="s">
        <v>108</v>
      </c>
      <c r="Y751" s="12" t="s">
        <v>108</v>
      </c>
      <c r="Z751" s="12" t="s">
        <v>108</v>
      </c>
      <c r="AA751" s="12" t="s">
        <v>108</v>
      </c>
      <c r="AB751" s="56" t="s">
        <v>108</v>
      </c>
      <c r="AC751" s="50" t="s">
        <v>109</v>
      </c>
      <c r="AD751" s="121" t="s">
        <v>106</v>
      </c>
      <c r="AE751" s="12" t="s">
        <v>106</v>
      </c>
      <c r="AF751" s="122" t="s">
        <v>106</v>
      </c>
      <c r="AG751" s="122" t="s">
        <v>106</v>
      </c>
      <c r="AH751" s="122" t="s">
        <v>106</v>
      </c>
      <c r="AI751" s="122" t="s">
        <v>106</v>
      </c>
      <c r="AJ751" s="122" t="s">
        <v>106</v>
      </c>
      <c r="AK751" s="93" t="s">
        <v>106</v>
      </c>
      <c r="AL751" s="12" t="s">
        <v>106</v>
      </c>
      <c r="AM751" s="12" t="s">
        <v>173</v>
      </c>
      <c r="AN751" s="14" t="s">
        <v>2317</v>
      </c>
      <c r="AO751" s="15" t="s">
        <v>173</v>
      </c>
      <c r="AQ751" s="54" t="s">
        <v>106</v>
      </c>
      <c r="AR751" s="50" t="str">
        <f t="shared" si="267"/>
        <v>BSE1700.102</v>
      </c>
      <c r="AS751" s="50" t="str">
        <f t="shared" si="268"/>
        <v>BSE1700_3A</v>
      </c>
      <c r="AT751" s="12" t="s">
        <v>108</v>
      </c>
      <c r="AU751" s="12" t="s">
        <v>108</v>
      </c>
      <c r="AV751" s="12" t="s">
        <v>108</v>
      </c>
      <c r="AW751" s="12" t="s">
        <v>108</v>
      </c>
      <c r="AX751" s="50" t="s">
        <v>106</v>
      </c>
      <c r="AY751" s="12" t="s">
        <v>106</v>
      </c>
      <c r="AZ751" s="12" t="s">
        <v>106</v>
      </c>
      <c r="BA751" s="12" t="str">
        <f t="shared" si="269"/>
        <v>M3A</v>
      </c>
      <c r="BB751" s="54" t="s">
        <v>106</v>
      </c>
      <c r="BC751" s="12" t="str">
        <f t="shared" si="270"/>
        <v>-</v>
      </c>
      <c r="BD751" s="12" t="str">
        <f t="shared" si="271"/>
        <v>-</v>
      </c>
      <c r="BE751" s="115" t="str">
        <f t="shared" si="282"/>
        <v>M3A_BSE1700</v>
      </c>
      <c r="BF751" s="123" t="s">
        <v>106</v>
      </c>
      <c r="BG751" s="12" t="s">
        <v>106</v>
      </c>
      <c r="BH751" s="54" t="s">
        <v>106</v>
      </c>
      <c r="BI751" s="12" t="s">
        <v>106</v>
      </c>
      <c r="BJ751" s="12" t="s">
        <v>106</v>
      </c>
      <c r="BK751" s="12" t="s">
        <v>106</v>
      </c>
      <c r="BL751" s="123" t="s">
        <v>106</v>
      </c>
      <c r="BM751" s="12" t="s">
        <v>106</v>
      </c>
      <c r="BN751" s="54" t="s">
        <v>106</v>
      </c>
      <c r="BO751" s="12" t="s">
        <v>106</v>
      </c>
      <c r="BP751" s="12" t="s">
        <v>106</v>
      </c>
      <c r="BQ751" s="12" t="s">
        <v>106</v>
      </c>
      <c r="BR751" s="123" t="s">
        <v>106</v>
      </c>
      <c r="BS751" s="12" t="s">
        <v>106</v>
      </c>
      <c r="BT751" s="54" t="s">
        <v>106</v>
      </c>
      <c r="BU751" s="12" t="s">
        <v>106</v>
      </c>
      <c r="BV751" s="12" t="s">
        <v>106</v>
      </c>
      <c r="BW751" s="12" t="s">
        <v>106</v>
      </c>
      <c r="BX751" s="123" t="s">
        <v>106</v>
      </c>
      <c r="BY751" s="12" t="s">
        <v>106</v>
      </c>
      <c r="BZ751" s="54" t="s">
        <v>106</v>
      </c>
      <c r="CA751" s="12" t="s">
        <v>106</v>
      </c>
      <c r="CB751" s="12" t="s">
        <v>106</v>
      </c>
      <c r="CC751" s="12" t="s">
        <v>106</v>
      </c>
      <c r="CD751" s="123" t="s">
        <v>106</v>
      </c>
      <c r="CE751" s="123" t="s">
        <v>106</v>
      </c>
      <c r="CF751" s="123" t="s">
        <v>106</v>
      </c>
      <c r="CG751" s="123" t="s">
        <v>106</v>
      </c>
      <c r="CH751" s="123" t="s">
        <v>106</v>
      </c>
      <c r="CI751" s="123" t="s">
        <v>106</v>
      </c>
      <c r="CJ751" s="123" t="s">
        <v>106</v>
      </c>
      <c r="CK751" s="54" t="s">
        <v>106</v>
      </c>
      <c r="CL751" s="124" t="s">
        <v>2545</v>
      </c>
      <c r="CM751" s="128" t="s">
        <v>2586</v>
      </c>
      <c r="CN751" s="128" t="str">
        <f>TabelladatiSinottico[[#This Row],[Serial_Number]]</f>
        <v>BSE1700.102</v>
      </c>
      <c r="CO751" s="132" t="str">
        <f>TabelladatiSinottico[[#This Row],[Customer]]</f>
        <v>TOP LINE FERRAMENTARIA</v>
      </c>
      <c r="CP751" s="54">
        <f t="shared" si="215"/>
        <v>750</v>
      </c>
      <c r="CQ751" s="124" t="s">
        <v>106</v>
      </c>
    </row>
    <row r="752" spans="1:95" ht="14.25" customHeight="1" x14ac:dyDescent="0.25">
      <c r="A752" s="119" t="s">
        <v>2583</v>
      </c>
      <c r="B752" s="120" t="s">
        <v>989</v>
      </c>
      <c r="C752" s="50" t="s">
        <v>652</v>
      </c>
      <c r="D752" s="50" t="s">
        <v>2481</v>
      </c>
      <c r="E752" s="12">
        <v>2015</v>
      </c>
      <c r="F752" s="12" t="s">
        <v>646</v>
      </c>
      <c r="G752" s="12" t="s">
        <v>106</v>
      </c>
      <c r="H752" s="12" t="s">
        <v>106</v>
      </c>
      <c r="I752" s="12" t="s">
        <v>106</v>
      </c>
      <c r="J752" s="12" t="s">
        <v>106</v>
      </c>
      <c r="K752" s="14" t="s">
        <v>2316</v>
      </c>
      <c r="L752" s="12" t="s">
        <v>106</v>
      </c>
      <c r="M752" s="14" t="s">
        <v>2316</v>
      </c>
      <c r="N752" s="12" t="s">
        <v>105</v>
      </c>
      <c r="O752" s="12" t="s">
        <v>106</v>
      </c>
      <c r="P752" s="13" t="s">
        <v>2317</v>
      </c>
      <c r="Q752" s="125" t="s">
        <v>106</v>
      </c>
      <c r="R752" s="125" t="s">
        <v>106</v>
      </c>
      <c r="S752" s="125" t="s">
        <v>106</v>
      </c>
      <c r="T752" s="125" t="s">
        <v>106</v>
      </c>
      <c r="U752" s="12" t="s">
        <v>106</v>
      </c>
      <c r="V752" s="50" t="s">
        <v>106</v>
      </c>
      <c r="W752" s="12" t="s">
        <v>106</v>
      </c>
      <c r="X752" s="12" t="s">
        <v>108</v>
      </c>
      <c r="Y752" s="12" t="s">
        <v>108</v>
      </c>
      <c r="Z752" s="12" t="s">
        <v>108</v>
      </c>
      <c r="AA752" s="12" t="s">
        <v>108</v>
      </c>
      <c r="AB752" s="56" t="s">
        <v>108</v>
      </c>
      <c r="AC752" s="50" t="s">
        <v>478</v>
      </c>
      <c r="AD752" s="121" t="s">
        <v>106</v>
      </c>
      <c r="AE752" s="12" t="s">
        <v>106</v>
      </c>
      <c r="AF752" s="122" t="s">
        <v>106</v>
      </c>
      <c r="AG752" s="122" t="s">
        <v>106</v>
      </c>
      <c r="AH752" s="122" t="s">
        <v>106</v>
      </c>
      <c r="AI752" s="122" t="s">
        <v>106</v>
      </c>
      <c r="AJ752" s="122" t="s">
        <v>106</v>
      </c>
      <c r="AK752" s="93" t="s">
        <v>106</v>
      </c>
      <c r="AL752" s="12" t="s">
        <v>106</v>
      </c>
      <c r="AM752" s="12" t="s">
        <v>173</v>
      </c>
      <c r="AN752" s="14" t="s">
        <v>2317</v>
      </c>
      <c r="AO752" s="15" t="s">
        <v>173</v>
      </c>
      <c r="AQ752" s="54" t="s">
        <v>106</v>
      </c>
      <c r="AR752" s="50" t="str">
        <f t="shared" si="267"/>
        <v>BSE1700.103</v>
      </c>
      <c r="AS752" s="50" t="str">
        <f t="shared" si="268"/>
        <v>BSE1700_3A</v>
      </c>
      <c r="AT752" s="12" t="s">
        <v>108</v>
      </c>
      <c r="AU752" s="12" t="s">
        <v>108</v>
      </c>
      <c r="AV752" s="12" t="s">
        <v>108</v>
      </c>
      <c r="AW752" s="12" t="s">
        <v>108</v>
      </c>
      <c r="AX752" s="50" t="s">
        <v>153</v>
      </c>
      <c r="AY752" s="12" t="s">
        <v>106</v>
      </c>
      <c r="AZ752" s="12" t="s">
        <v>106</v>
      </c>
      <c r="BA752" s="12" t="str">
        <f t="shared" si="269"/>
        <v>M3A</v>
      </c>
      <c r="BB752" s="54" t="s">
        <v>106</v>
      </c>
      <c r="BC752" s="12" t="str">
        <f t="shared" si="270"/>
        <v>-</v>
      </c>
      <c r="BD752" s="12" t="str">
        <f t="shared" si="271"/>
        <v>-</v>
      </c>
      <c r="BE752" s="115" t="str">
        <f t="shared" si="282"/>
        <v>M3A_BSE1700</v>
      </c>
      <c r="BF752" s="123" t="s">
        <v>106</v>
      </c>
      <c r="BG752" s="12" t="s">
        <v>106</v>
      </c>
      <c r="BH752" s="54" t="s">
        <v>106</v>
      </c>
      <c r="BI752" s="12" t="s">
        <v>106</v>
      </c>
      <c r="BJ752" s="12" t="s">
        <v>106</v>
      </c>
      <c r="BK752" s="12" t="s">
        <v>106</v>
      </c>
      <c r="BL752" s="123" t="s">
        <v>106</v>
      </c>
      <c r="BM752" s="12" t="s">
        <v>106</v>
      </c>
      <c r="BN752" s="54" t="s">
        <v>106</v>
      </c>
      <c r="BO752" s="12" t="s">
        <v>106</v>
      </c>
      <c r="BP752" s="12" t="s">
        <v>106</v>
      </c>
      <c r="BQ752" s="12" t="s">
        <v>106</v>
      </c>
      <c r="BR752" s="123" t="s">
        <v>106</v>
      </c>
      <c r="BS752" s="12" t="s">
        <v>106</v>
      </c>
      <c r="BT752" s="54" t="s">
        <v>106</v>
      </c>
      <c r="BU752" s="12" t="s">
        <v>106</v>
      </c>
      <c r="BV752" s="12" t="s">
        <v>106</v>
      </c>
      <c r="BW752" s="12" t="s">
        <v>106</v>
      </c>
      <c r="BX752" s="123" t="s">
        <v>106</v>
      </c>
      <c r="BY752" s="12" t="s">
        <v>106</v>
      </c>
      <c r="BZ752" s="54" t="s">
        <v>106</v>
      </c>
      <c r="CA752" s="12" t="s">
        <v>106</v>
      </c>
      <c r="CB752" s="12" t="s">
        <v>106</v>
      </c>
      <c r="CC752" s="12" t="s">
        <v>106</v>
      </c>
      <c r="CD752" s="123" t="s">
        <v>106</v>
      </c>
      <c r="CE752" s="123" t="s">
        <v>106</v>
      </c>
      <c r="CF752" s="123" t="s">
        <v>106</v>
      </c>
      <c r="CG752" s="123" t="s">
        <v>106</v>
      </c>
      <c r="CH752" s="123" t="s">
        <v>106</v>
      </c>
      <c r="CI752" s="123" t="s">
        <v>106</v>
      </c>
      <c r="CJ752" s="123" t="s">
        <v>106</v>
      </c>
      <c r="CK752" s="54" t="s">
        <v>106</v>
      </c>
      <c r="CL752" s="124" t="s">
        <v>2545</v>
      </c>
      <c r="CM752" s="128" t="s">
        <v>2586</v>
      </c>
      <c r="CN752" s="128" t="str">
        <f>TabelladatiSinottico[[#This Row],[Serial_Number]]</f>
        <v>BSE1700.103</v>
      </c>
      <c r="CO752" s="132" t="str">
        <f>TabelladatiSinottico[[#This Row],[Customer]]</f>
        <v>ARDENN' OUTILLAGES</v>
      </c>
      <c r="CP752" s="54">
        <f t="shared" si="215"/>
        <v>751</v>
      </c>
      <c r="CQ752" s="124" t="s">
        <v>106</v>
      </c>
    </row>
    <row r="753" spans="1:95" ht="14.25" customHeight="1" x14ac:dyDescent="0.25">
      <c r="A753" s="119" t="s">
        <v>2583</v>
      </c>
      <c r="B753" s="120" t="s">
        <v>993</v>
      </c>
      <c r="C753" s="50" t="s">
        <v>652</v>
      </c>
      <c r="D753" s="50" t="s">
        <v>2588</v>
      </c>
      <c r="E753" s="12">
        <v>2016</v>
      </c>
      <c r="F753" s="12" t="s">
        <v>646</v>
      </c>
      <c r="G753" s="12" t="s">
        <v>106</v>
      </c>
      <c r="H753" s="12" t="s">
        <v>106</v>
      </c>
      <c r="I753" s="12" t="s">
        <v>106</v>
      </c>
      <c r="J753" s="12" t="s">
        <v>106</v>
      </c>
      <c r="K753" s="14" t="s">
        <v>2316</v>
      </c>
      <c r="L753" s="12" t="s">
        <v>106</v>
      </c>
      <c r="M753" s="14" t="s">
        <v>2316</v>
      </c>
      <c r="N753" s="12" t="s">
        <v>105</v>
      </c>
      <c r="O753" s="12" t="s">
        <v>106</v>
      </c>
      <c r="P753" s="13" t="s">
        <v>2317</v>
      </c>
      <c r="Q753" s="125" t="s">
        <v>106</v>
      </c>
      <c r="R753" s="125" t="s">
        <v>106</v>
      </c>
      <c r="S753" s="125" t="s">
        <v>106</v>
      </c>
      <c r="T753" s="125" t="s">
        <v>106</v>
      </c>
      <c r="U753" s="12" t="s">
        <v>106</v>
      </c>
      <c r="V753" s="50" t="s">
        <v>106</v>
      </c>
      <c r="W753" s="12" t="s">
        <v>106</v>
      </c>
      <c r="X753" s="12" t="s">
        <v>108</v>
      </c>
      <c r="Y753" s="12" t="s">
        <v>108</v>
      </c>
      <c r="Z753" s="12" t="s">
        <v>108</v>
      </c>
      <c r="AA753" s="12" t="s">
        <v>108</v>
      </c>
      <c r="AB753" s="56" t="s">
        <v>108</v>
      </c>
      <c r="AC753" s="50" t="s">
        <v>109</v>
      </c>
      <c r="AD753" s="121" t="s">
        <v>106</v>
      </c>
      <c r="AE753" s="12" t="s">
        <v>106</v>
      </c>
      <c r="AF753" s="122" t="s">
        <v>106</v>
      </c>
      <c r="AG753" s="122" t="s">
        <v>106</v>
      </c>
      <c r="AH753" s="122" t="s">
        <v>106</v>
      </c>
      <c r="AI753" s="122" t="s">
        <v>106</v>
      </c>
      <c r="AJ753" s="122" t="s">
        <v>106</v>
      </c>
      <c r="AK753" s="93" t="s">
        <v>106</v>
      </c>
      <c r="AL753" s="12" t="s">
        <v>106</v>
      </c>
      <c r="AM753" s="12" t="s">
        <v>173</v>
      </c>
      <c r="AN753" s="14" t="s">
        <v>2317</v>
      </c>
      <c r="AO753" s="15" t="s">
        <v>173</v>
      </c>
      <c r="AQ753" s="54" t="s">
        <v>106</v>
      </c>
      <c r="AR753" s="50" t="str">
        <f t="shared" ref="AR753:AR759" si="283">A753&amp;"."&amp;B753</f>
        <v>BSE1700.104</v>
      </c>
      <c r="AS753" s="50" t="str">
        <f t="shared" ref="AS753:AS759" si="284">A753&amp;"_"&amp;C753</f>
        <v>BSE1700_3A</v>
      </c>
      <c r="AT753" s="12" t="s">
        <v>108</v>
      </c>
      <c r="AU753" s="12" t="s">
        <v>108</v>
      </c>
      <c r="AV753" s="12" t="s">
        <v>108</v>
      </c>
      <c r="AW753" s="12" t="s">
        <v>108</v>
      </c>
      <c r="AX753" s="50" t="s">
        <v>106</v>
      </c>
      <c r="AY753" s="12" t="s">
        <v>106</v>
      </c>
      <c r="AZ753" s="12" t="s">
        <v>106</v>
      </c>
      <c r="BA753" s="12" t="str">
        <f t="shared" ref="BA753:BA759" si="285">F753</f>
        <v>M3A</v>
      </c>
      <c r="BB753" s="54" t="s">
        <v>106</v>
      </c>
      <c r="BC753" s="12" t="str">
        <f t="shared" ref="BC753:BC759" si="286">G753</f>
        <v>-</v>
      </c>
      <c r="BD753" s="12" t="str">
        <f t="shared" ref="BD753:BD759" si="287">I753</f>
        <v>-</v>
      </c>
      <c r="BE753" s="115" t="str">
        <f t="shared" si="282"/>
        <v>M3A_BSE1700</v>
      </c>
      <c r="BF753" s="123" t="s">
        <v>106</v>
      </c>
      <c r="BG753" s="12" t="s">
        <v>106</v>
      </c>
      <c r="BH753" s="54" t="s">
        <v>106</v>
      </c>
      <c r="BI753" s="12" t="s">
        <v>106</v>
      </c>
      <c r="BJ753" s="12" t="s">
        <v>106</v>
      </c>
      <c r="BK753" s="12" t="s">
        <v>106</v>
      </c>
      <c r="BL753" s="123" t="s">
        <v>106</v>
      </c>
      <c r="BM753" s="12" t="s">
        <v>106</v>
      </c>
      <c r="BN753" s="54" t="s">
        <v>106</v>
      </c>
      <c r="BO753" s="12" t="s">
        <v>106</v>
      </c>
      <c r="BP753" s="12" t="s">
        <v>106</v>
      </c>
      <c r="BQ753" s="12" t="s">
        <v>106</v>
      </c>
      <c r="BR753" s="123" t="s">
        <v>106</v>
      </c>
      <c r="BS753" s="12" t="s">
        <v>106</v>
      </c>
      <c r="BT753" s="54" t="s">
        <v>106</v>
      </c>
      <c r="BU753" s="12" t="s">
        <v>106</v>
      </c>
      <c r="BV753" s="12" t="s">
        <v>106</v>
      </c>
      <c r="BW753" s="12" t="s">
        <v>106</v>
      </c>
      <c r="BX753" s="123" t="s">
        <v>106</v>
      </c>
      <c r="BY753" s="12" t="s">
        <v>106</v>
      </c>
      <c r="BZ753" s="54" t="s">
        <v>106</v>
      </c>
      <c r="CA753" s="12" t="s">
        <v>106</v>
      </c>
      <c r="CB753" s="12" t="s">
        <v>106</v>
      </c>
      <c r="CC753" s="12" t="s">
        <v>106</v>
      </c>
      <c r="CD753" s="123" t="s">
        <v>106</v>
      </c>
      <c r="CE753" s="123" t="s">
        <v>106</v>
      </c>
      <c r="CF753" s="123" t="s">
        <v>106</v>
      </c>
      <c r="CG753" s="123" t="s">
        <v>106</v>
      </c>
      <c r="CH753" s="123" t="s">
        <v>106</v>
      </c>
      <c r="CI753" s="123" t="s">
        <v>106</v>
      </c>
      <c r="CJ753" s="123" t="s">
        <v>106</v>
      </c>
      <c r="CK753" s="54" t="s">
        <v>106</v>
      </c>
      <c r="CL753" s="124" t="s">
        <v>2545</v>
      </c>
      <c r="CM753" s="128" t="s">
        <v>2586</v>
      </c>
      <c r="CN753" s="128" t="str">
        <f>TabelladatiSinottico[[#This Row],[Serial_Number]]</f>
        <v>BSE1700.104</v>
      </c>
      <c r="CO753" s="132" t="str">
        <f>TabelladatiSinottico[[#This Row],[Customer]]</f>
        <v>MOLDTOOL FERRAMENTARIA</v>
      </c>
      <c r="CP753" s="54">
        <f t="shared" si="215"/>
        <v>752</v>
      </c>
      <c r="CQ753" s="124" t="s">
        <v>106</v>
      </c>
    </row>
    <row r="754" spans="1:95" ht="14.25" customHeight="1" x14ac:dyDescent="0.25">
      <c r="A754" s="119" t="s">
        <v>2583</v>
      </c>
      <c r="B754" s="120" t="s">
        <v>997</v>
      </c>
      <c r="C754" s="50" t="s">
        <v>652</v>
      </c>
      <c r="D754" s="50" t="s">
        <v>2589</v>
      </c>
      <c r="E754" s="12">
        <v>2016</v>
      </c>
      <c r="F754" s="12" t="s">
        <v>646</v>
      </c>
      <c r="G754" s="12" t="s">
        <v>106</v>
      </c>
      <c r="H754" s="12" t="s">
        <v>106</v>
      </c>
      <c r="I754" s="12" t="s">
        <v>106</v>
      </c>
      <c r="J754" s="12" t="s">
        <v>106</v>
      </c>
      <c r="K754" s="14" t="s">
        <v>2316</v>
      </c>
      <c r="L754" s="12" t="s">
        <v>106</v>
      </c>
      <c r="M754" s="14" t="s">
        <v>2316</v>
      </c>
      <c r="N754" s="12" t="s">
        <v>105</v>
      </c>
      <c r="O754" s="12" t="s">
        <v>106</v>
      </c>
      <c r="P754" s="13" t="s">
        <v>2317</v>
      </c>
      <c r="Q754" s="125" t="s">
        <v>106</v>
      </c>
      <c r="R754" s="125" t="s">
        <v>106</v>
      </c>
      <c r="S754" s="125" t="s">
        <v>106</v>
      </c>
      <c r="T754" s="125" t="s">
        <v>106</v>
      </c>
      <c r="U754" s="12" t="s">
        <v>106</v>
      </c>
      <c r="V754" s="50" t="s">
        <v>106</v>
      </c>
      <c r="W754" s="12" t="s">
        <v>106</v>
      </c>
      <c r="X754" s="12" t="s">
        <v>108</v>
      </c>
      <c r="Y754" s="12" t="s">
        <v>108</v>
      </c>
      <c r="Z754" s="12" t="s">
        <v>108</v>
      </c>
      <c r="AA754" s="12" t="s">
        <v>108</v>
      </c>
      <c r="AB754" s="56" t="s">
        <v>108</v>
      </c>
      <c r="AC754" s="50" t="s">
        <v>109</v>
      </c>
      <c r="AD754" s="121" t="s">
        <v>106</v>
      </c>
      <c r="AE754" s="12" t="s">
        <v>106</v>
      </c>
      <c r="AF754" s="122" t="s">
        <v>106</v>
      </c>
      <c r="AG754" s="122" t="s">
        <v>106</v>
      </c>
      <c r="AH754" s="122" t="s">
        <v>106</v>
      </c>
      <c r="AI754" s="122" t="s">
        <v>106</v>
      </c>
      <c r="AJ754" s="122" t="s">
        <v>106</v>
      </c>
      <c r="AK754" s="93" t="s">
        <v>106</v>
      </c>
      <c r="AL754" s="12" t="s">
        <v>106</v>
      </c>
      <c r="AM754" s="12" t="s">
        <v>173</v>
      </c>
      <c r="AN754" s="14" t="s">
        <v>2317</v>
      </c>
      <c r="AO754" s="15" t="s">
        <v>173</v>
      </c>
      <c r="AQ754" s="54" t="s">
        <v>106</v>
      </c>
      <c r="AR754" s="50" t="str">
        <f t="shared" si="283"/>
        <v>BSE1700.105</v>
      </c>
      <c r="AS754" s="50" t="str">
        <f t="shared" si="284"/>
        <v>BSE1700_3A</v>
      </c>
      <c r="AT754" s="12" t="s">
        <v>108</v>
      </c>
      <c r="AU754" s="12" t="s">
        <v>108</v>
      </c>
      <c r="AV754" s="12" t="s">
        <v>108</v>
      </c>
      <c r="AW754" s="12" t="s">
        <v>108</v>
      </c>
      <c r="AX754" s="50" t="s">
        <v>106</v>
      </c>
      <c r="AY754" s="12" t="s">
        <v>106</v>
      </c>
      <c r="AZ754" s="12" t="s">
        <v>106</v>
      </c>
      <c r="BA754" s="12" t="str">
        <f t="shared" si="285"/>
        <v>M3A</v>
      </c>
      <c r="BB754" s="54" t="s">
        <v>106</v>
      </c>
      <c r="BC754" s="12" t="str">
        <f t="shared" si="286"/>
        <v>-</v>
      </c>
      <c r="BD754" s="12" t="str">
        <f t="shared" si="287"/>
        <v>-</v>
      </c>
      <c r="BE754" s="115" t="str">
        <f t="shared" si="282"/>
        <v>M3A_BSE1700</v>
      </c>
      <c r="BF754" s="123" t="s">
        <v>106</v>
      </c>
      <c r="BG754" s="12" t="s">
        <v>106</v>
      </c>
      <c r="BH754" s="54" t="s">
        <v>106</v>
      </c>
      <c r="BI754" s="12" t="s">
        <v>106</v>
      </c>
      <c r="BJ754" s="12" t="s">
        <v>106</v>
      </c>
      <c r="BK754" s="12" t="s">
        <v>106</v>
      </c>
      <c r="BL754" s="123" t="s">
        <v>106</v>
      </c>
      <c r="BM754" s="12" t="s">
        <v>106</v>
      </c>
      <c r="BN754" s="54" t="s">
        <v>106</v>
      </c>
      <c r="BO754" s="12" t="s">
        <v>106</v>
      </c>
      <c r="BP754" s="12" t="s">
        <v>106</v>
      </c>
      <c r="BQ754" s="12" t="s">
        <v>106</v>
      </c>
      <c r="BR754" s="123" t="s">
        <v>106</v>
      </c>
      <c r="BS754" s="12" t="s">
        <v>106</v>
      </c>
      <c r="BT754" s="54" t="s">
        <v>106</v>
      </c>
      <c r="BU754" s="12" t="s">
        <v>106</v>
      </c>
      <c r="BV754" s="12" t="s">
        <v>106</v>
      </c>
      <c r="BW754" s="12" t="s">
        <v>106</v>
      </c>
      <c r="BX754" s="123" t="s">
        <v>106</v>
      </c>
      <c r="BY754" s="12" t="s">
        <v>106</v>
      </c>
      <c r="BZ754" s="54" t="s">
        <v>106</v>
      </c>
      <c r="CA754" s="12" t="s">
        <v>106</v>
      </c>
      <c r="CB754" s="12" t="s">
        <v>106</v>
      </c>
      <c r="CC754" s="12" t="s">
        <v>106</v>
      </c>
      <c r="CD754" s="123" t="s">
        <v>106</v>
      </c>
      <c r="CE754" s="123" t="s">
        <v>106</v>
      </c>
      <c r="CF754" s="123" t="s">
        <v>106</v>
      </c>
      <c r="CG754" s="123" t="s">
        <v>106</v>
      </c>
      <c r="CH754" s="123" t="s">
        <v>106</v>
      </c>
      <c r="CI754" s="123" t="s">
        <v>106</v>
      </c>
      <c r="CJ754" s="123" t="s">
        <v>106</v>
      </c>
      <c r="CK754" s="54" t="s">
        <v>106</v>
      </c>
      <c r="CL754" s="124" t="s">
        <v>2545</v>
      </c>
      <c r="CM754" s="128" t="s">
        <v>2586</v>
      </c>
      <c r="CN754" s="128" t="str">
        <f>TabelladatiSinottico[[#This Row],[Serial_Number]]</f>
        <v>BSE1700.105</v>
      </c>
      <c r="CO754" s="132" t="str">
        <f>TabelladatiSinottico[[#This Row],[Customer]]</f>
        <v>HORUS MATRIZES &amp; MOLDES</v>
      </c>
      <c r="CP754" s="54">
        <f t="shared" si="215"/>
        <v>753</v>
      </c>
      <c r="CQ754" s="124" t="s">
        <v>106</v>
      </c>
    </row>
    <row r="755" spans="1:95" ht="14.25" customHeight="1" x14ac:dyDescent="0.25">
      <c r="A755" s="119" t="s">
        <v>2583</v>
      </c>
      <c r="B755" s="120" t="s">
        <v>1000</v>
      </c>
      <c r="C755" s="50" t="s">
        <v>652</v>
      </c>
      <c r="D755" s="50" t="s">
        <v>2178</v>
      </c>
      <c r="E755" s="12">
        <v>2017</v>
      </c>
      <c r="F755" s="12" t="s">
        <v>646</v>
      </c>
      <c r="G755" s="12" t="s">
        <v>106</v>
      </c>
      <c r="H755" s="12" t="s">
        <v>106</v>
      </c>
      <c r="I755" s="12" t="s">
        <v>106</v>
      </c>
      <c r="J755" s="12" t="s">
        <v>106</v>
      </c>
      <c r="K755" s="14" t="s">
        <v>2316</v>
      </c>
      <c r="L755" s="12" t="s">
        <v>106</v>
      </c>
      <c r="M755" s="14" t="s">
        <v>2316</v>
      </c>
      <c r="N755" s="12" t="s">
        <v>105</v>
      </c>
      <c r="O755" s="12" t="s">
        <v>106</v>
      </c>
      <c r="P755" s="13" t="s">
        <v>2317</v>
      </c>
      <c r="Q755" s="125" t="s">
        <v>106</v>
      </c>
      <c r="R755" s="125" t="s">
        <v>106</v>
      </c>
      <c r="S755" s="125" t="s">
        <v>106</v>
      </c>
      <c r="T755" s="125" t="s">
        <v>106</v>
      </c>
      <c r="U755" s="12" t="s">
        <v>106</v>
      </c>
      <c r="V755" s="50" t="s">
        <v>106</v>
      </c>
      <c r="W755" s="12" t="s">
        <v>106</v>
      </c>
      <c r="X755" s="12" t="s">
        <v>108</v>
      </c>
      <c r="Y755" s="12" t="s">
        <v>108</v>
      </c>
      <c r="Z755" s="12" t="s">
        <v>108</v>
      </c>
      <c r="AA755" s="12" t="s">
        <v>108</v>
      </c>
      <c r="AB755" s="56" t="s">
        <v>108</v>
      </c>
      <c r="AC755" s="50" t="s">
        <v>146</v>
      </c>
      <c r="AD755" s="121" t="s">
        <v>106</v>
      </c>
      <c r="AE755" s="12" t="s">
        <v>106</v>
      </c>
      <c r="AF755" s="122" t="s">
        <v>106</v>
      </c>
      <c r="AG755" s="122" t="s">
        <v>106</v>
      </c>
      <c r="AH755" s="122" t="s">
        <v>106</v>
      </c>
      <c r="AI755" s="122" t="s">
        <v>106</v>
      </c>
      <c r="AJ755" s="122" t="s">
        <v>106</v>
      </c>
      <c r="AK755" s="93" t="s">
        <v>106</v>
      </c>
      <c r="AL755" s="12" t="s">
        <v>106</v>
      </c>
      <c r="AM755" s="12" t="s">
        <v>173</v>
      </c>
      <c r="AN755" s="14" t="s">
        <v>2317</v>
      </c>
      <c r="AO755" s="15" t="s">
        <v>173</v>
      </c>
      <c r="AQ755" s="54" t="s">
        <v>106</v>
      </c>
      <c r="AR755" s="50" t="str">
        <f t="shared" si="283"/>
        <v>BSE1700.106</v>
      </c>
      <c r="AS755" s="50" t="str">
        <f t="shared" si="284"/>
        <v>BSE1700_3A</v>
      </c>
      <c r="AT755" s="12" t="s">
        <v>108</v>
      </c>
      <c r="AU755" s="12" t="s">
        <v>108</v>
      </c>
      <c r="AV755" s="12" t="s">
        <v>108</v>
      </c>
      <c r="AW755" s="12" t="s">
        <v>108</v>
      </c>
      <c r="AX755" s="50" t="s">
        <v>106</v>
      </c>
      <c r="AY755" s="12" t="s">
        <v>106</v>
      </c>
      <c r="AZ755" s="12" t="s">
        <v>106</v>
      </c>
      <c r="BA755" s="12" t="str">
        <f t="shared" si="285"/>
        <v>M3A</v>
      </c>
      <c r="BB755" s="54" t="s">
        <v>106</v>
      </c>
      <c r="BC755" s="12" t="str">
        <f t="shared" si="286"/>
        <v>-</v>
      </c>
      <c r="BD755" s="12" t="str">
        <f t="shared" si="287"/>
        <v>-</v>
      </c>
      <c r="BE755" s="115" t="str">
        <f t="shared" si="282"/>
        <v>M3A_BSE1700</v>
      </c>
      <c r="BF755" s="123" t="s">
        <v>106</v>
      </c>
      <c r="BG755" s="12" t="s">
        <v>106</v>
      </c>
      <c r="BH755" s="54" t="s">
        <v>106</v>
      </c>
      <c r="BI755" s="12" t="s">
        <v>106</v>
      </c>
      <c r="BJ755" s="12" t="s">
        <v>106</v>
      </c>
      <c r="BK755" s="12" t="s">
        <v>106</v>
      </c>
      <c r="BL755" s="123" t="s">
        <v>106</v>
      </c>
      <c r="BM755" s="12" t="s">
        <v>106</v>
      </c>
      <c r="BN755" s="54" t="s">
        <v>106</v>
      </c>
      <c r="BO755" s="12" t="s">
        <v>106</v>
      </c>
      <c r="BP755" s="12" t="s">
        <v>106</v>
      </c>
      <c r="BQ755" s="12" t="s">
        <v>106</v>
      </c>
      <c r="BR755" s="123" t="s">
        <v>106</v>
      </c>
      <c r="BS755" s="12" t="s">
        <v>106</v>
      </c>
      <c r="BT755" s="54" t="s">
        <v>106</v>
      </c>
      <c r="BU755" s="12" t="s">
        <v>106</v>
      </c>
      <c r="BV755" s="12" t="s">
        <v>106</v>
      </c>
      <c r="BW755" s="12" t="s">
        <v>106</v>
      </c>
      <c r="BX755" s="123" t="s">
        <v>106</v>
      </c>
      <c r="BY755" s="12" t="s">
        <v>106</v>
      </c>
      <c r="BZ755" s="54" t="s">
        <v>106</v>
      </c>
      <c r="CA755" s="12" t="s">
        <v>106</v>
      </c>
      <c r="CB755" s="12" t="s">
        <v>106</v>
      </c>
      <c r="CC755" s="12" t="s">
        <v>106</v>
      </c>
      <c r="CD755" s="123" t="s">
        <v>106</v>
      </c>
      <c r="CE755" s="123" t="s">
        <v>106</v>
      </c>
      <c r="CF755" s="123" t="s">
        <v>106</v>
      </c>
      <c r="CG755" s="123" t="s">
        <v>106</v>
      </c>
      <c r="CH755" s="123" t="s">
        <v>106</v>
      </c>
      <c r="CI755" s="123" t="s">
        <v>106</v>
      </c>
      <c r="CJ755" s="123" t="s">
        <v>106</v>
      </c>
      <c r="CK755" s="54" t="s">
        <v>106</v>
      </c>
      <c r="CL755" s="124" t="s">
        <v>2545</v>
      </c>
      <c r="CM755" s="128" t="s">
        <v>2586</v>
      </c>
      <c r="CN755" s="128" t="str">
        <f>TabelladatiSinottico[[#This Row],[Serial_Number]]</f>
        <v>BSE1700.106</v>
      </c>
      <c r="CO755" s="132" t="str">
        <f>TabelladatiSinottico[[#This Row],[Customer]]</f>
        <v>GAGE PATTERN &amp; MODEL INC.</v>
      </c>
      <c r="CP755" s="54">
        <f t="shared" si="215"/>
        <v>754</v>
      </c>
      <c r="CQ755" s="124" t="s">
        <v>106</v>
      </c>
    </row>
    <row r="756" spans="1:95" ht="14.25" customHeight="1" x14ac:dyDescent="0.25">
      <c r="A756" s="119" t="s">
        <v>2583</v>
      </c>
      <c r="B756" s="120" t="s">
        <v>1006</v>
      </c>
      <c r="C756" s="50" t="s">
        <v>652</v>
      </c>
      <c r="D756" s="50" t="s">
        <v>2587</v>
      </c>
      <c r="E756" s="12">
        <v>2017</v>
      </c>
      <c r="F756" s="12" t="s">
        <v>646</v>
      </c>
      <c r="G756" s="12" t="s">
        <v>106</v>
      </c>
      <c r="H756" s="12" t="s">
        <v>106</v>
      </c>
      <c r="I756" s="12" t="s">
        <v>106</v>
      </c>
      <c r="J756" s="12" t="s">
        <v>106</v>
      </c>
      <c r="K756" s="14" t="s">
        <v>2316</v>
      </c>
      <c r="L756" s="12" t="s">
        <v>106</v>
      </c>
      <c r="M756" s="14" t="s">
        <v>2316</v>
      </c>
      <c r="N756" s="12" t="s">
        <v>105</v>
      </c>
      <c r="O756" s="12" t="s">
        <v>106</v>
      </c>
      <c r="P756" s="13" t="s">
        <v>2317</v>
      </c>
      <c r="Q756" s="125" t="s">
        <v>106</v>
      </c>
      <c r="R756" s="125" t="s">
        <v>106</v>
      </c>
      <c r="S756" s="125" t="s">
        <v>106</v>
      </c>
      <c r="T756" s="125" t="s">
        <v>106</v>
      </c>
      <c r="U756" s="12" t="s">
        <v>106</v>
      </c>
      <c r="V756" s="50" t="s">
        <v>106</v>
      </c>
      <c r="W756" s="12" t="s">
        <v>106</v>
      </c>
      <c r="X756" s="12" t="s">
        <v>108</v>
      </c>
      <c r="Y756" s="12" t="s">
        <v>108</v>
      </c>
      <c r="Z756" s="12" t="s">
        <v>108</v>
      </c>
      <c r="AA756" s="12" t="s">
        <v>108</v>
      </c>
      <c r="AB756" s="56" t="s">
        <v>108</v>
      </c>
      <c r="AC756" s="50" t="s">
        <v>109</v>
      </c>
      <c r="AD756" s="121" t="s">
        <v>106</v>
      </c>
      <c r="AE756" s="12" t="s">
        <v>106</v>
      </c>
      <c r="AF756" s="122" t="s">
        <v>106</v>
      </c>
      <c r="AG756" s="122" t="s">
        <v>106</v>
      </c>
      <c r="AH756" s="122" t="s">
        <v>106</v>
      </c>
      <c r="AI756" s="122" t="s">
        <v>106</v>
      </c>
      <c r="AJ756" s="122" t="s">
        <v>106</v>
      </c>
      <c r="AK756" s="93" t="s">
        <v>106</v>
      </c>
      <c r="AL756" s="12" t="s">
        <v>106</v>
      </c>
      <c r="AM756" s="12" t="s">
        <v>173</v>
      </c>
      <c r="AN756" s="14" t="s">
        <v>2317</v>
      </c>
      <c r="AO756" s="15" t="s">
        <v>173</v>
      </c>
      <c r="AQ756" s="54" t="s">
        <v>106</v>
      </c>
      <c r="AR756" s="50" t="str">
        <f t="shared" si="283"/>
        <v>BSE1700.107</v>
      </c>
      <c r="AS756" s="50" t="str">
        <f t="shared" si="284"/>
        <v>BSE1700_3A</v>
      </c>
      <c r="AT756" s="12" t="s">
        <v>108</v>
      </c>
      <c r="AU756" s="12" t="s">
        <v>108</v>
      </c>
      <c r="AV756" s="12" t="s">
        <v>108</v>
      </c>
      <c r="AW756" s="12" t="s">
        <v>108</v>
      </c>
      <c r="AX756" s="50" t="s">
        <v>106</v>
      </c>
      <c r="AY756" s="12" t="s">
        <v>106</v>
      </c>
      <c r="AZ756" s="12" t="s">
        <v>106</v>
      </c>
      <c r="BA756" s="12" t="str">
        <f t="shared" si="285"/>
        <v>M3A</v>
      </c>
      <c r="BB756" s="54" t="s">
        <v>106</v>
      </c>
      <c r="BC756" s="12" t="str">
        <f t="shared" si="286"/>
        <v>-</v>
      </c>
      <c r="BD756" s="12" t="str">
        <f t="shared" si="287"/>
        <v>-</v>
      </c>
      <c r="BE756" s="115" t="str">
        <f t="shared" si="282"/>
        <v>M3A_BSE1700</v>
      </c>
      <c r="BF756" s="123" t="s">
        <v>106</v>
      </c>
      <c r="BG756" s="12" t="s">
        <v>106</v>
      </c>
      <c r="BH756" s="54" t="s">
        <v>106</v>
      </c>
      <c r="BI756" s="12" t="s">
        <v>106</v>
      </c>
      <c r="BJ756" s="12" t="s">
        <v>106</v>
      </c>
      <c r="BK756" s="12" t="s">
        <v>106</v>
      </c>
      <c r="BL756" s="123" t="s">
        <v>106</v>
      </c>
      <c r="BM756" s="12" t="s">
        <v>106</v>
      </c>
      <c r="BN756" s="54" t="s">
        <v>106</v>
      </c>
      <c r="BO756" s="12" t="s">
        <v>106</v>
      </c>
      <c r="BP756" s="12" t="s">
        <v>106</v>
      </c>
      <c r="BQ756" s="12" t="s">
        <v>106</v>
      </c>
      <c r="BR756" s="123" t="s">
        <v>106</v>
      </c>
      <c r="BS756" s="12" t="s">
        <v>106</v>
      </c>
      <c r="BT756" s="54" t="s">
        <v>106</v>
      </c>
      <c r="BU756" s="12" t="s">
        <v>106</v>
      </c>
      <c r="BV756" s="12" t="s">
        <v>106</v>
      </c>
      <c r="BW756" s="12" t="s">
        <v>106</v>
      </c>
      <c r="BX756" s="123" t="s">
        <v>106</v>
      </c>
      <c r="BY756" s="12" t="s">
        <v>106</v>
      </c>
      <c r="BZ756" s="54" t="s">
        <v>106</v>
      </c>
      <c r="CA756" s="12" t="s">
        <v>106</v>
      </c>
      <c r="CB756" s="12" t="s">
        <v>106</v>
      </c>
      <c r="CC756" s="12" t="s">
        <v>106</v>
      </c>
      <c r="CD756" s="123" t="s">
        <v>106</v>
      </c>
      <c r="CE756" s="123" t="s">
        <v>106</v>
      </c>
      <c r="CF756" s="123" t="s">
        <v>106</v>
      </c>
      <c r="CG756" s="123" t="s">
        <v>106</v>
      </c>
      <c r="CH756" s="123" t="s">
        <v>106</v>
      </c>
      <c r="CI756" s="123" t="s">
        <v>106</v>
      </c>
      <c r="CJ756" s="123" t="s">
        <v>106</v>
      </c>
      <c r="CK756" s="54" t="s">
        <v>106</v>
      </c>
      <c r="CL756" s="124" t="s">
        <v>2545</v>
      </c>
      <c r="CM756" s="128" t="s">
        <v>2586</v>
      </c>
      <c r="CN756" s="128" t="str">
        <f>TabelladatiSinottico[[#This Row],[Serial_Number]]</f>
        <v>BSE1700.107</v>
      </c>
      <c r="CO756" s="132" t="str">
        <f>TabelladatiSinottico[[#This Row],[Customer]]</f>
        <v>TOP LINE FERRAMENTARIA</v>
      </c>
      <c r="CP756" s="54">
        <f t="shared" si="215"/>
        <v>755</v>
      </c>
      <c r="CQ756" s="124" t="s">
        <v>106</v>
      </c>
    </row>
    <row r="757" spans="1:95" ht="14.25" customHeight="1" x14ac:dyDescent="0.25">
      <c r="A757" s="134" t="s">
        <v>2583</v>
      </c>
      <c r="B757" s="136" t="s">
        <v>1011</v>
      </c>
      <c r="C757" s="116" t="s">
        <v>652</v>
      </c>
      <c r="D757" s="50" t="s">
        <v>106</v>
      </c>
      <c r="E757" s="12" t="s">
        <v>106</v>
      </c>
      <c r="F757" s="115" t="s">
        <v>106</v>
      </c>
      <c r="G757" s="115" t="s">
        <v>106</v>
      </c>
      <c r="H757" s="115" t="s">
        <v>106</v>
      </c>
      <c r="I757" s="115" t="s">
        <v>106</v>
      </c>
      <c r="J757" s="115" t="s">
        <v>106</v>
      </c>
      <c r="K757" s="14" t="s">
        <v>2316</v>
      </c>
      <c r="L757" s="115" t="s">
        <v>106</v>
      </c>
      <c r="M757" s="14" t="s">
        <v>2316</v>
      </c>
      <c r="N757" s="12" t="s">
        <v>105</v>
      </c>
      <c r="O757" s="12" t="s">
        <v>106</v>
      </c>
      <c r="P757" s="13" t="s">
        <v>2317</v>
      </c>
      <c r="Q757" s="126" t="s">
        <v>106</v>
      </c>
      <c r="R757" s="126" t="s">
        <v>106</v>
      </c>
      <c r="S757" s="126" t="s">
        <v>106</v>
      </c>
      <c r="T757" s="126" t="s">
        <v>106</v>
      </c>
      <c r="U757" s="115" t="s">
        <v>106</v>
      </c>
      <c r="V757" s="116" t="s">
        <v>106</v>
      </c>
      <c r="W757" s="115" t="s">
        <v>106</v>
      </c>
      <c r="X757" s="115" t="s">
        <v>108</v>
      </c>
      <c r="Y757" s="115" t="s">
        <v>108</v>
      </c>
      <c r="Z757" s="115" t="s">
        <v>108</v>
      </c>
      <c r="AA757" s="115" t="s">
        <v>108</v>
      </c>
      <c r="AB757" s="117" t="s">
        <v>108</v>
      </c>
      <c r="AC757" s="116" t="s">
        <v>106</v>
      </c>
      <c r="AD757" s="121" t="s">
        <v>106</v>
      </c>
      <c r="AE757" s="12" t="s">
        <v>106</v>
      </c>
      <c r="AF757" s="122" t="s">
        <v>106</v>
      </c>
      <c r="AG757" s="122" t="s">
        <v>106</v>
      </c>
      <c r="AH757" s="122" t="s">
        <v>106</v>
      </c>
      <c r="AI757" s="122" t="s">
        <v>106</v>
      </c>
      <c r="AJ757" s="122" t="s">
        <v>106</v>
      </c>
      <c r="AK757" s="93" t="s">
        <v>106</v>
      </c>
      <c r="AL757" s="12" t="s">
        <v>106</v>
      </c>
      <c r="AM757" s="12" t="s">
        <v>173</v>
      </c>
      <c r="AN757" s="14" t="s">
        <v>2317</v>
      </c>
      <c r="AO757" s="15" t="s">
        <v>173</v>
      </c>
      <c r="AQ757" s="54" t="s">
        <v>106</v>
      </c>
      <c r="AR757" s="50" t="str">
        <f t="shared" si="283"/>
        <v>BSE1700.108</v>
      </c>
      <c r="AS757" s="50" t="str">
        <f t="shared" si="284"/>
        <v>BSE1700_3A</v>
      </c>
      <c r="AT757" s="12" t="s">
        <v>108</v>
      </c>
      <c r="AU757" s="12" t="s">
        <v>108</v>
      </c>
      <c r="AV757" s="12" t="s">
        <v>108</v>
      </c>
      <c r="AW757" s="12" t="s">
        <v>108</v>
      </c>
      <c r="AX757" s="50" t="s">
        <v>106</v>
      </c>
      <c r="AY757" s="12" t="s">
        <v>106</v>
      </c>
      <c r="AZ757" s="12" t="s">
        <v>106</v>
      </c>
      <c r="BA757" s="12" t="str">
        <f t="shared" si="285"/>
        <v>-</v>
      </c>
      <c r="BB757" s="54" t="s">
        <v>106</v>
      </c>
      <c r="BC757" s="12" t="str">
        <f t="shared" si="286"/>
        <v>-</v>
      </c>
      <c r="BD757" s="12" t="str">
        <f t="shared" si="287"/>
        <v>-</v>
      </c>
      <c r="BE757" s="115" t="str">
        <f t="shared" si="282"/>
        <v>-_BSE1700</v>
      </c>
      <c r="BF757" s="123" t="s">
        <v>106</v>
      </c>
      <c r="BG757" s="12" t="s">
        <v>106</v>
      </c>
      <c r="BH757" s="54" t="s">
        <v>106</v>
      </c>
      <c r="BI757" s="12" t="s">
        <v>106</v>
      </c>
      <c r="BJ757" s="12" t="s">
        <v>106</v>
      </c>
      <c r="BK757" s="12" t="s">
        <v>106</v>
      </c>
      <c r="BL757" s="123" t="s">
        <v>106</v>
      </c>
      <c r="BM757" s="12" t="s">
        <v>106</v>
      </c>
      <c r="BN757" s="54" t="s">
        <v>106</v>
      </c>
      <c r="BO757" s="12" t="s">
        <v>106</v>
      </c>
      <c r="BP757" s="12" t="s">
        <v>106</v>
      </c>
      <c r="BQ757" s="12" t="s">
        <v>106</v>
      </c>
      <c r="BR757" s="123" t="s">
        <v>106</v>
      </c>
      <c r="BS757" s="12" t="s">
        <v>106</v>
      </c>
      <c r="BT757" s="54" t="s">
        <v>106</v>
      </c>
      <c r="BU757" s="12" t="s">
        <v>106</v>
      </c>
      <c r="BV757" s="12" t="s">
        <v>106</v>
      </c>
      <c r="BW757" s="12" t="s">
        <v>106</v>
      </c>
      <c r="BX757" s="123" t="s">
        <v>106</v>
      </c>
      <c r="BY757" s="12" t="s">
        <v>106</v>
      </c>
      <c r="BZ757" s="54" t="s">
        <v>106</v>
      </c>
      <c r="CA757" s="12" t="s">
        <v>106</v>
      </c>
      <c r="CB757" s="12" t="s">
        <v>106</v>
      </c>
      <c r="CC757" s="12" t="s">
        <v>106</v>
      </c>
      <c r="CD757" s="123" t="s">
        <v>106</v>
      </c>
      <c r="CE757" s="123" t="s">
        <v>106</v>
      </c>
      <c r="CF757" s="123" t="s">
        <v>106</v>
      </c>
      <c r="CG757" s="123" t="s">
        <v>106</v>
      </c>
      <c r="CH757" s="123" t="s">
        <v>106</v>
      </c>
      <c r="CI757" s="123" t="s">
        <v>106</v>
      </c>
      <c r="CJ757" s="123" t="s">
        <v>106</v>
      </c>
      <c r="CK757" s="54" t="s">
        <v>106</v>
      </c>
      <c r="CL757" s="124" t="s">
        <v>2545</v>
      </c>
      <c r="CM757" s="128" t="s">
        <v>2586</v>
      </c>
      <c r="CN757" s="130" t="str">
        <f>TabelladatiSinottico[[#This Row],[Serial_Number]]</f>
        <v>BSE1700.108</v>
      </c>
      <c r="CO757" s="133" t="str">
        <f>TabelladatiSinottico[[#This Row],[Customer]]</f>
        <v>-</v>
      </c>
      <c r="CP757" s="54">
        <f t="shared" si="215"/>
        <v>756</v>
      </c>
      <c r="CQ757" s="124" t="s">
        <v>106</v>
      </c>
    </row>
    <row r="758" spans="1:95" ht="14.25" customHeight="1" x14ac:dyDescent="0.25">
      <c r="A758" s="119" t="s">
        <v>2583</v>
      </c>
      <c r="B758" s="120" t="s">
        <v>1014</v>
      </c>
      <c r="C758" s="50" t="s">
        <v>652</v>
      </c>
      <c r="D758" s="50" t="s">
        <v>2305</v>
      </c>
      <c r="E758" s="12">
        <v>2019</v>
      </c>
      <c r="F758" s="12" t="s">
        <v>646</v>
      </c>
      <c r="G758" s="12" t="s">
        <v>106</v>
      </c>
      <c r="H758" s="12" t="s">
        <v>106</v>
      </c>
      <c r="I758" s="12" t="s">
        <v>106</v>
      </c>
      <c r="J758" s="12" t="s">
        <v>2576</v>
      </c>
      <c r="K758" s="14" t="s">
        <v>2316</v>
      </c>
      <c r="L758" s="12" t="s">
        <v>2555</v>
      </c>
      <c r="M758" s="14" t="s">
        <v>2316</v>
      </c>
      <c r="N758" s="12" t="s">
        <v>105</v>
      </c>
      <c r="O758" s="12" t="s">
        <v>106</v>
      </c>
      <c r="P758" s="13" t="s">
        <v>2317</v>
      </c>
      <c r="Q758" s="125" t="s">
        <v>106</v>
      </c>
      <c r="R758" s="125" t="s">
        <v>106</v>
      </c>
      <c r="S758" s="125" t="s">
        <v>106</v>
      </c>
      <c r="T758" s="125" t="s">
        <v>106</v>
      </c>
      <c r="U758" s="12" t="s">
        <v>106</v>
      </c>
      <c r="V758" s="50" t="s">
        <v>106</v>
      </c>
      <c r="W758" s="12" t="s">
        <v>106</v>
      </c>
      <c r="X758" s="12" t="s">
        <v>108</v>
      </c>
      <c r="Y758" s="12" t="s">
        <v>108</v>
      </c>
      <c r="Z758" s="12" t="s">
        <v>108</v>
      </c>
      <c r="AA758" s="12" t="s">
        <v>108</v>
      </c>
      <c r="AB758" s="56" t="s">
        <v>108</v>
      </c>
      <c r="AC758" s="50" t="s">
        <v>478</v>
      </c>
      <c r="AD758" s="121" t="s">
        <v>106</v>
      </c>
      <c r="AE758" s="12" t="s">
        <v>106</v>
      </c>
      <c r="AF758" s="122" t="s">
        <v>106</v>
      </c>
      <c r="AG758" s="122" t="s">
        <v>106</v>
      </c>
      <c r="AH758" s="122" t="s">
        <v>106</v>
      </c>
      <c r="AI758" s="122" t="s">
        <v>106</v>
      </c>
      <c r="AJ758" s="122" t="s">
        <v>106</v>
      </c>
      <c r="AK758" s="93" t="s">
        <v>106</v>
      </c>
      <c r="AL758" s="12" t="s">
        <v>106</v>
      </c>
      <c r="AM758" s="12" t="s">
        <v>173</v>
      </c>
      <c r="AN758" s="14" t="s">
        <v>2317</v>
      </c>
      <c r="AO758" s="15" t="s">
        <v>173</v>
      </c>
      <c r="AQ758" s="54" t="s">
        <v>106</v>
      </c>
      <c r="AR758" s="50" t="str">
        <f t="shared" si="283"/>
        <v>BSE1700.109</v>
      </c>
      <c r="AS758" s="50" t="str">
        <f t="shared" si="284"/>
        <v>BSE1700_3A</v>
      </c>
      <c r="AT758" s="12" t="s">
        <v>108</v>
      </c>
      <c r="AU758" s="12" t="s">
        <v>108</v>
      </c>
      <c r="AV758" s="12" t="s">
        <v>108</v>
      </c>
      <c r="AW758" s="12" t="s">
        <v>108</v>
      </c>
      <c r="AX758" s="50" t="s">
        <v>106</v>
      </c>
      <c r="AY758" s="12" t="s">
        <v>106</v>
      </c>
      <c r="AZ758" s="12" t="s">
        <v>106</v>
      </c>
      <c r="BA758" s="12" t="str">
        <f t="shared" si="285"/>
        <v>M3A</v>
      </c>
      <c r="BB758" s="54" t="s">
        <v>106</v>
      </c>
      <c r="BC758" s="12" t="str">
        <f t="shared" si="286"/>
        <v>-</v>
      </c>
      <c r="BD758" s="12" t="str">
        <f t="shared" si="287"/>
        <v>-</v>
      </c>
      <c r="BE758" s="115" t="str">
        <f t="shared" si="282"/>
        <v>M3A_BSE1700</v>
      </c>
      <c r="BF758" s="123" t="s">
        <v>106</v>
      </c>
      <c r="BG758" s="12" t="s">
        <v>106</v>
      </c>
      <c r="BH758" s="54" t="s">
        <v>106</v>
      </c>
      <c r="BI758" s="12" t="s">
        <v>106</v>
      </c>
      <c r="BJ758" s="12" t="s">
        <v>106</v>
      </c>
      <c r="BK758" s="12" t="s">
        <v>106</v>
      </c>
      <c r="BL758" s="123" t="s">
        <v>106</v>
      </c>
      <c r="BM758" s="12" t="s">
        <v>106</v>
      </c>
      <c r="BN758" s="54" t="s">
        <v>106</v>
      </c>
      <c r="BO758" s="12" t="s">
        <v>106</v>
      </c>
      <c r="BP758" s="12" t="s">
        <v>106</v>
      </c>
      <c r="BQ758" s="12" t="s">
        <v>106</v>
      </c>
      <c r="BR758" s="123" t="s">
        <v>106</v>
      </c>
      <c r="BS758" s="12" t="s">
        <v>106</v>
      </c>
      <c r="BT758" s="54" t="s">
        <v>106</v>
      </c>
      <c r="BU758" s="12" t="s">
        <v>106</v>
      </c>
      <c r="BV758" s="12" t="s">
        <v>106</v>
      </c>
      <c r="BW758" s="12" t="s">
        <v>106</v>
      </c>
      <c r="BX758" s="123" t="s">
        <v>106</v>
      </c>
      <c r="BY758" s="12" t="s">
        <v>106</v>
      </c>
      <c r="BZ758" s="54" t="s">
        <v>106</v>
      </c>
      <c r="CA758" s="12" t="s">
        <v>106</v>
      </c>
      <c r="CB758" s="12" t="s">
        <v>106</v>
      </c>
      <c r="CC758" s="12" t="s">
        <v>106</v>
      </c>
      <c r="CD758" s="123" t="s">
        <v>106</v>
      </c>
      <c r="CE758" s="123" t="s">
        <v>106</v>
      </c>
      <c r="CF758" s="123" t="s">
        <v>106</v>
      </c>
      <c r="CG758" s="123" t="s">
        <v>106</v>
      </c>
      <c r="CH758" s="123" t="s">
        <v>106</v>
      </c>
      <c r="CI758" s="123" t="s">
        <v>106</v>
      </c>
      <c r="CJ758" s="123" t="s">
        <v>106</v>
      </c>
      <c r="CK758" s="54" t="s">
        <v>106</v>
      </c>
      <c r="CL758" s="124" t="s">
        <v>2545</v>
      </c>
      <c r="CM758" s="128" t="s">
        <v>2586</v>
      </c>
      <c r="CN758" s="128" t="str">
        <f>TabelladatiSinottico[[#This Row],[Serial_Number]]</f>
        <v>BSE1700.109</v>
      </c>
      <c r="CO758" s="132" t="str">
        <f>TabelladatiSinottico[[#This Row],[Customer]]</f>
        <v>G.L.M.</v>
      </c>
      <c r="CP758" s="54">
        <f t="shared" si="215"/>
        <v>757</v>
      </c>
      <c r="CQ758" s="124" t="s">
        <v>106</v>
      </c>
    </row>
    <row r="759" spans="1:95" ht="14.25" customHeight="1" x14ac:dyDescent="0.25">
      <c r="A759" s="119" t="s">
        <v>2583</v>
      </c>
      <c r="B759" s="120" t="s">
        <v>1018</v>
      </c>
      <c r="C759" s="50" t="s">
        <v>652</v>
      </c>
      <c r="D759" s="50" t="s">
        <v>2590</v>
      </c>
      <c r="E759" s="12">
        <v>2019</v>
      </c>
      <c r="F759" s="12" t="s">
        <v>646</v>
      </c>
      <c r="G759" s="12" t="s">
        <v>106</v>
      </c>
      <c r="H759" s="12" t="s">
        <v>106</v>
      </c>
      <c r="I759" s="12" t="s">
        <v>106</v>
      </c>
      <c r="J759" s="12" t="s">
        <v>106</v>
      </c>
      <c r="K759" s="14" t="s">
        <v>2316</v>
      </c>
      <c r="L759" s="12" t="s">
        <v>106</v>
      </c>
      <c r="M759" s="14" t="s">
        <v>2316</v>
      </c>
      <c r="N759" s="12" t="s">
        <v>105</v>
      </c>
      <c r="O759" s="12" t="s">
        <v>106</v>
      </c>
      <c r="P759" s="13" t="s">
        <v>2317</v>
      </c>
      <c r="Q759" s="125" t="s">
        <v>106</v>
      </c>
      <c r="R759" s="125" t="s">
        <v>106</v>
      </c>
      <c r="S759" s="125" t="s">
        <v>106</v>
      </c>
      <c r="T759" s="125" t="s">
        <v>106</v>
      </c>
      <c r="U759" s="12" t="s">
        <v>106</v>
      </c>
      <c r="V759" s="50" t="s">
        <v>106</v>
      </c>
      <c r="W759" s="12" t="s">
        <v>106</v>
      </c>
      <c r="X759" s="12" t="s">
        <v>108</v>
      </c>
      <c r="Y759" s="12" t="s">
        <v>108</v>
      </c>
      <c r="Z759" s="12" t="s">
        <v>108</v>
      </c>
      <c r="AA759" s="12" t="s">
        <v>108</v>
      </c>
      <c r="AB759" s="56" t="s">
        <v>108</v>
      </c>
      <c r="AC759" s="50" t="s">
        <v>109</v>
      </c>
      <c r="AD759" s="121" t="s">
        <v>106</v>
      </c>
      <c r="AE759" s="12" t="s">
        <v>106</v>
      </c>
      <c r="AF759" s="122" t="s">
        <v>106</v>
      </c>
      <c r="AG759" s="122" t="s">
        <v>106</v>
      </c>
      <c r="AH759" s="122" t="s">
        <v>106</v>
      </c>
      <c r="AI759" s="122" t="s">
        <v>106</v>
      </c>
      <c r="AJ759" s="122" t="s">
        <v>106</v>
      </c>
      <c r="AK759" s="93" t="s">
        <v>106</v>
      </c>
      <c r="AL759" s="12" t="s">
        <v>106</v>
      </c>
      <c r="AM759" s="12" t="s">
        <v>173</v>
      </c>
      <c r="AN759" s="14" t="s">
        <v>2317</v>
      </c>
      <c r="AO759" s="15" t="s">
        <v>173</v>
      </c>
      <c r="AQ759" s="54" t="s">
        <v>106</v>
      </c>
      <c r="AR759" s="50" t="str">
        <f t="shared" si="283"/>
        <v>BSE1700.110</v>
      </c>
      <c r="AS759" s="50" t="str">
        <f t="shared" si="284"/>
        <v>BSE1700_3A</v>
      </c>
      <c r="AT759" s="12" t="s">
        <v>108</v>
      </c>
      <c r="AU759" s="12" t="s">
        <v>108</v>
      </c>
      <c r="AV759" s="12" t="s">
        <v>108</v>
      </c>
      <c r="AW759" s="12" t="s">
        <v>108</v>
      </c>
      <c r="AX759" s="50" t="s">
        <v>106</v>
      </c>
      <c r="AY759" s="12" t="s">
        <v>106</v>
      </c>
      <c r="AZ759" s="12" t="s">
        <v>106</v>
      </c>
      <c r="BA759" s="12" t="str">
        <f t="shared" si="285"/>
        <v>M3A</v>
      </c>
      <c r="BB759" s="54" t="s">
        <v>106</v>
      </c>
      <c r="BC759" s="12" t="str">
        <f t="shared" si="286"/>
        <v>-</v>
      </c>
      <c r="BD759" s="12" t="str">
        <f t="shared" si="287"/>
        <v>-</v>
      </c>
      <c r="BE759" s="115" t="str">
        <f t="shared" si="282"/>
        <v>M3A_BSE1700</v>
      </c>
      <c r="BF759" s="123" t="s">
        <v>106</v>
      </c>
      <c r="BG759" s="12" t="s">
        <v>106</v>
      </c>
      <c r="BH759" s="54" t="s">
        <v>106</v>
      </c>
      <c r="BI759" s="12" t="s">
        <v>106</v>
      </c>
      <c r="BJ759" s="12" t="s">
        <v>106</v>
      </c>
      <c r="BK759" s="12" t="s">
        <v>106</v>
      </c>
      <c r="BL759" s="123" t="s">
        <v>106</v>
      </c>
      <c r="BM759" s="12" t="s">
        <v>106</v>
      </c>
      <c r="BN759" s="54" t="s">
        <v>106</v>
      </c>
      <c r="BO759" s="12" t="s">
        <v>106</v>
      </c>
      <c r="BP759" s="12" t="s">
        <v>106</v>
      </c>
      <c r="BQ759" s="12" t="s">
        <v>106</v>
      </c>
      <c r="BR759" s="123" t="s">
        <v>106</v>
      </c>
      <c r="BS759" s="12" t="s">
        <v>106</v>
      </c>
      <c r="BT759" s="54" t="s">
        <v>106</v>
      </c>
      <c r="BU759" s="12" t="s">
        <v>106</v>
      </c>
      <c r="BV759" s="12" t="s">
        <v>106</v>
      </c>
      <c r="BW759" s="12" t="s">
        <v>106</v>
      </c>
      <c r="BX759" s="123" t="s">
        <v>106</v>
      </c>
      <c r="BY759" s="12" t="s">
        <v>106</v>
      </c>
      <c r="BZ759" s="54" t="s">
        <v>106</v>
      </c>
      <c r="CA759" s="12" t="s">
        <v>106</v>
      </c>
      <c r="CB759" s="12" t="s">
        <v>106</v>
      </c>
      <c r="CC759" s="12" t="s">
        <v>106</v>
      </c>
      <c r="CD759" s="123" t="s">
        <v>106</v>
      </c>
      <c r="CE759" s="123" t="s">
        <v>106</v>
      </c>
      <c r="CF759" s="123" t="s">
        <v>106</v>
      </c>
      <c r="CG759" s="123" t="s">
        <v>106</v>
      </c>
      <c r="CH759" s="123" t="s">
        <v>106</v>
      </c>
      <c r="CI759" s="123" t="s">
        <v>106</v>
      </c>
      <c r="CJ759" s="123" t="s">
        <v>106</v>
      </c>
      <c r="CK759" s="54" t="s">
        <v>106</v>
      </c>
      <c r="CL759" s="124" t="s">
        <v>2545</v>
      </c>
      <c r="CM759" s="128" t="s">
        <v>2586</v>
      </c>
      <c r="CN759" s="128" t="str">
        <f>TabelladatiSinottico[[#This Row],[Serial_Number]]</f>
        <v>BSE1700.110</v>
      </c>
      <c r="CO759" s="132" t="str">
        <f>TabelladatiSinottico[[#This Row],[Customer]]</f>
        <v>ELITE INDUSTRIA DE MATRIZES LTDA</v>
      </c>
      <c r="CP759" s="54">
        <f t="shared" si="215"/>
        <v>758</v>
      </c>
      <c r="CQ759" s="124" t="s">
        <v>106</v>
      </c>
    </row>
    <row r="760" spans="1:95" ht="14.25" customHeight="1" x14ac:dyDescent="0.25">
      <c r="A760" s="134" t="s">
        <v>2583</v>
      </c>
      <c r="B760" s="136" t="s">
        <v>1023</v>
      </c>
      <c r="C760" s="116" t="s">
        <v>652</v>
      </c>
      <c r="D760" s="116" t="s">
        <v>106</v>
      </c>
      <c r="E760" s="115" t="s">
        <v>106</v>
      </c>
      <c r="F760" s="115" t="s">
        <v>106</v>
      </c>
      <c r="G760" s="115" t="s">
        <v>106</v>
      </c>
      <c r="H760" s="115" t="s">
        <v>106</v>
      </c>
      <c r="I760" s="115" t="s">
        <v>106</v>
      </c>
      <c r="J760" s="115" t="s">
        <v>106</v>
      </c>
      <c r="K760" s="14" t="s">
        <v>2316</v>
      </c>
      <c r="L760" s="115" t="s">
        <v>106</v>
      </c>
      <c r="M760" s="14" t="s">
        <v>2316</v>
      </c>
      <c r="N760" s="12" t="s">
        <v>105</v>
      </c>
      <c r="O760" s="12" t="s">
        <v>106</v>
      </c>
      <c r="P760" s="13" t="s">
        <v>2317</v>
      </c>
      <c r="Q760" s="126" t="s">
        <v>106</v>
      </c>
      <c r="R760" s="126" t="s">
        <v>106</v>
      </c>
      <c r="S760" s="126" t="s">
        <v>106</v>
      </c>
      <c r="T760" s="126" t="s">
        <v>106</v>
      </c>
      <c r="U760" s="115" t="s">
        <v>106</v>
      </c>
      <c r="V760" s="116" t="s">
        <v>106</v>
      </c>
      <c r="W760" s="115" t="s">
        <v>106</v>
      </c>
      <c r="X760" s="115" t="s">
        <v>108</v>
      </c>
      <c r="Y760" s="115" t="s">
        <v>108</v>
      </c>
      <c r="Z760" s="115" t="s">
        <v>108</v>
      </c>
      <c r="AA760" s="115" t="s">
        <v>108</v>
      </c>
      <c r="AB760" s="117" t="s">
        <v>108</v>
      </c>
      <c r="AC760" s="116" t="s">
        <v>106</v>
      </c>
      <c r="AD760" s="121" t="s">
        <v>106</v>
      </c>
      <c r="AE760" s="12" t="s">
        <v>106</v>
      </c>
      <c r="AF760" s="122" t="s">
        <v>106</v>
      </c>
      <c r="AG760" s="122" t="s">
        <v>106</v>
      </c>
      <c r="AH760" s="122" t="s">
        <v>106</v>
      </c>
      <c r="AI760" s="122" t="s">
        <v>106</v>
      </c>
      <c r="AJ760" s="122" t="s">
        <v>106</v>
      </c>
      <c r="AK760" s="93" t="s">
        <v>106</v>
      </c>
      <c r="AL760" s="12" t="s">
        <v>106</v>
      </c>
      <c r="AM760" s="12" t="s">
        <v>173</v>
      </c>
      <c r="AN760" s="14" t="s">
        <v>2317</v>
      </c>
      <c r="AO760" s="15" t="s">
        <v>173</v>
      </c>
      <c r="AQ760" s="54" t="s">
        <v>106</v>
      </c>
      <c r="AR760" s="50" t="str">
        <f t="shared" ref="AR760:AR763" si="288">A760&amp;"."&amp;B760</f>
        <v>BSE1700.111</v>
      </c>
      <c r="AS760" s="50" t="str">
        <f t="shared" ref="AS760:AS763" si="289">A760&amp;"_"&amp;C760</f>
        <v>BSE1700_3A</v>
      </c>
      <c r="AT760" s="12" t="s">
        <v>108</v>
      </c>
      <c r="AU760" s="12" t="s">
        <v>108</v>
      </c>
      <c r="AV760" s="12" t="s">
        <v>108</v>
      </c>
      <c r="AW760" s="12" t="s">
        <v>108</v>
      </c>
      <c r="AX760" s="50" t="s">
        <v>106</v>
      </c>
      <c r="AY760" s="12" t="s">
        <v>106</v>
      </c>
      <c r="AZ760" s="12" t="s">
        <v>106</v>
      </c>
      <c r="BA760" s="12" t="str">
        <f t="shared" ref="BA760:BA763" si="290">F760</f>
        <v>-</v>
      </c>
      <c r="BB760" s="54" t="s">
        <v>106</v>
      </c>
      <c r="BC760" s="12" t="str">
        <f t="shared" ref="BC760:BC763" si="291">G760</f>
        <v>-</v>
      </c>
      <c r="BD760" s="12" t="str">
        <f t="shared" ref="BD760:BD763" si="292">I760</f>
        <v>-</v>
      </c>
      <c r="BE760" s="115" t="str">
        <f t="shared" si="282"/>
        <v>-_BSE1700</v>
      </c>
      <c r="BF760" s="123" t="s">
        <v>106</v>
      </c>
      <c r="BG760" s="12" t="s">
        <v>106</v>
      </c>
      <c r="BH760" s="54" t="s">
        <v>106</v>
      </c>
      <c r="BI760" s="12" t="s">
        <v>106</v>
      </c>
      <c r="BJ760" s="12" t="s">
        <v>106</v>
      </c>
      <c r="BK760" s="12" t="s">
        <v>106</v>
      </c>
      <c r="BL760" s="123" t="s">
        <v>106</v>
      </c>
      <c r="BM760" s="12" t="s">
        <v>106</v>
      </c>
      <c r="BN760" s="54" t="s">
        <v>106</v>
      </c>
      <c r="BO760" s="12" t="s">
        <v>106</v>
      </c>
      <c r="BP760" s="12" t="s">
        <v>106</v>
      </c>
      <c r="BQ760" s="12" t="s">
        <v>106</v>
      </c>
      <c r="BR760" s="123" t="s">
        <v>106</v>
      </c>
      <c r="BS760" s="12" t="s">
        <v>106</v>
      </c>
      <c r="BT760" s="54" t="s">
        <v>106</v>
      </c>
      <c r="BU760" s="12" t="s">
        <v>106</v>
      </c>
      <c r="BV760" s="12" t="s">
        <v>106</v>
      </c>
      <c r="BW760" s="12" t="s">
        <v>106</v>
      </c>
      <c r="BX760" s="123" t="s">
        <v>106</v>
      </c>
      <c r="BY760" s="12" t="s">
        <v>106</v>
      </c>
      <c r="BZ760" s="54" t="s">
        <v>106</v>
      </c>
      <c r="CA760" s="12" t="s">
        <v>106</v>
      </c>
      <c r="CB760" s="12" t="s">
        <v>106</v>
      </c>
      <c r="CC760" s="12" t="s">
        <v>106</v>
      </c>
      <c r="CD760" s="123" t="s">
        <v>106</v>
      </c>
      <c r="CE760" s="123" t="s">
        <v>106</v>
      </c>
      <c r="CF760" s="123" t="s">
        <v>106</v>
      </c>
      <c r="CG760" s="123" t="s">
        <v>106</v>
      </c>
      <c r="CH760" s="123" t="s">
        <v>106</v>
      </c>
      <c r="CI760" s="123" t="s">
        <v>106</v>
      </c>
      <c r="CJ760" s="123" t="s">
        <v>106</v>
      </c>
      <c r="CK760" s="54" t="s">
        <v>106</v>
      </c>
      <c r="CL760" s="124" t="s">
        <v>2545</v>
      </c>
      <c r="CM760" s="128" t="s">
        <v>2586</v>
      </c>
      <c r="CN760" s="130" t="str">
        <f>TabelladatiSinottico[[#This Row],[Serial_Number]]</f>
        <v>BSE1700.111</v>
      </c>
      <c r="CO760" s="133" t="str">
        <f>TabelladatiSinottico[[#This Row],[Customer]]</f>
        <v>-</v>
      </c>
      <c r="CP760" s="54">
        <f t="shared" si="215"/>
        <v>759</v>
      </c>
      <c r="CQ760" s="124" t="s">
        <v>106</v>
      </c>
    </row>
    <row r="761" spans="1:95" ht="14.25" customHeight="1" x14ac:dyDescent="0.25">
      <c r="A761" s="134" t="s">
        <v>2583</v>
      </c>
      <c r="B761" s="136" t="s">
        <v>1024</v>
      </c>
      <c r="C761" s="116" t="s">
        <v>652</v>
      </c>
      <c r="D761" s="116" t="s">
        <v>106</v>
      </c>
      <c r="E761" s="115" t="s">
        <v>106</v>
      </c>
      <c r="F761" s="115" t="s">
        <v>106</v>
      </c>
      <c r="G761" s="115" t="s">
        <v>106</v>
      </c>
      <c r="H761" s="115" t="s">
        <v>106</v>
      </c>
      <c r="I761" s="115" t="s">
        <v>106</v>
      </c>
      <c r="J761" s="115" t="s">
        <v>106</v>
      </c>
      <c r="K761" s="14" t="s">
        <v>2316</v>
      </c>
      <c r="L761" s="115" t="s">
        <v>106</v>
      </c>
      <c r="M761" s="14" t="s">
        <v>2316</v>
      </c>
      <c r="N761" s="12" t="s">
        <v>105</v>
      </c>
      <c r="O761" s="12" t="s">
        <v>106</v>
      </c>
      <c r="P761" s="13" t="s">
        <v>2317</v>
      </c>
      <c r="Q761" s="126" t="s">
        <v>106</v>
      </c>
      <c r="R761" s="126" t="s">
        <v>106</v>
      </c>
      <c r="S761" s="126" t="s">
        <v>106</v>
      </c>
      <c r="T761" s="126" t="s">
        <v>106</v>
      </c>
      <c r="U761" s="115" t="s">
        <v>106</v>
      </c>
      <c r="V761" s="116" t="s">
        <v>106</v>
      </c>
      <c r="W761" s="115" t="s">
        <v>106</v>
      </c>
      <c r="X761" s="115" t="s">
        <v>108</v>
      </c>
      <c r="Y761" s="115" t="s">
        <v>108</v>
      </c>
      <c r="Z761" s="115" t="s">
        <v>108</v>
      </c>
      <c r="AA761" s="115" t="s">
        <v>108</v>
      </c>
      <c r="AB761" s="117" t="s">
        <v>108</v>
      </c>
      <c r="AC761" s="116" t="s">
        <v>106</v>
      </c>
      <c r="AD761" s="121" t="s">
        <v>106</v>
      </c>
      <c r="AE761" s="12" t="s">
        <v>106</v>
      </c>
      <c r="AF761" s="122" t="s">
        <v>106</v>
      </c>
      <c r="AG761" s="122" t="s">
        <v>106</v>
      </c>
      <c r="AH761" s="122" t="s">
        <v>106</v>
      </c>
      <c r="AI761" s="122" t="s">
        <v>106</v>
      </c>
      <c r="AJ761" s="122" t="s">
        <v>106</v>
      </c>
      <c r="AK761" s="93" t="s">
        <v>106</v>
      </c>
      <c r="AL761" s="12" t="s">
        <v>106</v>
      </c>
      <c r="AM761" s="12" t="s">
        <v>173</v>
      </c>
      <c r="AN761" s="14" t="s">
        <v>2317</v>
      </c>
      <c r="AO761" s="15" t="s">
        <v>173</v>
      </c>
      <c r="AQ761" s="54" t="s">
        <v>106</v>
      </c>
      <c r="AR761" s="50" t="str">
        <f t="shared" si="288"/>
        <v>BSE1700.112</v>
      </c>
      <c r="AS761" s="50" t="str">
        <f t="shared" si="289"/>
        <v>BSE1700_3A</v>
      </c>
      <c r="AT761" s="12" t="s">
        <v>108</v>
      </c>
      <c r="AU761" s="12" t="s">
        <v>108</v>
      </c>
      <c r="AV761" s="12" t="s">
        <v>108</v>
      </c>
      <c r="AW761" s="12" t="s">
        <v>108</v>
      </c>
      <c r="AX761" s="50" t="s">
        <v>106</v>
      </c>
      <c r="AY761" s="12" t="s">
        <v>106</v>
      </c>
      <c r="AZ761" s="12" t="s">
        <v>106</v>
      </c>
      <c r="BA761" s="12" t="str">
        <f t="shared" si="290"/>
        <v>-</v>
      </c>
      <c r="BB761" s="54" t="s">
        <v>106</v>
      </c>
      <c r="BC761" s="12" t="str">
        <f t="shared" si="291"/>
        <v>-</v>
      </c>
      <c r="BD761" s="12" t="str">
        <f t="shared" si="292"/>
        <v>-</v>
      </c>
      <c r="BE761" s="115" t="str">
        <f t="shared" si="282"/>
        <v>-_BSE1700</v>
      </c>
      <c r="BF761" s="123" t="s">
        <v>106</v>
      </c>
      <c r="BG761" s="12" t="s">
        <v>106</v>
      </c>
      <c r="BH761" s="54" t="s">
        <v>106</v>
      </c>
      <c r="BI761" s="12" t="s">
        <v>106</v>
      </c>
      <c r="BJ761" s="12" t="s">
        <v>106</v>
      </c>
      <c r="BK761" s="12" t="s">
        <v>106</v>
      </c>
      <c r="BL761" s="123" t="s">
        <v>106</v>
      </c>
      <c r="BM761" s="12" t="s">
        <v>106</v>
      </c>
      <c r="BN761" s="54" t="s">
        <v>106</v>
      </c>
      <c r="BO761" s="12" t="s">
        <v>106</v>
      </c>
      <c r="BP761" s="12" t="s">
        <v>106</v>
      </c>
      <c r="BQ761" s="12" t="s">
        <v>106</v>
      </c>
      <c r="BR761" s="123" t="s">
        <v>106</v>
      </c>
      <c r="BS761" s="12" t="s">
        <v>106</v>
      </c>
      <c r="BT761" s="54" t="s">
        <v>106</v>
      </c>
      <c r="BU761" s="12" t="s">
        <v>106</v>
      </c>
      <c r="BV761" s="12" t="s">
        <v>106</v>
      </c>
      <c r="BW761" s="12" t="s">
        <v>106</v>
      </c>
      <c r="BX761" s="123" t="s">
        <v>106</v>
      </c>
      <c r="BY761" s="12" t="s">
        <v>106</v>
      </c>
      <c r="BZ761" s="54" t="s">
        <v>106</v>
      </c>
      <c r="CA761" s="12" t="s">
        <v>106</v>
      </c>
      <c r="CB761" s="12" t="s">
        <v>106</v>
      </c>
      <c r="CC761" s="12" t="s">
        <v>106</v>
      </c>
      <c r="CD761" s="123" t="s">
        <v>106</v>
      </c>
      <c r="CE761" s="123" t="s">
        <v>106</v>
      </c>
      <c r="CF761" s="123" t="s">
        <v>106</v>
      </c>
      <c r="CG761" s="123" t="s">
        <v>106</v>
      </c>
      <c r="CH761" s="123" t="s">
        <v>106</v>
      </c>
      <c r="CI761" s="123" t="s">
        <v>106</v>
      </c>
      <c r="CJ761" s="123" t="s">
        <v>106</v>
      </c>
      <c r="CK761" s="54" t="s">
        <v>106</v>
      </c>
      <c r="CL761" s="124" t="s">
        <v>2545</v>
      </c>
      <c r="CM761" s="128" t="s">
        <v>2586</v>
      </c>
      <c r="CN761" s="130" t="str">
        <f>TabelladatiSinottico[[#This Row],[Serial_Number]]</f>
        <v>BSE1700.112</v>
      </c>
      <c r="CO761" s="133" t="str">
        <f>TabelladatiSinottico[[#This Row],[Customer]]</f>
        <v>-</v>
      </c>
      <c r="CP761" s="54">
        <f t="shared" si="215"/>
        <v>760</v>
      </c>
      <c r="CQ761" s="124" t="s">
        <v>106</v>
      </c>
    </row>
    <row r="762" spans="1:95" ht="14.25" customHeight="1" x14ac:dyDescent="0.25">
      <c r="A762" s="119" t="s">
        <v>2583</v>
      </c>
      <c r="B762" s="120" t="s">
        <v>1025</v>
      </c>
      <c r="C762" s="50" t="s">
        <v>652</v>
      </c>
      <c r="D762" s="50" t="s">
        <v>2588</v>
      </c>
      <c r="E762" s="12">
        <v>2022</v>
      </c>
      <c r="F762" s="12" t="s">
        <v>646</v>
      </c>
      <c r="G762" s="12" t="s">
        <v>106</v>
      </c>
      <c r="H762" s="12" t="s">
        <v>106</v>
      </c>
      <c r="I762" s="12" t="s">
        <v>106</v>
      </c>
      <c r="J762" s="12" t="s">
        <v>106</v>
      </c>
      <c r="K762" s="14" t="s">
        <v>2316</v>
      </c>
      <c r="L762" s="12" t="s">
        <v>106</v>
      </c>
      <c r="M762" s="14" t="s">
        <v>2316</v>
      </c>
      <c r="N762" s="12" t="s">
        <v>105</v>
      </c>
      <c r="O762" s="12" t="s">
        <v>106</v>
      </c>
      <c r="P762" s="13" t="s">
        <v>2317</v>
      </c>
      <c r="Q762" s="125" t="s">
        <v>106</v>
      </c>
      <c r="R762" s="125" t="s">
        <v>106</v>
      </c>
      <c r="S762" s="125" t="s">
        <v>106</v>
      </c>
      <c r="T762" s="125" t="s">
        <v>106</v>
      </c>
      <c r="U762" s="12" t="s">
        <v>106</v>
      </c>
      <c r="V762" s="50" t="s">
        <v>106</v>
      </c>
      <c r="W762" s="12" t="s">
        <v>106</v>
      </c>
      <c r="X762" s="12" t="s">
        <v>108</v>
      </c>
      <c r="Y762" s="12" t="s">
        <v>108</v>
      </c>
      <c r="Z762" s="12" t="s">
        <v>108</v>
      </c>
      <c r="AA762" s="12" t="s">
        <v>108</v>
      </c>
      <c r="AB762" s="56" t="s">
        <v>108</v>
      </c>
      <c r="AC762" s="50" t="s">
        <v>109</v>
      </c>
      <c r="AD762" s="121" t="s">
        <v>106</v>
      </c>
      <c r="AE762" s="12" t="s">
        <v>106</v>
      </c>
      <c r="AF762" s="122" t="s">
        <v>106</v>
      </c>
      <c r="AG762" s="122" t="s">
        <v>106</v>
      </c>
      <c r="AH762" s="122" t="s">
        <v>106</v>
      </c>
      <c r="AI762" s="122" t="s">
        <v>106</v>
      </c>
      <c r="AJ762" s="122" t="s">
        <v>106</v>
      </c>
      <c r="AK762" s="93" t="s">
        <v>106</v>
      </c>
      <c r="AL762" s="12" t="s">
        <v>106</v>
      </c>
      <c r="AM762" s="12" t="s">
        <v>173</v>
      </c>
      <c r="AN762" s="14" t="s">
        <v>2317</v>
      </c>
      <c r="AO762" s="15" t="s">
        <v>173</v>
      </c>
      <c r="AQ762" s="54" t="s">
        <v>106</v>
      </c>
      <c r="AR762" s="50" t="str">
        <f t="shared" si="288"/>
        <v>BSE1700.113</v>
      </c>
      <c r="AS762" s="50" t="str">
        <f t="shared" si="289"/>
        <v>BSE1700_3A</v>
      </c>
      <c r="AT762" s="12" t="s">
        <v>108</v>
      </c>
      <c r="AU762" s="12" t="s">
        <v>108</v>
      </c>
      <c r="AV762" s="12" t="s">
        <v>108</v>
      </c>
      <c r="AW762" s="12" t="s">
        <v>108</v>
      </c>
      <c r="AX762" s="50" t="s">
        <v>106</v>
      </c>
      <c r="AY762" s="12" t="s">
        <v>106</v>
      </c>
      <c r="AZ762" s="12" t="s">
        <v>106</v>
      </c>
      <c r="BA762" s="12" t="str">
        <f t="shared" si="290"/>
        <v>M3A</v>
      </c>
      <c r="BB762" s="54" t="s">
        <v>106</v>
      </c>
      <c r="BC762" s="12" t="str">
        <f t="shared" si="291"/>
        <v>-</v>
      </c>
      <c r="BD762" s="12" t="str">
        <f t="shared" si="292"/>
        <v>-</v>
      </c>
      <c r="BE762" s="115" t="str">
        <f t="shared" si="282"/>
        <v>M3A_BSE1700</v>
      </c>
      <c r="BF762" s="123" t="s">
        <v>106</v>
      </c>
      <c r="BG762" s="12" t="s">
        <v>106</v>
      </c>
      <c r="BH762" s="54" t="s">
        <v>106</v>
      </c>
      <c r="BI762" s="12" t="s">
        <v>106</v>
      </c>
      <c r="BJ762" s="12" t="s">
        <v>106</v>
      </c>
      <c r="BK762" s="12" t="s">
        <v>106</v>
      </c>
      <c r="BL762" s="123" t="s">
        <v>106</v>
      </c>
      <c r="BM762" s="12" t="s">
        <v>106</v>
      </c>
      <c r="BN762" s="54" t="s">
        <v>106</v>
      </c>
      <c r="BO762" s="12" t="s">
        <v>106</v>
      </c>
      <c r="BP762" s="12" t="s">
        <v>106</v>
      </c>
      <c r="BQ762" s="12" t="s">
        <v>106</v>
      </c>
      <c r="BR762" s="123" t="s">
        <v>106</v>
      </c>
      <c r="BS762" s="12" t="s">
        <v>106</v>
      </c>
      <c r="BT762" s="54" t="s">
        <v>106</v>
      </c>
      <c r="BU762" s="12" t="s">
        <v>106</v>
      </c>
      <c r="BV762" s="12" t="s">
        <v>106</v>
      </c>
      <c r="BW762" s="12" t="s">
        <v>106</v>
      </c>
      <c r="BX762" s="123" t="s">
        <v>106</v>
      </c>
      <c r="BY762" s="12" t="s">
        <v>106</v>
      </c>
      <c r="BZ762" s="54" t="s">
        <v>106</v>
      </c>
      <c r="CA762" s="12" t="s">
        <v>106</v>
      </c>
      <c r="CB762" s="12" t="s">
        <v>106</v>
      </c>
      <c r="CC762" s="12" t="s">
        <v>106</v>
      </c>
      <c r="CD762" s="123" t="s">
        <v>106</v>
      </c>
      <c r="CE762" s="123" t="s">
        <v>106</v>
      </c>
      <c r="CF762" s="123" t="s">
        <v>106</v>
      </c>
      <c r="CG762" s="123" t="s">
        <v>106</v>
      </c>
      <c r="CH762" s="123" t="s">
        <v>106</v>
      </c>
      <c r="CI762" s="123" t="s">
        <v>106</v>
      </c>
      <c r="CJ762" s="123" t="s">
        <v>106</v>
      </c>
      <c r="CK762" s="54" t="s">
        <v>106</v>
      </c>
      <c r="CL762" s="124" t="s">
        <v>2545</v>
      </c>
      <c r="CM762" s="128" t="s">
        <v>2586</v>
      </c>
      <c r="CN762" s="128" t="str">
        <f>TabelladatiSinottico[[#This Row],[Serial_Number]]</f>
        <v>BSE1700.113</v>
      </c>
      <c r="CO762" s="132" t="str">
        <f>TabelladatiSinottico[[#This Row],[Customer]]</f>
        <v>MOLDTOOL FERRAMENTARIA</v>
      </c>
      <c r="CP762" s="54">
        <f t="shared" si="215"/>
        <v>761</v>
      </c>
      <c r="CQ762" s="124" t="s">
        <v>106</v>
      </c>
    </row>
    <row r="763" spans="1:95" ht="14.25" customHeight="1" x14ac:dyDescent="0.25">
      <c r="A763" s="134" t="s">
        <v>2583</v>
      </c>
      <c r="B763" s="136" t="s">
        <v>1031</v>
      </c>
      <c r="C763" s="116" t="s">
        <v>652</v>
      </c>
      <c r="D763" s="50" t="s">
        <v>106</v>
      </c>
      <c r="E763" s="12" t="s">
        <v>106</v>
      </c>
      <c r="F763" s="115" t="s">
        <v>106</v>
      </c>
      <c r="G763" s="115" t="s">
        <v>106</v>
      </c>
      <c r="H763" s="115" t="s">
        <v>106</v>
      </c>
      <c r="I763" s="115" t="s">
        <v>106</v>
      </c>
      <c r="J763" s="115" t="s">
        <v>106</v>
      </c>
      <c r="K763" s="14" t="s">
        <v>2316</v>
      </c>
      <c r="L763" s="115" t="s">
        <v>106</v>
      </c>
      <c r="M763" s="14" t="s">
        <v>2316</v>
      </c>
      <c r="N763" s="12" t="s">
        <v>105</v>
      </c>
      <c r="O763" s="12" t="s">
        <v>106</v>
      </c>
      <c r="P763" s="13" t="s">
        <v>2317</v>
      </c>
      <c r="Q763" s="126" t="s">
        <v>106</v>
      </c>
      <c r="R763" s="126" t="s">
        <v>106</v>
      </c>
      <c r="S763" s="126" t="s">
        <v>106</v>
      </c>
      <c r="T763" s="126" t="s">
        <v>106</v>
      </c>
      <c r="U763" s="115" t="s">
        <v>106</v>
      </c>
      <c r="V763" s="116" t="s">
        <v>106</v>
      </c>
      <c r="W763" s="115" t="s">
        <v>106</v>
      </c>
      <c r="X763" s="115" t="s">
        <v>108</v>
      </c>
      <c r="Y763" s="115" t="s">
        <v>108</v>
      </c>
      <c r="Z763" s="115" t="s">
        <v>108</v>
      </c>
      <c r="AA763" s="115" t="s">
        <v>108</v>
      </c>
      <c r="AB763" s="117" t="s">
        <v>108</v>
      </c>
      <c r="AC763" s="116" t="s">
        <v>106</v>
      </c>
      <c r="AD763" s="121" t="s">
        <v>106</v>
      </c>
      <c r="AE763" s="12" t="s">
        <v>106</v>
      </c>
      <c r="AF763" s="122" t="s">
        <v>106</v>
      </c>
      <c r="AG763" s="122" t="s">
        <v>106</v>
      </c>
      <c r="AH763" s="122" t="s">
        <v>106</v>
      </c>
      <c r="AI763" s="122" t="s">
        <v>106</v>
      </c>
      <c r="AJ763" s="122" t="s">
        <v>106</v>
      </c>
      <c r="AK763" s="93" t="s">
        <v>106</v>
      </c>
      <c r="AL763" s="12" t="s">
        <v>106</v>
      </c>
      <c r="AM763" s="12" t="s">
        <v>173</v>
      </c>
      <c r="AN763" s="14" t="s">
        <v>2317</v>
      </c>
      <c r="AO763" s="15" t="s">
        <v>173</v>
      </c>
      <c r="AQ763" s="54" t="s">
        <v>106</v>
      </c>
      <c r="AR763" s="50" t="str">
        <f t="shared" si="288"/>
        <v>BSE1700.114</v>
      </c>
      <c r="AS763" s="50" t="str">
        <f t="shared" si="289"/>
        <v>BSE1700_3A</v>
      </c>
      <c r="AT763" s="12" t="s">
        <v>108</v>
      </c>
      <c r="AU763" s="12" t="s">
        <v>108</v>
      </c>
      <c r="AV763" s="12" t="s">
        <v>108</v>
      </c>
      <c r="AW763" s="12" t="s">
        <v>108</v>
      </c>
      <c r="AX763" s="50" t="s">
        <v>106</v>
      </c>
      <c r="AY763" s="12" t="s">
        <v>106</v>
      </c>
      <c r="AZ763" s="12" t="s">
        <v>106</v>
      </c>
      <c r="BA763" s="12" t="str">
        <f t="shared" si="290"/>
        <v>-</v>
      </c>
      <c r="BB763" s="54" t="s">
        <v>106</v>
      </c>
      <c r="BC763" s="12" t="str">
        <f t="shared" si="291"/>
        <v>-</v>
      </c>
      <c r="BD763" s="12" t="str">
        <f t="shared" si="292"/>
        <v>-</v>
      </c>
      <c r="BE763" s="115" t="str">
        <f t="shared" si="282"/>
        <v>-_BSE1700</v>
      </c>
      <c r="BF763" s="123" t="s">
        <v>106</v>
      </c>
      <c r="BG763" s="12" t="s">
        <v>106</v>
      </c>
      <c r="BH763" s="54" t="s">
        <v>106</v>
      </c>
      <c r="BI763" s="12" t="s">
        <v>106</v>
      </c>
      <c r="BJ763" s="12" t="s">
        <v>106</v>
      </c>
      <c r="BK763" s="12" t="s">
        <v>106</v>
      </c>
      <c r="BL763" s="123" t="s">
        <v>106</v>
      </c>
      <c r="BM763" s="12" t="s">
        <v>106</v>
      </c>
      <c r="BN763" s="54" t="s">
        <v>106</v>
      </c>
      <c r="BO763" s="12" t="s">
        <v>106</v>
      </c>
      <c r="BP763" s="12" t="s">
        <v>106</v>
      </c>
      <c r="BQ763" s="12" t="s">
        <v>106</v>
      </c>
      <c r="BR763" s="123" t="s">
        <v>106</v>
      </c>
      <c r="BS763" s="12" t="s">
        <v>106</v>
      </c>
      <c r="BT763" s="54" t="s">
        <v>106</v>
      </c>
      <c r="BU763" s="12" t="s">
        <v>106</v>
      </c>
      <c r="BV763" s="12" t="s">
        <v>106</v>
      </c>
      <c r="BW763" s="12" t="s">
        <v>106</v>
      </c>
      <c r="BX763" s="123" t="s">
        <v>106</v>
      </c>
      <c r="BY763" s="12" t="s">
        <v>106</v>
      </c>
      <c r="BZ763" s="54" t="s">
        <v>106</v>
      </c>
      <c r="CA763" s="12" t="s">
        <v>106</v>
      </c>
      <c r="CB763" s="12" t="s">
        <v>106</v>
      </c>
      <c r="CC763" s="12" t="s">
        <v>106</v>
      </c>
      <c r="CD763" s="123" t="s">
        <v>106</v>
      </c>
      <c r="CE763" s="123" t="s">
        <v>106</v>
      </c>
      <c r="CF763" s="123" t="s">
        <v>106</v>
      </c>
      <c r="CG763" s="123" t="s">
        <v>106</v>
      </c>
      <c r="CH763" s="123" t="s">
        <v>106</v>
      </c>
      <c r="CI763" s="123" t="s">
        <v>106</v>
      </c>
      <c r="CJ763" s="123" t="s">
        <v>106</v>
      </c>
      <c r="CK763" s="54" t="s">
        <v>106</v>
      </c>
      <c r="CL763" s="124" t="s">
        <v>2545</v>
      </c>
      <c r="CM763" s="128" t="s">
        <v>2586</v>
      </c>
      <c r="CN763" s="130" t="str">
        <f>TabelladatiSinottico[[#This Row],[Serial_Number]]</f>
        <v>BSE1700.114</v>
      </c>
      <c r="CO763" s="133" t="str">
        <f>TabelladatiSinottico[[#This Row],[Customer]]</f>
        <v>-</v>
      </c>
      <c r="CP763" s="54">
        <f t="shared" si="215"/>
        <v>762</v>
      </c>
      <c r="CQ763" s="124" t="s">
        <v>106</v>
      </c>
    </row>
    <row r="764" spans="1:95" ht="14.25" customHeight="1" x14ac:dyDescent="0.25">
      <c r="A764" s="119" t="s">
        <v>2583</v>
      </c>
      <c r="B764" s="120" t="s">
        <v>1034</v>
      </c>
      <c r="C764" s="50" t="s">
        <v>652</v>
      </c>
      <c r="D764" s="50" t="s">
        <v>2591</v>
      </c>
      <c r="E764" s="12">
        <v>2024</v>
      </c>
      <c r="F764" s="12" t="s">
        <v>646</v>
      </c>
      <c r="G764" s="12" t="s">
        <v>1465</v>
      </c>
      <c r="H764" s="12" t="s">
        <v>101</v>
      </c>
      <c r="I764" s="12" t="s">
        <v>102</v>
      </c>
      <c r="J764" s="12" t="s">
        <v>2576</v>
      </c>
      <c r="K764" s="14" t="s">
        <v>2316</v>
      </c>
      <c r="L764" s="12" t="s">
        <v>2555</v>
      </c>
      <c r="M764" s="14" t="s">
        <v>2316</v>
      </c>
      <c r="N764" s="12" t="s">
        <v>105</v>
      </c>
      <c r="O764" s="12" t="s">
        <v>106</v>
      </c>
      <c r="P764" s="13" t="s">
        <v>2317</v>
      </c>
      <c r="Q764" s="125" t="s">
        <v>106</v>
      </c>
      <c r="R764" s="125" t="s">
        <v>106</v>
      </c>
      <c r="S764" s="125" t="s">
        <v>106</v>
      </c>
      <c r="T764" s="125">
        <v>24</v>
      </c>
      <c r="U764" s="12" t="s">
        <v>107</v>
      </c>
      <c r="V764" s="50" t="s">
        <v>106</v>
      </c>
      <c r="W764" s="12" t="s">
        <v>106</v>
      </c>
      <c r="X764" s="12" t="s">
        <v>108</v>
      </c>
      <c r="Y764" s="12" t="s">
        <v>108</v>
      </c>
      <c r="Z764" s="12" t="s">
        <v>108</v>
      </c>
      <c r="AA764" s="12" t="s">
        <v>108</v>
      </c>
      <c r="AB764" s="56" t="s">
        <v>108</v>
      </c>
      <c r="AC764" s="50" t="s">
        <v>364</v>
      </c>
      <c r="AD764" s="121" t="s">
        <v>106</v>
      </c>
      <c r="AE764" s="12" t="s">
        <v>106</v>
      </c>
      <c r="AF764" s="122" t="s">
        <v>106</v>
      </c>
      <c r="AG764" s="122" t="s">
        <v>106</v>
      </c>
      <c r="AH764" s="122" t="s">
        <v>106</v>
      </c>
      <c r="AI764" s="122" t="s">
        <v>106</v>
      </c>
      <c r="AJ764" s="122" t="s">
        <v>106</v>
      </c>
      <c r="AK764" s="93" t="s">
        <v>106</v>
      </c>
      <c r="AL764" s="12" t="s">
        <v>106</v>
      </c>
      <c r="AM764" s="12" t="s">
        <v>173</v>
      </c>
      <c r="AN764" s="14" t="s">
        <v>2317</v>
      </c>
      <c r="AO764" s="15" t="s">
        <v>173</v>
      </c>
      <c r="AQ764" s="54" t="s">
        <v>106</v>
      </c>
      <c r="AR764" s="50" t="str">
        <f t="shared" ref="AR764:AR783" si="293">A764&amp;"."&amp;B764</f>
        <v>BSE1700.115</v>
      </c>
      <c r="AS764" s="50" t="str">
        <f t="shared" ref="AS764:AS783" si="294">A764&amp;"_"&amp;C764</f>
        <v>BSE1700_3A</v>
      </c>
      <c r="AT764" s="12" t="s">
        <v>108</v>
      </c>
      <c r="AU764" s="12" t="s">
        <v>108</v>
      </c>
      <c r="AV764" s="12" t="s">
        <v>108</v>
      </c>
      <c r="AW764" s="12" t="s">
        <v>108</v>
      </c>
      <c r="AX764" s="50" t="s">
        <v>153</v>
      </c>
      <c r="AY764" s="12" t="s">
        <v>106</v>
      </c>
      <c r="AZ764" s="12" t="s">
        <v>106</v>
      </c>
      <c r="BA764" s="12" t="str">
        <f t="shared" ref="BA764:BA783" si="295">F764</f>
        <v>M3A</v>
      </c>
      <c r="BB764" s="54" t="s">
        <v>106</v>
      </c>
      <c r="BC764" s="12" t="str">
        <f t="shared" ref="BC764:BC783" si="296">G764</f>
        <v>27 kw-24 krpm</v>
      </c>
      <c r="BD764" s="12" t="str">
        <f t="shared" ref="BD764:BD783" si="297">I764</f>
        <v>HSK-A 63</v>
      </c>
      <c r="BE764" s="115" t="str">
        <f t="shared" si="282"/>
        <v>M3A_BSE1700</v>
      </c>
      <c r="BF764" s="123" t="s">
        <v>106</v>
      </c>
      <c r="BG764" s="12" t="s">
        <v>106</v>
      </c>
      <c r="BH764" s="54" t="s">
        <v>106</v>
      </c>
      <c r="BI764" s="12" t="s">
        <v>106</v>
      </c>
      <c r="BJ764" s="12" t="s">
        <v>106</v>
      </c>
      <c r="BK764" s="12" t="s">
        <v>106</v>
      </c>
      <c r="BL764" s="123" t="s">
        <v>106</v>
      </c>
      <c r="BM764" s="12" t="s">
        <v>106</v>
      </c>
      <c r="BN764" s="54" t="s">
        <v>106</v>
      </c>
      <c r="BO764" s="12" t="s">
        <v>106</v>
      </c>
      <c r="BP764" s="12" t="s">
        <v>106</v>
      </c>
      <c r="BQ764" s="12" t="s">
        <v>106</v>
      </c>
      <c r="BR764" s="123" t="s">
        <v>106</v>
      </c>
      <c r="BS764" s="12" t="s">
        <v>106</v>
      </c>
      <c r="BT764" s="54" t="s">
        <v>106</v>
      </c>
      <c r="BU764" s="12" t="s">
        <v>106</v>
      </c>
      <c r="BV764" s="12" t="s">
        <v>106</v>
      </c>
      <c r="BW764" s="12" t="s">
        <v>106</v>
      </c>
      <c r="BX764" s="123" t="s">
        <v>106</v>
      </c>
      <c r="BY764" s="12" t="s">
        <v>106</v>
      </c>
      <c r="BZ764" s="54" t="s">
        <v>106</v>
      </c>
      <c r="CA764" s="12" t="s">
        <v>106</v>
      </c>
      <c r="CB764" s="12" t="s">
        <v>106</v>
      </c>
      <c r="CC764" s="12" t="s">
        <v>106</v>
      </c>
      <c r="CD764" s="123" t="s">
        <v>106</v>
      </c>
      <c r="CE764" s="123" t="s">
        <v>106</v>
      </c>
      <c r="CF764" s="123" t="s">
        <v>106</v>
      </c>
      <c r="CG764" s="123" t="s">
        <v>106</v>
      </c>
      <c r="CH764" s="123" t="s">
        <v>106</v>
      </c>
      <c r="CI764" s="123" t="s">
        <v>106</v>
      </c>
      <c r="CJ764" s="123" t="s">
        <v>106</v>
      </c>
      <c r="CK764" s="54" t="s">
        <v>106</v>
      </c>
      <c r="CL764" s="124" t="s">
        <v>2545</v>
      </c>
      <c r="CM764" s="128" t="s">
        <v>2586</v>
      </c>
      <c r="CN764" s="64" t="str">
        <f>TabelladatiSinottico[[#This Row],[Serial_Number]]</f>
        <v>BSE1700.115</v>
      </c>
      <c r="CO764" s="50" t="str">
        <f>TabelladatiSinottico[[#This Row],[Customer]]</f>
        <v>SALVAS SRL</v>
      </c>
      <c r="CP764" s="54">
        <f t="shared" si="215"/>
        <v>763</v>
      </c>
      <c r="CQ764" s="124" t="s">
        <v>106</v>
      </c>
    </row>
    <row r="765" spans="1:95" ht="14.25" customHeight="1" x14ac:dyDescent="0.25">
      <c r="A765" s="119" t="s">
        <v>2583</v>
      </c>
      <c r="B765" s="120" t="s">
        <v>1035</v>
      </c>
      <c r="C765" s="50" t="s">
        <v>652</v>
      </c>
      <c r="D765" s="50" t="s">
        <v>2592</v>
      </c>
      <c r="E765" s="12">
        <v>2025</v>
      </c>
      <c r="F765" s="12" t="s">
        <v>646</v>
      </c>
      <c r="G765" s="12" t="s">
        <v>2585</v>
      </c>
      <c r="H765" s="12" t="s">
        <v>101</v>
      </c>
      <c r="I765" s="12" t="s">
        <v>102</v>
      </c>
      <c r="J765" s="12" t="s">
        <v>2593</v>
      </c>
      <c r="K765" s="14" t="s">
        <v>2316</v>
      </c>
      <c r="L765" s="12" t="s">
        <v>2594</v>
      </c>
      <c r="M765" s="14" t="s">
        <v>2316</v>
      </c>
      <c r="N765" s="12" t="s">
        <v>105</v>
      </c>
      <c r="O765" s="12" t="s">
        <v>106</v>
      </c>
      <c r="P765" s="13" t="s">
        <v>2317</v>
      </c>
      <c r="Q765" s="125" t="s">
        <v>106</v>
      </c>
      <c r="R765" s="125" t="s">
        <v>106</v>
      </c>
      <c r="S765" s="125" t="s">
        <v>106</v>
      </c>
      <c r="T765" s="125">
        <v>24</v>
      </c>
      <c r="U765" s="12" t="s">
        <v>107</v>
      </c>
      <c r="V765" s="50" t="s">
        <v>106</v>
      </c>
      <c r="W765" s="12" t="s">
        <v>106</v>
      </c>
      <c r="X765" s="12" t="s">
        <v>108</v>
      </c>
      <c r="Y765" s="12" t="s">
        <v>108</v>
      </c>
      <c r="Z765" s="12" t="s">
        <v>108</v>
      </c>
      <c r="AA765" s="12" t="s">
        <v>108</v>
      </c>
      <c r="AB765" s="56" t="s">
        <v>108</v>
      </c>
      <c r="AC765" s="50" t="s">
        <v>364</v>
      </c>
      <c r="AD765" s="121" t="s">
        <v>106</v>
      </c>
      <c r="AE765" s="12" t="s">
        <v>106</v>
      </c>
      <c r="AF765" s="122" t="s">
        <v>106</v>
      </c>
      <c r="AG765" s="122" t="s">
        <v>106</v>
      </c>
      <c r="AH765" s="122" t="s">
        <v>106</v>
      </c>
      <c r="AI765" s="122" t="s">
        <v>106</v>
      </c>
      <c r="AJ765" s="122" t="s">
        <v>106</v>
      </c>
      <c r="AK765" s="93" t="s">
        <v>106</v>
      </c>
      <c r="AL765" s="12" t="s">
        <v>106</v>
      </c>
      <c r="AM765" s="12" t="s">
        <v>173</v>
      </c>
      <c r="AN765" s="14" t="s">
        <v>2317</v>
      </c>
      <c r="AO765" s="15" t="s">
        <v>173</v>
      </c>
      <c r="AQ765" s="54" t="s">
        <v>106</v>
      </c>
      <c r="AR765" s="50" t="str">
        <f t="shared" si="293"/>
        <v>BSE1700.116</v>
      </c>
      <c r="AS765" s="50" t="str">
        <f t="shared" si="294"/>
        <v>BSE1700_3A</v>
      </c>
      <c r="AT765" s="12" t="s">
        <v>108</v>
      </c>
      <c r="AU765" s="12" t="s">
        <v>108</v>
      </c>
      <c r="AV765" s="12" t="s">
        <v>108</v>
      </c>
      <c r="AW765" s="12" t="s">
        <v>108</v>
      </c>
      <c r="AX765" s="50" t="s">
        <v>153</v>
      </c>
      <c r="AY765" s="12" t="s">
        <v>106</v>
      </c>
      <c r="AZ765" s="12" t="s">
        <v>106</v>
      </c>
      <c r="BA765" s="12" t="str">
        <f t="shared" si="295"/>
        <v>M3A</v>
      </c>
      <c r="BB765" s="54" t="s">
        <v>106</v>
      </c>
      <c r="BC765" s="12" t="str">
        <f t="shared" si="296"/>
        <v>32 kw-18 krpm</v>
      </c>
      <c r="BD765" s="12" t="str">
        <f t="shared" si="297"/>
        <v>HSK-A 63</v>
      </c>
      <c r="BE765" s="115" t="str">
        <f t="shared" si="282"/>
        <v>M3A_BSE1700</v>
      </c>
      <c r="BF765" s="123" t="s">
        <v>106</v>
      </c>
      <c r="BG765" s="12" t="s">
        <v>106</v>
      </c>
      <c r="BH765" s="54" t="s">
        <v>106</v>
      </c>
      <c r="BI765" s="12" t="s">
        <v>106</v>
      </c>
      <c r="BJ765" s="12" t="s">
        <v>106</v>
      </c>
      <c r="BK765" s="12" t="s">
        <v>106</v>
      </c>
      <c r="BL765" s="123" t="s">
        <v>106</v>
      </c>
      <c r="BM765" s="12" t="s">
        <v>106</v>
      </c>
      <c r="BN765" s="54" t="s">
        <v>106</v>
      </c>
      <c r="BO765" s="12" t="s">
        <v>106</v>
      </c>
      <c r="BP765" s="12" t="s">
        <v>106</v>
      </c>
      <c r="BQ765" s="12" t="s">
        <v>106</v>
      </c>
      <c r="BR765" s="123" t="s">
        <v>106</v>
      </c>
      <c r="BS765" s="12" t="s">
        <v>106</v>
      </c>
      <c r="BT765" s="54" t="s">
        <v>106</v>
      </c>
      <c r="BU765" s="12" t="s">
        <v>106</v>
      </c>
      <c r="BV765" s="12" t="s">
        <v>106</v>
      </c>
      <c r="BW765" s="12" t="s">
        <v>106</v>
      </c>
      <c r="BX765" s="123" t="s">
        <v>106</v>
      </c>
      <c r="BY765" s="12" t="s">
        <v>106</v>
      </c>
      <c r="BZ765" s="54" t="s">
        <v>106</v>
      </c>
      <c r="CA765" s="12" t="s">
        <v>106</v>
      </c>
      <c r="CB765" s="12" t="s">
        <v>106</v>
      </c>
      <c r="CC765" s="12" t="s">
        <v>106</v>
      </c>
      <c r="CD765" s="123" t="s">
        <v>106</v>
      </c>
      <c r="CE765" s="123" t="s">
        <v>106</v>
      </c>
      <c r="CF765" s="123" t="s">
        <v>106</v>
      </c>
      <c r="CG765" s="123" t="s">
        <v>106</v>
      </c>
      <c r="CH765" s="123" t="s">
        <v>106</v>
      </c>
      <c r="CI765" s="123" t="s">
        <v>106</v>
      </c>
      <c r="CJ765" s="123" t="s">
        <v>106</v>
      </c>
      <c r="CK765" s="54" t="s">
        <v>106</v>
      </c>
      <c r="CL765" s="124" t="s">
        <v>2545</v>
      </c>
      <c r="CM765" s="128" t="s">
        <v>2586</v>
      </c>
      <c r="CN765" s="64" t="str">
        <f>TabelladatiSinottico[[#This Row],[Serial_Number]]</f>
        <v>BSE1700.116</v>
      </c>
      <c r="CO765" s="50" t="str">
        <f>TabelladatiSinottico[[#This Row],[Customer]]</f>
        <v>BEIPLAST SRL</v>
      </c>
      <c r="CP765" s="54">
        <f t="shared" si="215"/>
        <v>764</v>
      </c>
      <c r="CQ765" s="124" t="s">
        <v>106</v>
      </c>
    </row>
    <row r="766" spans="1:95" ht="14.25" customHeight="1" x14ac:dyDescent="0.25">
      <c r="A766" s="119" t="s">
        <v>2595</v>
      </c>
      <c r="B766" s="120" t="s">
        <v>982</v>
      </c>
      <c r="C766" s="50" t="s">
        <v>652</v>
      </c>
      <c r="D766" s="50" t="s">
        <v>2178</v>
      </c>
      <c r="E766" s="12">
        <v>2016</v>
      </c>
      <c r="F766" s="12" t="s">
        <v>646</v>
      </c>
      <c r="G766" s="12" t="s">
        <v>106</v>
      </c>
      <c r="H766" s="12" t="s">
        <v>106</v>
      </c>
      <c r="I766" s="12" t="s">
        <v>106</v>
      </c>
      <c r="J766" s="12" t="s">
        <v>106</v>
      </c>
      <c r="K766" s="14" t="s">
        <v>2316</v>
      </c>
      <c r="L766" s="12" t="s">
        <v>106</v>
      </c>
      <c r="M766" s="14" t="s">
        <v>2316</v>
      </c>
      <c r="N766" s="12" t="s">
        <v>105</v>
      </c>
      <c r="O766" s="12" t="s">
        <v>106</v>
      </c>
      <c r="P766" s="13" t="s">
        <v>2317</v>
      </c>
      <c r="Q766" s="125" t="s">
        <v>106</v>
      </c>
      <c r="R766" s="125" t="s">
        <v>106</v>
      </c>
      <c r="S766" s="125" t="s">
        <v>106</v>
      </c>
      <c r="T766" s="125" t="s">
        <v>106</v>
      </c>
      <c r="U766" s="12" t="s">
        <v>106</v>
      </c>
      <c r="V766" s="50" t="s">
        <v>106</v>
      </c>
      <c r="W766" s="12" t="s">
        <v>106</v>
      </c>
      <c r="X766" s="12" t="s">
        <v>108</v>
      </c>
      <c r="Y766" s="12" t="s">
        <v>108</v>
      </c>
      <c r="Z766" s="12" t="s">
        <v>108</v>
      </c>
      <c r="AA766" s="12" t="s">
        <v>108</v>
      </c>
      <c r="AB766" s="56" t="s">
        <v>108</v>
      </c>
      <c r="AC766" s="50" t="s">
        <v>146</v>
      </c>
      <c r="AD766" s="121" t="s">
        <v>106</v>
      </c>
      <c r="AE766" s="12" t="s">
        <v>106</v>
      </c>
      <c r="AF766" s="122" t="s">
        <v>106</v>
      </c>
      <c r="AG766" s="122" t="s">
        <v>106</v>
      </c>
      <c r="AH766" s="122" t="s">
        <v>106</v>
      </c>
      <c r="AI766" s="122" t="s">
        <v>106</v>
      </c>
      <c r="AJ766" s="122" t="s">
        <v>106</v>
      </c>
      <c r="AK766" s="93" t="s">
        <v>106</v>
      </c>
      <c r="AL766" s="12" t="s">
        <v>106</v>
      </c>
      <c r="AM766" s="12" t="s">
        <v>173</v>
      </c>
      <c r="AN766" s="14" t="s">
        <v>2317</v>
      </c>
      <c r="AO766" s="15" t="s">
        <v>173</v>
      </c>
      <c r="AQ766" s="54" t="s">
        <v>106</v>
      </c>
      <c r="AR766" s="50" t="str">
        <f t="shared" ref="AR766" si="298">A766&amp;"."&amp;B766</f>
        <v>BSE2200.101</v>
      </c>
      <c r="AS766" s="50" t="str">
        <f t="shared" ref="AS766" si="299">A766&amp;"_"&amp;C766</f>
        <v>BSE2200_3A</v>
      </c>
      <c r="AT766" s="12" t="s">
        <v>108</v>
      </c>
      <c r="AU766" s="12" t="s">
        <v>108</v>
      </c>
      <c r="AV766" s="12" t="s">
        <v>108</v>
      </c>
      <c r="AW766" s="12" t="s">
        <v>108</v>
      </c>
      <c r="AX766" s="50" t="s">
        <v>106</v>
      </c>
      <c r="AY766" s="12" t="s">
        <v>106</v>
      </c>
      <c r="AZ766" s="12" t="s">
        <v>106</v>
      </c>
      <c r="BA766" s="12" t="str">
        <f t="shared" ref="BA766" si="300">F766</f>
        <v>M3A</v>
      </c>
      <c r="BB766" s="54" t="s">
        <v>106</v>
      </c>
      <c r="BC766" s="12" t="str">
        <f t="shared" ref="BC766" si="301">G766</f>
        <v>-</v>
      </c>
      <c r="BD766" s="12" t="str">
        <f t="shared" ref="BD766" si="302">I766</f>
        <v>-</v>
      </c>
      <c r="BE766" s="115" t="str">
        <f t="shared" si="282"/>
        <v>M3A_BSE2200</v>
      </c>
      <c r="BF766" s="123" t="s">
        <v>106</v>
      </c>
      <c r="BG766" s="12" t="s">
        <v>106</v>
      </c>
      <c r="BH766" s="54" t="s">
        <v>106</v>
      </c>
      <c r="BI766" s="12" t="s">
        <v>106</v>
      </c>
      <c r="BJ766" s="12" t="s">
        <v>106</v>
      </c>
      <c r="BK766" s="12" t="s">
        <v>106</v>
      </c>
      <c r="BL766" s="123" t="s">
        <v>106</v>
      </c>
      <c r="BM766" s="12" t="s">
        <v>106</v>
      </c>
      <c r="BN766" s="54" t="s">
        <v>106</v>
      </c>
      <c r="BO766" s="12" t="s">
        <v>106</v>
      </c>
      <c r="BP766" s="12" t="s">
        <v>106</v>
      </c>
      <c r="BQ766" s="12" t="s">
        <v>106</v>
      </c>
      <c r="BR766" s="123" t="s">
        <v>106</v>
      </c>
      <c r="BS766" s="12" t="s">
        <v>106</v>
      </c>
      <c r="BT766" s="54" t="s">
        <v>106</v>
      </c>
      <c r="BU766" s="12" t="s">
        <v>106</v>
      </c>
      <c r="BV766" s="12" t="s">
        <v>106</v>
      </c>
      <c r="BW766" s="12" t="s">
        <v>106</v>
      </c>
      <c r="BX766" s="123" t="s">
        <v>106</v>
      </c>
      <c r="BY766" s="12" t="s">
        <v>106</v>
      </c>
      <c r="BZ766" s="54" t="s">
        <v>106</v>
      </c>
      <c r="CA766" s="12" t="s">
        <v>106</v>
      </c>
      <c r="CB766" s="12" t="s">
        <v>106</v>
      </c>
      <c r="CC766" s="12" t="s">
        <v>106</v>
      </c>
      <c r="CD766" s="123" t="s">
        <v>106</v>
      </c>
      <c r="CE766" s="123" t="s">
        <v>106</v>
      </c>
      <c r="CF766" s="123" t="s">
        <v>106</v>
      </c>
      <c r="CG766" s="123" t="s">
        <v>106</v>
      </c>
      <c r="CH766" s="123" t="s">
        <v>106</v>
      </c>
      <c r="CI766" s="123" t="s">
        <v>106</v>
      </c>
      <c r="CJ766" s="123" t="s">
        <v>106</v>
      </c>
      <c r="CK766" s="54" t="s">
        <v>106</v>
      </c>
      <c r="CL766" s="124" t="s">
        <v>2545</v>
      </c>
      <c r="CM766" s="64" t="s">
        <v>2595</v>
      </c>
      <c r="CN766" s="64" t="str">
        <f>TabelladatiSinottico[[#This Row],[Serial_Number]]</f>
        <v>BSE2200.101</v>
      </c>
      <c r="CO766" s="50" t="str">
        <f>TabelladatiSinottico[[#This Row],[Customer]]</f>
        <v>GAGE PATTERN &amp; MODEL INC.</v>
      </c>
      <c r="CP766" s="54">
        <f t="shared" si="215"/>
        <v>765</v>
      </c>
      <c r="CQ766" s="124" t="s">
        <v>106</v>
      </c>
    </row>
    <row r="767" spans="1:95" ht="14.25" customHeight="1" x14ac:dyDescent="0.25">
      <c r="A767" s="119" t="s">
        <v>2595</v>
      </c>
      <c r="B767" s="120" t="s">
        <v>1756</v>
      </c>
      <c r="C767" s="50" t="s">
        <v>652</v>
      </c>
      <c r="D767" s="50" t="s">
        <v>2596</v>
      </c>
      <c r="E767" s="12">
        <v>2024</v>
      </c>
      <c r="F767" s="12" t="s">
        <v>646</v>
      </c>
      <c r="G767" s="12" t="s">
        <v>2585</v>
      </c>
      <c r="H767" s="12" t="s">
        <v>101</v>
      </c>
      <c r="I767" s="12" t="s">
        <v>102</v>
      </c>
      <c r="J767" s="12" t="s">
        <v>2576</v>
      </c>
      <c r="K767" s="14" t="s">
        <v>2316</v>
      </c>
      <c r="L767" s="12" t="s">
        <v>2555</v>
      </c>
      <c r="M767" s="14" t="s">
        <v>2316</v>
      </c>
      <c r="N767" s="12" t="s">
        <v>105</v>
      </c>
      <c r="O767" s="12" t="s">
        <v>106</v>
      </c>
      <c r="P767" s="13" t="s">
        <v>2317</v>
      </c>
      <c r="Q767" s="125">
        <v>2200</v>
      </c>
      <c r="R767" s="125">
        <v>1750</v>
      </c>
      <c r="S767" s="125">
        <v>750</v>
      </c>
      <c r="T767" s="125">
        <v>40</v>
      </c>
      <c r="U767" s="12" t="s">
        <v>107</v>
      </c>
      <c r="V767" s="50" t="s">
        <v>106</v>
      </c>
      <c r="W767" s="12" t="s">
        <v>106</v>
      </c>
      <c r="X767" s="12" t="s">
        <v>108</v>
      </c>
      <c r="Y767" s="12" t="s">
        <v>108</v>
      </c>
      <c r="Z767" s="12" t="s">
        <v>108</v>
      </c>
      <c r="AA767" s="12" t="s">
        <v>108</v>
      </c>
      <c r="AB767" s="56" t="s">
        <v>108</v>
      </c>
      <c r="AC767" s="50" t="s">
        <v>179</v>
      </c>
      <c r="AD767" s="121" t="s">
        <v>106</v>
      </c>
      <c r="AE767" s="12" t="s">
        <v>106</v>
      </c>
      <c r="AF767" s="122" t="s">
        <v>106</v>
      </c>
      <c r="AG767" s="122" t="s">
        <v>106</v>
      </c>
      <c r="AH767" s="122" t="s">
        <v>106</v>
      </c>
      <c r="AI767" s="122" t="s">
        <v>106</v>
      </c>
      <c r="AJ767" s="122" t="s">
        <v>106</v>
      </c>
      <c r="AK767" s="93" t="s">
        <v>106</v>
      </c>
      <c r="AL767" s="12" t="s">
        <v>106</v>
      </c>
      <c r="AM767" s="12" t="s">
        <v>173</v>
      </c>
      <c r="AN767" s="14" t="s">
        <v>2317</v>
      </c>
      <c r="AO767" s="15" t="s">
        <v>173</v>
      </c>
      <c r="AQ767" s="54" t="s">
        <v>106</v>
      </c>
      <c r="AR767" s="50" t="str">
        <f>A767&amp;"."&amp;B767</f>
        <v>BSE2200.102</v>
      </c>
      <c r="AS767" s="50" t="str">
        <f>A767&amp;"_"&amp;C767</f>
        <v>BSE2200_3A</v>
      </c>
      <c r="AT767" s="12" t="s">
        <v>108</v>
      </c>
      <c r="AU767" s="12" t="s">
        <v>108</v>
      </c>
      <c r="AV767" s="12" t="s">
        <v>108</v>
      </c>
      <c r="AW767" s="12" t="s">
        <v>108</v>
      </c>
      <c r="AX767" s="50" t="s">
        <v>153</v>
      </c>
      <c r="AY767" s="12" t="s">
        <v>106</v>
      </c>
      <c r="AZ767" s="12" t="s">
        <v>106</v>
      </c>
      <c r="BA767" s="12" t="str">
        <f>F767</f>
        <v>M3A</v>
      </c>
      <c r="BB767" s="54" t="s">
        <v>106</v>
      </c>
      <c r="BC767" s="12" t="str">
        <f>G767</f>
        <v>32 kw-18 krpm</v>
      </c>
      <c r="BD767" s="12" t="str">
        <f>I767</f>
        <v>HSK-A 63</v>
      </c>
      <c r="BE767" s="115" t="str">
        <f t="shared" si="282"/>
        <v>M3A_BSE2200</v>
      </c>
      <c r="BF767" s="123" t="s">
        <v>106</v>
      </c>
      <c r="BG767" s="12" t="s">
        <v>106</v>
      </c>
      <c r="BH767" s="54" t="s">
        <v>106</v>
      </c>
      <c r="BI767" s="12" t="s">
        <v>106</v>
      </c>
      <c r="BJ767" s="12" t="s">
        <v>106</v>
      </c>
      <c r="BK767" s="12" t="s">
        <v>106</v>
      </c>
      <c r="BL767" s="123" t="s">
        <v>106</v>
      </c>
      <c r="BM767" s="12" t="s">
        <v>106</v>
      </c>
      <c r="BN767" s="54" t="s">
        <v>106</v>
      </c>
      <c r="BO767" s="12" t="s">
        <v>106</v>
      </c>
      <c r="BP767" s="12" t="s">
        <v>106</v>
      </c>
      <c r="BQ767" s="12" t="s">
        <v>106</v>
      </c>
      <c r="BR767" s="123" t="s">
        <v>106</v>
      </c>
      <c r="BS767" s="12" t="s">
        <v>106</v>
      </c>
      <c r="BT767" s="54" t="s">
        <v>106</v>
      </c>
      <c r="BU767" s="12" t="s">
        <v>106</v>
      </c>
      <c r="BV767" s="12" t="s">
        <v>106</v>
      </c>
      <c r="BW767" s="12" t="s">
        <v>106</v>
      </c>
      <c r="BX767" s="123" t="s">
        <v>106</v>
      </c>
      <c r="BY767" s="12" t="s">
        <v>106</v>
      </c>
      <c r="BZ767" s="54" t="s">
        <v>106</v>
      </c>
      <c r="CA767" s="12" t="s">
        <v>106</v>
      </c>
      <c r="CB767" s="12" t="s">
        <v>106</v>
      </c>
      <c r="CC767" s="12" t="s">
        <v>106</v>
      </c>
      <c r="CD767" s="123" t="s">
        <v>106</v>
      </c>
      <c r="CE767" s="123" t="s">
        <v>106</v>
      </c>
      <c r="CF767" s="123" t="s">
        <v>106</v>
      </c>
      <c r="CG767" s="123" t="s">
        <v>106</v>
      </c>
      <c r="CH767" s="123" t="s">
        <v>106</v>
      </c>
      <c r="CI767" s="123" t="s">
        <v>106</v>
      </c>
      <c r="CJ767" s="123" t="s">
        <v>106</v>
      </c>
      <c r="CK767" s="54" t="s">
        <v>106</v>
      </c>
      <c r="CL767" s="124" t="s">
        <v>2545</v>
      </c>
      <c r="CM767" s="64" t="s">
        <v>2595</v>
      </c>
      <c r="CN767" s="64" t="str">
        <f>TabelladatiSinottico[[#This Row],[Serial_Number]]</f>
        <v>BSE2200.102</v>
      </c>
      <c r="CO767" s="50" t="str">
        <f>TabelladatiSinottico[[#This Row],[Customer]]</f>
        <v>JMG-ASISTENCIA TECNICA S.L.(ex. Delta Italy)</v>
      </c>
      <c r="CP767" s="54">
        <f t="shared" si="215"/>
        <v>766</v>
      </c>
      <c r="CQ767" s="124" t="s">
        <v>106</v>
      </c>
    </row>
    <row r="768" spans="1:95" ht="14.25" customHeight="1" x14ac:dyDescent="0.25">
      <c r="A768" s="119" t="s">
        <v>2595</v>
      </c>
      <c r="B768" s="120" t="s">
        <v>989</v>
      </c>
      <c r="C768" s="50" t="s">
        <v>652</v>
      </c>
      <c r="D768" s="50" t="s">
        <v>2509</v>
      </c>
      <c r="E768" s="12">
        <v>2018</v>
      </c>
      <c r="F768" s="12" t="s">
        <v>646</v>
      </c>
      <c r="G768" s="12" t="s">
        <v>2585</v>
      </c>
      <c r="H768" s="12" t="s">
        <v>101</v>
      </c>
      <c r="I768" s="12" t="s">
        <v>102</v>
      </c>
      <c r="J768" s="12" t="s">
        <v>2576</v>
      </c>
      <c r="K768" s="14" t="s">
        <v>2316</v>
      </c>
      <c r="L768" s="12" t="s">
        <v>2555</v>
      </c>
      <c r="M768" s="14" t="s">
        <v>2316</v>
      </c>
      <c r="N768" s="12" t="s">
        <v>105</v>
      </c>
      <c r="O768" s="12" t="s">
        <v>106</v>
      </c>
      <c r="P768" s="13" t="s">
        <v>2317</v>
      </c>
      <c r="Q768" s="125">
        <v>2200</v>
      </c>
      <c r="R768" s="125">
        <v>1750</v>
      </c>
      <c r="S768" s="125">
        <v>750</v>
      </c>
      <c r="T768" s="125">
        <v>24</v>
      </c>
      <c r="U768" s="12" t="s">
        <v>107</v>
      </c>
      <c r="V768" s="50" t="s">
        <v>106</v>
      </c>
      <c r="W768" s="12" t="s">
        <v>106</v>
      </c>
      <c r="X768" s="12" t="s">
        <v>108</v>
      </c>
      <c r="Y768" s="12" t="s">
        <v>108</v>
      </c>
      <c r="Z768" s="12" t="s">
        <v>108</v>
      </c>
      <c r="AA768" s="12" t="s">
        <v>108</v>
      </c>
      <c r="AB768" s="56" t="s">
        <v>108</v>
      </c>
      <c r="AC768" s="50" t="s">
        <v>801</v>
      </c>
      <c r="AD768" s="121" t="s">
        <v>106</v>
      </c>
      <c r="AE768" s="12" t="s">
        <v>106</v>
      </c>
      <c r="AF768" s="122" t="s">
        <v>106</v>
      </c>
      <c r="AG768" s="122" t="s">
        <v>106</v>
      </c>
      <c r="AH768" s="122" t="s">
        <v>106</v>
      </c>
      <c r="AI768" s="122" t="s">
        <v>106</v>
      </c>
      <c r="AJ768" s="122" t="s">
        <v>106</v>
      </c>
      <c r="AK768" s="93" t="s">
        <v>106</v>
      </c>
      <c r="AL768" s="12" t="s">
        <v>106</v>
      </c>
      <c r="AM768" s="12" t="s">
        <v>173</v>
      </c>
      <c r="AN768" s="14" t="s">
        <v>2317</v>
      </c>
      <c r="AO768" s="15" t="s">
        <v>173</v>
      </c>
      <c r="AQ768" s="54" t="s">
        <v>106</v>
      </c>
      <c r="AR768" s="50" t="str">
        <f>A768&amp;"."&amp;B768</f>
        <v>BSE2200.103</v>
      </c>
      <c r="AS768" s="50" t="str">
        <f>A768&amp;"_"&amp;C768</f>
        <v>BSE2200_3A</v>
      </c>
      <c r="AT768" s="12" t="s">
        <v>108</v>
      </c>
      <c r="AU768" s="12" t="s">
        <v>108</v>
      </c>
      <c r="AV768" s="12" t="s">
        <v>108</v>
      </c>
      <c r="AW768" s="12" t="s">
        <v>108</v>
      </c>
      <c r="AX768" s="50" t="s">
        <v>153</v>
      </c>
      <c r="AY768" s="12" t="s">
        <v>106</v>
      </c>
      <c r="AZ768" s="12" t="s">
        <v>106</v>
      </c>
      <c r="BA768" s="12" t="str">
        <f>F768</f>
        <v>M3A</v>
      </c>
      <c r="BB768" s="54" t="s">
        <v>106</v>
      </c>
      <c r="BC768" s="12" t="str">
        <f>G768</f>
        <v>32 kw-18 krpm</v>
      </c>
      <c r="BD768" s="12" t="str">
        <f>I768</f>
        <v>HSK-A 63</v>
      </c>
      <c r="BE768" s="115" t="str">
        <f t="shared" si="282"/>
        <v>M3A_BSE2200</v>
      </c>
      <c r="BF768" s="123" t="s">
        <v>106</v>
      </c>
      <c r="BG768" s="12" t="s">
        <v>106</v>
      </c>
      <c r="BH768" s="54" t="s">
        <v>106</v>
      </c>
      <c r="BI768" s="12" t="s">
        <v>106</v>
      </c>
      <c r="BJ768" s="12" t="s">
        <v>106</v>
      </c>
      <c r="BK768" s="12" t="s">
        <v>106</v>
      </c>
      <c r="BL768" s="123" t="s">
        <v>106</v>
      </c>
      <c r="BM768" s="12" t="s">
        <v>106</v>
      </c>
      <c r="BN768" s="54" t="s">
        <v>106</v>
      </c>
      <c r="BO768" s="12" t="s">
        <v>106</v>
      </c>
      <c r="BP768" s="12" t="s">
        <v>106</v>
      </c>
      <c r="BQ768" s="12" t="s">
        <v>106</v>
      </c>
      <c r="BR768" s="123" t="s">
        <v>106</v>
      </c>
      <c r="BS768" s="12" t="s">
        <v>106</v>
      </c>
      <c r="BT768" s="54" t="s">
        <v>106</v>
      </c>
      <c r="BU768" s="12" t="s">
        <v>106</v>
      </c>
      <c r="BV768" s="12" t="s">
        <v>106</v>
      </c>
      <c r="BW768" s="12" t="s">
        <v>106</v>
      </c>
      <c r="BX768" s="123" t="s">
        <v>106</v>
      </c>
      <c r="BY768" s="12" t="s">
        <v>106</v>
      </c>
      <c r="BZ768" s="54" t="s">
        <v>106</v>
      </c>
      <c r="CA768" s="12" t="s">
        <v>106</v>
      </c>
      <c r="CB768" s="12" t="s">
        <v>106</v>
      </c>
      <c r="CC768" s="12" t="s">
        <v>106</v>
      </c>
      <c r="CD768" s="123" t="s">
        <v>106</v>
      </c>
      <c r="CE768" s="123" t="s">
        <v>106</v>
      </c>
      <c r="CF768" s="123" t="s">
        <v>106</v>
      </c>
      <c r="CG768" s="123" t="s">
        <v>106</v>
      </c>
      <c r="CH768" s="123" t="s">
        <v>106</v>
      </c>
      <c r="CI768" s="123" t="s">
        <v>106</v>
      </c>
      <c r="CJ768" s="123" t="s">
        <v>106</v>
      </c>
      <c r="CK768" s="54" t="s">
        <v>106</v>
      </c>
      <c r="CL768" s="124" t="s">
        <v>2545</v>
      </c>
      <c r="CM768" s="64" t="s">
        <v>2595</v>
      </c>
      <c r="CN768" s="64" t="str">
        <f>TabelladatiSinottico[[#This Row],[Serial_Number]]</f>
        <v>BSE2200.103</v>
      </c>
      <c r="CO768" s="50" t="str">
        <f>TabelladatiSinottico[[#This Row],[Customer]]</f>
        <v>Zaklad Tworzyw Sztucznych ARTGOS S.A.</v>
      </c>
      <c r="CP768" s="54">
        <f t="shared" si="215"/>
        <v>767</v>
      </c>
      <c r="CQ768" s="124" t="s">
        <v>106</v>
      </c>
    </row>
    <row r="769" spans="1:95" ht="14.25" customHeight="1" x14ac:dyDescent="0.25">
      <c r="A769" s="119" t="s">
        <v>2597</v>
      </c>
      <c r="B769" s="120" t="s">
        <v>982</v>
      </c>
      <c r="C769" s="50" t="s">
        <v>2282</v>
      </c>
      <c r="D769" s="50" t="s">
        <v>2598</v>
      </c>
      <c r="E769" s="12">
        <v>2014</v>
      </c>
      <c r="F769" s="12" t="s">
        <v>646</v>
      </c>
      <c r="G769" s="12" t="s">
        <v>106</v>
      </c>
      <c r="H769" s="12" t="s">
        <v>106</v>
      </c>
      <c r="I769" s="12" t="s">
        <v>106</v>
      </c>
      <c r="J769" s="12" t="s">
        <v>2599</v>
      </c>
      <c r="K769" s="14" t="s">
        <v>2316</v>
      </c>
      <c r="L769" s="12" t="s">
        <v>11</v>
      </c>
      <c r="M769" s="14" t="s">
        <v>2316</v>
      </c>
      <c r="N769" s="12" t="s">
        <v>105</v>
      </c>
      <c r="O769" s="12" t="s">
        <v>106</v>
      </c>
      <c r="P769" s="13" t="s">
        <v>2317</v>
      </c>
      <c r="Q769" s="125" t="s">
        <v>106</v>
      </c>
      <c r="R769" s="125" t="s">
        <v>106</v>
      </c>
      <c r="S769" s="125" t="s">
        <v>106</v>
      </c>
      <c r="T769" s="125" t="s">
        <v>106</v>
      </c>
      <c r="U769" s="12" t="s">
        <v>106</v>
      </c>
      <c r="V769" s="50" t="s">
        <v>106</v>
      </c>
      <c r="W769" s="12" t="s">
        <v>106</v>
      </c>
      <c r="X769" s="12" t="s">
        <v>108</v>
      </c>
      <c r="Y769" s="12" t="s">
        <v>108</v>
      </c>
      <c r="Z769" s="12" t="s">
        <v>108</v>
      </c>
      <c r="AA769" s="12" t="s">
        <v>108</v>
      </c>
      <c r="AB769" s="56" t="s">
        <v>108</v>
      </c>
      <c r="AC769" s="50" t="s">
        <v>109</v>
      </c>
      <c r="AD769" s="121" t="s">
        <v>106</v>
      </c>
      <c r="AE769" s="12" t="s">
        <v>106</v>
      </c>
      <c r="AF769" s="122" t="s">
        <v>106</v>
      </c>
      <c r="AG769" s="122" t="s">
        <v>106</v>
      </c>
      <c r="AH769" s="122" t="s">
        <v>106</v>
      </c>
      <c r="AI769" s="122" t="s">
        <v>106</v>
      </c>
      <c r="AJ769" s="122" t="s">
        <v>106</v>
      </c>
      <c r="AK769" s="93" t="s">
        <v>106</v>
      </c>
      <c r="AL769" s="12" t="s">
        <v>106</v>
      </c>
      <c r="AM769" s="12" t="s">
        <v>173</v>
      </c>
      <c r="AN769" s="14" t="s">
        <v>2317</v>
      </c>
      <c r="AO769" s="15" t="s">
        <v>173</v>
      </c>
      <c r="AQ769" s="54" t="s">
        <v>106</v>
      </c>
      <c r="AR769" s="50" t="str">
        <f t="shared" ref="AR769" si="303">A769&amp;"."&amp;B769</f>
        <v>UBT1500.101</v>
      </c>
      <c r="AS769" s="50" t="str">
        <f t="shared" ref="AS769" si="304">A769&amp;"_"&amp;C769</f>
        <v>UBT1500_5A</v>
      </c>
      <c r="AT769" s="12" t="s">
        <v>108</v>
      </c>
      <c r="AU769" s="12" t="s">
        <v>108</v>
      </c>
      <c r="AV769" s="12" t="s">
        <v>108</v>
      </c>
      <c r="AW769" s="12" t="s">
        <v>108</v>
      </c>
      <c r="AX769" s="50" t="s">
        <v>106</v>
      </c>
      <c r="AY769" s="12" t="s">
        <v>106</v>
      </c>
      <c r="AZ769" s="12" t="s">
        <v>106</v>
      </c>
      <c r="BA769" s="12" t="str">
        <f t="shared" ref="BA769" si="305">F769</f>
        <v>M3A</v>
      </c>
      <c r="BB769" s="54" t="s">
        <v>106</v>
      </c>
      <c r="BC769" s="12" t="str">
        <f t="shared" ref="BC769" si="306">G769</f>
        <v>-</v>
      </c>
      <c r="BD769" s="12" t="str">
        <f t="shared" ref="BD769" si="307">I769</f>
        <v>-</v>
      </c>
      <c r="BE769" s="115" t="str">
        <f t="shared" si="282"/>
        <v>M3A_UBT1500</v>
      </c>
      <c r="BF769" s="123" t="s">
        <v>106</v>
      </c>
      <c r="BG769" s="12" t="s">
        <v>106</v>
      </c>
      <c r="BH769" s="54" t="s">
        <v>106</v>
      </c>
      <c r="BI769" s="12" t="s">
        <v>106</v>
      </c>
      <c r="BJ769" s="12" t="s">
        <v>106</v>
      </c>
      <c r="BK769" s="12" t="s">
        <v>106</v>
      </c>
      <c r="BL769" s="123" t="s">
        <v>106</v>
      </c>
      <c r="BM769" s="12" t="s">
        <v>106</v>
      </c>
      <c r="BN769" s="54" t="s">
        <v>106</v>
      </c>
      <c r="BO769" s="12" t="s">
        <v>106</v>
      </c>
      <c r="BP769" s="12" t="s">
        <v>106</v>
      </c>
      <c r="BQ769" s="12" t="s">
        <v>106</v>
      </c>
      <c r="BR769" s="123" t="s">
        <v>106</v>
      </c>
      <c r="BS769" s="12" t="s">
        <v>106</v>
      </c>
      <c r="BT769" s="54" t="s">
        <v>106</v>
      </c>
      <c r="BU769" s="12" t="s">
        <v>106</v>
      </c>
      <c r="BV769" s="12" t="s">
        <v>106</v>
      </c>
      <c r="BW769" s="12" t="s">
        <v>106</v>
      </c>
      <c r="BX769" s="123" t="s">
        <v>106</v>
      </c>
      <c r="BY769" s="12" t="s">
        <v>106</v>
      </c>
      <c r="BZ769" s="54" t="s">
        <v>106</v>
      </c>
      <c r="CA769" s="12" t="s">
        <v>106</v>
      </c>
      <c r="CB769" s="12" t="s">
        <v>106</v>
      </c>
      <c r="CC769" s="12" t="s">
        <v>106</v>
      </c>
      <c r="CD769" s="123" t="s">
        <v>106</v>
      </c>
      <c r="CE769" s="123" t="s">
        <v>106</v>
      </c>
      <c r="CF769" s="123" t="s">
        <v>106</v>
      </c>
      <c r="CG769" s="123" t="s">
        <v>106</v>
      </c>
      <c r="CH769" s="123" t="s">
        <v>106</v>
      </c>
      <c r="CI769" s="123" t="s">
        <v>106</v>
      </c>
      <c r="CJ769" s="123" t="s">
        <v>106</v>
      </c>
      <c r="CK769" s="54" t="s">
        <v>106</v>
      </c>
      <c r="CL769" s="124" t="s">
        <v>2545</v>
      </c>
      <c r="CM769" s="64" t="s">
        <v>2597</v>
      </c>
      <c r="CN769" s="64" t="str">
        <f>TabelladatiSinottico[[#This Row],[Serial_Number]]</f>
        <v>UBT1500.101</v>
      </c>
      <c r="CO769" s="50" t="str">
        <f>TabelladatiSinottico[[#This Row],[Customer]]</f>
        <v>SIEMAG</v>
      </c>
      <c r="CP769" s="54">
        <f t="shared" si="215"/>
        <v>768</v>
      </c>
      <c r="CQ769" s="124" t="s">
        <v>106</v>
      </c>
    </row>
    <row r="770" spans="1:95" ht="14.25" customHeight="1" x14ac:dyDescent="0.25">
      <c r="A770" s="119" t="s">
        <v>2600</v>
      </c>
      <c r="B770" s="120" t="s">
        <v>982</v>
      </c>
      <c r="C770" s="50" t="s">
        <v>2282</v>
      </c>
      <c r="D770" s="50" t="s">
        <v>2601</v>
      </c>
      <c r="E770" s="12">
        <v>2019</v>
      </c>
      <c r="F770" s="12" t="s">
        <v>646</v>
      </c>
      <c r="G770" s="12" t="s">
        <v>106</v>
      </c>
      <c r="H770" s="12" t="s">
        <v>106</v>
      </c>
      <c r="I770" s="12" t="s">
        <v>106</v>
      </c>
      <c r="J770" s="12" t="s">
        <v>2599</v>
      </c>
      <c r="K770" s="14" t="s">
        <v>2316</v>
      </c>
      <c r="L770" s="12" t="s">
        <v>11</v>
      </c>
      <c r="M770" s="14" t="s">
        <v>2316</v>
      </c>
      <c r="N770" s="12" t="s">
        <v>105</v>
      </c>
      <c r="O770" s="12" t="s">
        <v>106</v>
      </c>
      <c r="P770" s="13" t="s">
        <v>2317</v>
      </c>
      <c r="Q770" s="125" t="s">
        <v>106</v>
      </c>
      <c r="R770" s="125" t="s">
        <v>106</v>
      </c>
      <c r="S770" s="125" t="s">
        <v>106</v>
      </c>
      <c r="T770" s="125" t="s">
        <v>106</v>
      </c>
      <c r="U770" s="12" t="s">
        <v>106</v>
      </c>
      <c r="V770" s="50" t="s">
        <v>106</v>
      </c>
      <c r="W770" s="12" t="s">
        <v>106</v>
      </c>
      <c r="X770" s="12" t="s">
        <v>108</v>
      </c>
      <c r="Y770" s="12" t="s">
        <v>108</v>
      </c>
      <c r="Z770" s="12" t="s">
        <v>108</v>
      </c>
      <c r="AA770" s="12" t="s">
        <v>108</v>
      </c>
      <c r="AB770" s="56" t="s">
        <v>108</v>
      </c>
      <c r="AC770" s="50" t="s">
        <v>364</v>
      </c>
      <c r="AD770" s="121" t="s">
        <v>106</v>
      </c>
      <c r="AE770" s="12" t="s">
        <v>106</v>
      </c>
      <c r="AF770" s="122" t="s">
        <v>106</v>
      </c>
      <c r="AG770" s="122" t="s">
        <v>106</v>
      </c>
      <c r="AH770" s="122" t="s">
        <v>106</v>
      </c>
      <c r="AI770" s="122" t="s">
        <v>106</v>
      </c>
      <c r="AJ770" s="122" t="s">
        <v>106</v>
      </c>
      <c r="AK770" s="93" t="s">
        <v>106</v>
      </c>
      <c r="AL770" s="12" t="s">
        <v>106</v>
      </c>
      <c r="AM770" s="12" t="s">
        <v>173</v>
      </c>
      <c r="AN770" s="14" t="s">
        <v>2317</v>
      </c>
      <c r="AO770" s="15" t="s">
        <v>173</v>
      </c>
      <c r="AQ770" s="54" t="s">
        <v>106</v>
      </c>
      <c r="AR770" s="50" t="str">
        <f t="shared" si="293"/>
        <v>UHE1000 .101</v>
      </c>
      <c r="AS770" s="50" t="str">
        <f t="shared" si="294"/>
        <v>UHE1000 _5A</v>
      </c>
      <c r="AT770" s="12" t="s">
        <v>108</v>
      </c>
      <c r="AU770" s="12" t="s">
        <v>108</v>
      </c>
      <c r="AV770" s="12" t="s">
        <v>108</v>
      </c>
      <c r="AW770" s="12" t="s">
        <v>108</v>
      </c>
      <c r="AX770" s="50" t="s">
        <v>106</v>
      </c>
      <c r="AY770" s="12" t="s">
        <v>106</v>
      </c>
      <c r="AZ770" s="12" t="s">
        <v>106</v>
      </c>
      <c r="BA770" s="12" t="str">
        <f t="shared" si="295"/>
        <v>M3A</v>
      </c>
      <c r="BB770" s="54" t="s">
        <v>106</v>
      </c>
      <c r="BC770" s="12" t="str">
        <f t="shared" si="296"/>
        <v>-</v>
      </c>
      <c r="BD770" s="12" t="str">
        <f t="shared" si="297"/>
        <v>-</v>
      </c>
      <c r="BE770" s="115" t="str">
        <f t="shared" si="282"/>
        <v xml:space="preserve">M3A_UHE1000 </v>
      </c>
      <c r="BF770" s="123" t="s">
        <v>106</v>
      </c>
      <c r="BG770" s="12" t="s">
        <v>106</v>
      </c>
      <c r="BH770" s="54" t="s">
        <v>106</v>
      </c>
      <c r="BI770" s="12" t="s">
        <v>106</v>
      </c>
      <c r="BJ770" s="12" t="s">
        <v>106</v>
      </c>
      <c r="BK770" s="12" t="s">
        <v>106</v>
      </c>
      <c r="BL770" s="123" t="s">
        <v>106</v>
      </c>
      <c r="BM770" s="12" t="s">
        <v>106</v>
      </c>
      <c r="BN770" s="54" t="s">
        <v>106</v>
      </c>
      <c r="BO770" s="12" t="s">
        <v>106</v>
      </c>
      <c r="BP770" s="12" t="s">
        <v>106</v>
      </c>
      <c r="BQ770" s="12" t="s">
        <v>106</v>
      </c>
      <c r="BR770" s="123" t="s">
        <v>106</v>
      </c>
      <c r="BS770" s="12" t="s">
        <v>106</v>
      </c>
      <c r="BT770" s="54" t="s">
        <v>106</v>
      </c>
      <c r="BU770" s="12" t="s">
        <v>106</v>
      </c>
      <c r="BV770" s="12" t="s">
        <v>106</v>
      </c>
      <c r="BW770" s="12" t="s">
        <v>106</v>
      </c>
      <c r="BX770" s="123" t="s">
        <v>106</v>
      </c>
      <c r="BY770" s="12" t="s">
        <v>106</v>
      </c>
      <c r="BZ770" s="54" t="s">
        <v>106</v>
      </c>
      <c r="CA770" s="12" t="s">
        <v>106</v>
      </c>
      <c r="CB770" s="12" t="s">
        <v>106</v>
      </c>
      <c r="CC770" s="12" t="s">
        <v>106</v>
      </c>
      <c r="CD770" s="123" t="s">
        <v>106</v>
      </c>
      <c r="CE770" s="123" t="s">
        <v>106</v>
      </c>
      <c r="CF770" s="123" t="s">
        <v>106</v>
      </c>
      <c r="CG770" s="123" t="s">
        <v>106</v>
      </c>
      <c r="CH770" s="123" t="s">
        <v>106</v>
      </c>
      <c r="CI770" s="123" t="s">
        <v>106</v>
      </c>
      <c r="CJ770" s="123" t="s">
        <v>106</v>
      </c>
      <c r="CK770" s="54" t="s">
        <v>106</v>
      </c>
      <c r="CL770" s="124" t="s">
        <v>2545</v>
      </c>
      <c r="CM770" s="64" t="s">
        <v>2600</v>
      </c>
      <c r="CN770" s="64" t="str">
        <f>TabelladatiSinottico[[#This Row],[Serial_Number]]</f>
        <v>UHE1000 .101</v>
      </c>
      <c r="CO770" s="50" t="str">
        <f>TabelladatiSinottico[[#This Row],[Customer]]</f>
        <v>DUE GI S.n.c. di Gatti Cristiano &amp; C.</v>
      </c>
      <c r="CP770" s="54">
        <f t="shared" si="215"/>
        <v>769</v>
      </c>
      <c r="CQ770" s="124" t="s">
        <v>106</v>
      </c>
    </row>
    <row r="771" spans="1:95" ht="14.25" customHeight="1" x14ac:dyDescent="0.25">
      <c r="A771" s="119" t="s">
        <v>2602</v>
      </c>
      <c r="B771" s="120" t="s">
        <v>982</v>
      </c>
      <c r="C771" s="50" t="s">
        <v>652</v>
      </c>
      <c r="D771" s="50" t="s">
        <v>2532</v>
      </c>
      <c r="E771" s="12" t="s">
        <v>106</v>
      </c>
      <c r="F771" s="12" t="s">
        <v>106</v>
      </c>
      <c r="G771" s="12" t="s">
        <v>106</v>
      </c>
      <c r="H771" s="12" t="s">
        <v>106</v>
      </c>
      <c r="I771" s="12" t="s">
        <v>106</v>
      </c>
      <c r="J771" s="12" t="s">
        <v>106</v>
      </c>
      <c r="K771" s="14" t="s">
        <v>2316</v>
      </c>
      <c r="L771" s="12" t="s">
        <v>106</v>
      </c>
      <c r="M771" s="14" t="s">
        <v>2316</v>
      </c>
      <c r="N771" s="12" t="s">
        <v>105</v>
      </c>
      <c r="O771" s="12" t="s">
        <v>106</v>
      </c>
      <c r="P771" s="13" t="s">
        <v>2317</v>
      </c>
      <c r="Q771" s="125" t="s">
        <v>106</v>
      </c>
      <c r="R771" s="125" t="s">
        <v>106</v>
      </c>
      <c r="S771" s="125" t="s">
        <v>106</v>
      </c>
      <c r="T771" s="125" t="s">
        <v>106</v>
      </c>
      <c r="U771" s="12" t="s">
        <v>106</v>
      </c>
      <c r="V771" s="50" t="s">
        <v>106</v>
      </c>
      <c r="W771" s="12" t="s">
        <v>106</v>
      </c>
      <c r="X771" s="12" t="s">
        <v>108</v>
      </c>
      <c r="Y771" s="12" t="s">
        <v>108</v>
      </c>
      <c r="Z771" s="12" t="s">
        <v>108</v>
      </c>
      <c r="AA771" s="12" t="s">
        <v>108</v>
      </c>
      <c r="AB771" s="56" t="s">
        <v>108</v>
      </c>
      <c r="AC771" s="50" t="s">
        <v>364</v>
      </c>
      <c r="AD771" s="121" t="s">
        <v>106</v>
      </c>
      <c r="AE771" s="12" t="s">
        <v>106</v>
      </c>
      <c r="AF771" s="122" t="s">
        <v>106</v>
      </c>
      <c r="AG771" s="122" t="s">
        <v>106</v>
      </c>
      <c r="AH771" s="122" t="s">
        <v>106</v>
      </c>
      <c r="AI771" s="122" t="s">
        <v>106</v>
      </c>
      <c r="AJ771" s="122" t="s">
        <v>106</v>
      </c>
      <c r="AK771" s="93" t="s">
        <v>106</v>
      </c>
      <c r="AL771" s="12" t="s">
        <v>106</v>
      </c>
      <c r="AM771" s="12" t="s">
        <v>173</v>
      </c>
      <c r="AN771" s="14" t="s">
        <v>2317</v>
      </c>
      <c r="AO771" s="15" t="s">
        <v>173</v>
      </c>
      <c r="AQ771" s="54" t="s">
        <v>106</v>
      </c>
      <c r="AR771" s="50" t="str">
        <f t="shared" si="293"/>
        <v>VMC700.101</v>
      </c>
      <c r="AS771" s="50" t="str">
        <f t="shared" si="294"/>
        <v>VMC700_3A</v>
      </c>
      <c r="AT771" s="12" t="s">
        <v>108</v>
      </c>
      <c r="AU771" s="12" t="s">
        <v>108</v>
      </c>
      <c r="AV771" s="12" t="s">
        <v>108</v>
      </c>
      <c r="AW771" s="12" t="s">
        <v>108</v>
      </c>
      <c r="AX771" s="50" t="s">
        <v>106</v>
      </c>
      <c r="AY771" s="12" t="s">
        <v>106</v>
      </c>
      <c r="AZ771" s="12" t="s">
        <v>106</v>
      </c>
      <c r="BA771" s="12" t="str">
        <f t="shared" si="295"/>
        <v>-</v>
      </c>
      <c r="BB771" s="54" t="s">
        <v>106</v>
      </c>
      <c r="BC771" s="12" t="str">
        <f t="shared" si="296"/>
        <v>-</v>
      </c>
      <c r="BD771" s="12" t="str">
        <f t="shared" si="297"/>
        <v>-</v>
      </c>
      <c r="BE771" s="115" t="str">
        <f t="shared" si="282"/>
        <v>-_VMC700</v>
      </c>
      <c r="BF771" s="123" t="s">
        <v>106</v>
      </c>
      <c r="BG771" s="12" t="s">
        <v>106</v>
      </c>
      <c r="BH771" s="54" t="s">
        <v>106</v>
      </c>
      <c r="BI771" s="12" t="s">
        <v>106</v>
      </c>
      <c r="BJ771" s="12" t="s">
        <v>106</v>
      </c>
      <c r="BK771" s="12" t="s">
        <v>106</v>
      </c>
      <c r="BL771" s="123" t="s">
        <v>106</v>
      </c>
      <c r="BM771" s="12" t="s">
        <v>106</v>
      </c>
      <c r="BN771" s="54" t="s">
        <v>106</v>
      </c>
      <c r="BO771" s="12" t="s">
        <v>106</v>
      </c>
      <c r="BP771" s="12" t="s">
        <v>106</v>
      </c>
      <c r="BQ771" s="12" t="s">
        <v>106</v>
      </c>
      <c r="BR771" s="123" t="s">
        <v>106</v>
      </c>
      <c r="BS771" s="12" t="s">
        <v>106</v>
      </c>
      <c r="BT771" s="54" t="s">
        <v>106</v>
      </c>
      <c r="BU771" s="12" t="s">
        <v>106</v>
      </c>
      <c r="BV771" s="12" t="s">
        <v>106</v>
      </c>
      <c r="BW771" s="12" t="s">
        <v>106</v>
      </c>
      <c r="BX771" s="123" t="s">
        <v>106</v>
      </c>
      <c r="BY771" s="12" t="s">
        <v>106</v>
      </c>
      <c r="BZ771" s="54" t="s">
        <v>106</v>
      </c>
      <c r="CA771" s="12" t="s">
        <v>106</v>
      </c>
      <c r="CB771" s="12" t="s">
        <v>106</v>
      </c>
      <c r="CC771" s="12" t="s">
        <v>106</v>
      </c>
      <c r="CD771" s="123" t="s">
        <v>106</v>
      </c>
      <c r="CE771" s="123" t="s">
        <v>106</v>
      </c>
      <c r="CF771" s="123" t="s">
        <v>106</v>
      </c>
      <c r="CG771" s="123" t="s">
        <v>106</v>
      </c>
      <c r="CH771" s="123" t="s">
        <v>106</v>
      </c>
      <c r="CI771" s="123" t="s">
        <v>106</v>
      </c>
      <c r="CJ771" s="123" t="s">
        <v>106</v>
      </c>
      <c r="CK771" s="54" t="s">
        <v>106</v>
      </c>
      <c r="CL771" s="124" t="s">
        <v>2545</v>
      </c>
      <c r="CM771" s="64" t="s">
        <v>2602</v>
      </c>
      <c r="CN771" s="64" t="str">
        <f>TabelladatiSinottico[[#This Row],[Serial_Number]]</f>
        <v>VMC700.101</v>
      </c>
      <c r="CO771" s="50" t="str">
        <f>TabelladatiSinottico[[#This Row],[Customer]]</f>
        <v>OVERSTAMPI S.r.l.</v>
      </c>
      <c r="CP771" s="54">
        <f t="shared" ref="CP771:CP816" si="308">CP770+1</f>
        <v>770</v>
      </c>
      <c r="CQ771" s="124" t="s">
        <v>106</v>
      </c>
    </row>
    <row r="772" spans="1:95" ht="14.25" customHeight="1" x14ac:dyDescent="0.25">
      <c r="A772" s="119" t="s">
        <v>2603</v>
      </c>
      <c r="B772" s="120" t="s">
        <v>982</v>
      </c>
      <c r="C772" s="50" t="s">
        <v>652</v>
      </c>
      <c r="D772" s="50" t="s">
        <v>2604</v>
      </c>
      <c r="E772" s="12">
        <v>2013</v>
      </c>
      <c r="F772" s="12" t="s">
        <v>646</v>
      </c>
      <c r="G772" s="12" t="s">
        <v>106</v>
      </c>
      <c r="H772" s="12" t="s">
        <v>106</v>
      </c>
      <c r="I772" s="12" t="s">
        <v>106</v>
      </c>
      <c r="J772" s="12" t="s">
        <v>106</v>
      </c>
      <c r="K772" s="14" t="s">
        <v>2316</v>
      </c>
      <c r="L772" s="12" t="s">
        <v>106</v>
      </c>
      <c r="M772" s="14" t="s">
        <v>2316</v>
      </c>
      <c r="N772" s="12" t="s">
        <v>105</v>
      </c>
      <c r="O772" s="12" t="s">
        <v>106</v>
      </c>
      <c r="P772" s="13" t="s">
        <v>2317</v>
      </c>
      <c r="Q772" s="125" t="s">
        <v>106</v>
      </c>
      <c r="R772" s="125" t="s">
        <v>106</v>
      </c>
      <c r="S772" s="125" t="s">
        <v>106</v>
      </c>
      <c r="T772" s="125" t="s">
        <v>106</v>
      </c>
      <c r="U772" s="12" t="s">
        <v>106</v>
      </c>
      <c r="V772" s="50" t="s">
        <v>106</v>
      </c>
      <c r="W772" s="12" t="s">
        <v>106</v>
      </c>
      <c r="X772" s="12" t="s">
        <v>108</v>
      </c>
      <c r="Y772" s="12" t="s">
        <v>108</v>
      </c>
      <c r="Z772" s="12" t="s">
        <v>108</v>
      </c>
      <c r="AA772" s="12" t="s">
        <v>108</v>
      </c>
      <c r="AB772" s="56" t="s">
        <v>108</v>
      </c>
      <c r="AC772" s="50" t="s">
        <v>109</v>
      </c>
      <c r="AD772" s="121" t="s">
        <v>106</v>
      </c>
      <c r="AE772" s="12" t="s">
        <v>106</v>
      </c>
      <c r="AF772" s="122" t="s">
        <v>106</v>
      </c>
      <c r="AG772" s="122" t="s">
        <v>106</v>
      </c>
      <c r="AH772" s="122" t="s">
        <v>106</v>
      </c>
      <c r="AI772" s="122" t="s">
        <v>106</v>
      </c>
      <c r="AJ772" s="122" t="s">
        <v>106</v>
      </c>
      <c r="AK772" s="93" t="s">
        <v>106</v>
      </c>
      <c r="AL772" s="12" t="s">
        <v>106</v>
      </c>
      <c r="AM772" s="12" t="s">
        <v>173</v>
      </c>
      <c r="AN772" s="14" t="s">
        <v>2317</v>
      </c>
      <c r="AO772" s="15" t="s">
        <v>173</v>
      </c>
      <c r="AQ772" s="54" t="s">
        <v>106</v>
      </c>
      <c r="AR772" s="50" t="str">
        <f t="shared" si="293"/>
        <v>VHE1000.101</v>
      </c>
      <c r="AS772" s="50" t="str">
        <f t="shared" si="294"/>
        <v>VHE1000_3A</v>
      </c>
      <c r="AT772" s="12" t="s">
        <v>108</v>
      </c>
      <c r="AU772" s="12" t="s">
        <v>108</v>
      </c>
      <c r="AV772" s="12" t="s">
        <v>108</v>
      </c>
      <c r="AW772" s="12" t="s">
        <v>108</v>
      </c>
      <c r="AX772" s="50" t="s">
        <v>106</v>
      </c>
      <c r="AY772" s="12" t="s">
        <v>106</v>
      </c>
      <c r="AZ772" s="12" t="s">
        <v>106</v>
      </c>
      <c r="BA772" s="12" t="str">
        <f t="shared" si="295"/>
        <v>M3A</v>
      </c>
      <c r="BB772" s="54" t="s">
        <v>106</v>
      </c>
      <c r="BC772" s="12" t="str">
        <f t="shared" si="296"/>
        <v>-</v>
      </c>
      <c r="BD772" s="12" t="str">
        <f t="shared" si="297"/>
        <v>-</v>
      </c>
      <c r="BE772" s="115" t="str">
        <f t="shared" si="282"/>
        <v>M3A_VHE1000</v>
      </c>
      <c r="BF772" s="123" t="s">
        <v>106</v>
      </c>
      <c r="BG772" s="12" t="s">
        <v>106</v>
      </c>
      <c r="BH772" s="54" t="s">
        <v>106</v>
      </c>
      <c r="BI772" s="12" t="s">
        <v>106</v>
      </c>
      <c r="BJ772" s="12" t="s">
        <v>106</v>
      </c>
      <c r="BK772" s="12" t="s">
        <v>106</v>
      </c>
      <c r="BL772" s="123" t="s">
        <v>106</v>
      </c>
      <c r="BM772" s="12" t="s">
        <v>106</v>
      </c>
      <c r="BN772" s="54" t="s">
        <v>106</v>
      </c>
      <c r="BO772" s="12" t="s">
        <v>106</v>
      </c>
      <c r="BP772" s="12" t="s">
        <v>106</v>
      </c>
      <c r="BQ772" s="12" t="s">
        <v>106</v>
      </c>
      <c r="BR772" s="123" t="s">
        <v>106</v>
      </c>
      <c r="BS772" s="12" t="s">
        <v>106</v>
      </c>
      <c r="BT772" s="54" t="s">
        <v>106</v>
      </c>
      <c r="BU772" s="12" t="s">
        <v>106</v>
      </c>
      <c r="BV772" s="12" t="s">
        <v>106</v>
      </c>
      <c r="BW772" s="12" t="s">
        <v>106</v>
      </c>
      <c r="BX772" s="123" t="s">
        <v>106</v>
      </c>
      <c r="BY772" s="12" t="s">
        <v>106</v>
      </c>
      <c r="BZ772" s="54" t="s">
        <v>106</v>
      </c>
      <c r="CA772" s="12" t="s">
        <v>106</v>
      </c>
      <c r="CB772" s="12" t="s">
        <v>106</v>
      </c>
      <c r="CC772" s="12" t="s">
        <v>106</v>
      </c>
      <c r="CD772" s="123" t="s">
        <v>106</v>
      </c>
      <c r="CE772" s="123" t="s">
        <v>106</v>
      </c>
      <c r="CF772" s="123" t="s">
        <v>106</v>
      </c>
      <c r="CG772" s="123" t="s">
        <v>106</v>
      </c>
      <c r="CH772" s="123" t="s">
        <v>106</v>
      </c>
      <c r="CI772" s="123" t="s">
        <v>106</v>
      </c>
      <c r="CJ772" s="123" t="s">
        <v>106</v>
      </c>
      <c r="CK772" s="54" t="s">
        <v>106</v>
      </c>
      <c r="CL772" s="124" t="s">
        <v>2545</v>
      </c>
      <c r="CM772" s="64" t="s">
        <v>2603</v>
      </c>
      <c r="CN772" s="64" t="str">
        <f>TabelladatiSinottico[[#This Row],[Serial_Number]]</f>
        <v>VHE1000.101</v>
      </c>
      <c r="CO772" s="50" t="str">
        <f>TabelladatiSinottico[[#This Row],[Customer]]</f>
        <v>CTR USINAGEM</v>
      </c>
      <c r="CP772" s="54">
        <f t="shared" si="308"/>
        <v>771</v>
      </c>
      <c r="CQ772" s="124" t="s">
        <v>106</v>
      </c>
    </row>
    <row r="773" spans="1:95" ht="14.25" customHeight="1" x14ac:dyDescent="0.25">
      <c r="A773" s="119" t="s">
        <v>2605</v>
      </c>
      <c r="B773" s="120" t="s">
        <v>982</v>
      </c>
      <c r="C773" s="50" t="s">
        <v>652</v>
      </c>
      <c r="D773" s="50" t="s">
        <v>2606</v>
      </c>
      <c r="E773" s="12">
        <v>2014</v>
      </c>
      <c r="F773" s="12" t="s">
        <v>646</v>
      </c>
      <c r="G773" s="12" t="s">
        <v>2553</v>
      </c>
      <c r="H773" s="12" t="s">
        <v>893</v>
      </c>
      <c r="I773" s="12" t="s">
        <v>648</v>
      </c>
      <c r="J773" s="12" t="s">
        <v>106</v>
      </c>
      <c r="K773" s="14" t="s">
        <v>2316</v>
      </c>
      <c r="L773" s="12" t="s">
        <v>106</v>
      </c>
      <c r="M773" s="14" t="s">
        <v>2316</v>
      </c>
      <c r="N773" s="12" t="s">
        <v>105</v>
      </c>
      <c r="O773" s="12" t="s">
        <v>106</v>
      </c>
      <c r="P773" s="13" t="s">
        <v>2317</v>
      </c>
      <c r="Q773" s="125" t="s">
        <v>106</v>
      </c>
      <c r="R773" s="125" t="s">
        <v>106</v>
      </c>
      <c r="S773" s="125" t="s">
        <v>106</v>
      </c>
      <c r="T773" s="125">
        <v>24</v>
      </c>
      <c r="U773" s="12" t="s">
        <v>106</v>
      </c>
      <c r="V773" s="50" t="s">
        <v>106</v>
      </c>
      <c r="W773" s="12" t="s">
        <v>106</v>
      </c>
      <c r="X773" s="12" t="s">
        <v>108</v>
      </c>
      <c r="Y773" s="12" t="s">
        <v>108</v>
      </c>
      <c r="Z773" s="12" t="s">
        <v>108</v>
      </c>
      <c r="AA773" s="12" t="s">
        <v>108</v>
      </c>
      <c r="AB773" s="56" t="s">
        <v>108</v>
      </c>
      <c r="AC773" s="50" t="s">
        <v>364</v>
      </c>
      <c r="AD773" s="121" t="s">
        <v>106</v>
      </c>
      <c r="AE773" s="12" t="s">
        <v>106</v>
      </c>
      <c r="AF773" s="122" t="s">
        <v>106</v>
      </c>
      <c r="AG773" s="122" t="s">
        <v>106</v>
      </c>
      <c r="AH773" s="122" t="s">
        <v>106</v>
      </c>
      <c r="AI773" s="122" t="s">
        <v>106</v>
      </c>
      <c r="AJ773" s="122" t="s">
        <v>106</v>
      </c>
      <c r="AK773" s="93" t="s">
        <v>106</v>
      </c>
      <c r="AL773" s="12" t="s">
        <v>106</v>
      </c>
      <c r="AM773" s="12" t="s">
        <v>173</v>
      </c>
      <c r="AN773" s="14" t="s">
        <v>2317</v>
      </c>
      <c r="AO773" s="15" t="s">
        <v>173</v>
      </c>
      <c r="AQ773" s="54" t="s">
        <v>106</v>
      </c>
      <c r="AR773" s="50" t="str">
        <f t="shared" ref="AR773" si="309">A773&amp;"."&amp;B773</f>
        <v>VHE1166.101</v>
      </c>
      <c r="AS773" s="50" t="str">
        <f t="shared" ref="AS773" si="310">A773&amp;"_"&amp;C773</f>
        <v>VHE1166_3A</v>
      </c>
      <c r="AT773" s="12" t="s">
        <v>108</v>
      </c>
      <c r="AU773" s="12" t="s">
        <v>108</v>
      </c>
      <c r="AV773" s="12" t="s">
        <v>108</v>
      </c>
      <c r="AW773" s="12" t="s">
        <v>108</v>
      </c>
      <c r="AX773" s="50" t="s">
        <v>223</v>
      </c>
      <c r="AY773" s="12" t="s">
        <v>106</v>
      </c>
      <c r="AZ773" s="12" t="s">
        <v>106</v>
      </c>
      <c r="BA773" s="12" t="str">
        <f t="shared" ref="BA773" si="311">F773</f>
        <v>M3A</v>
      </c>
      <c r="BB773" s="54" t="s">
        <v>106</v>
      </c>
      <c r="BC773" s="12" t="str">
        <f t="shared" ref="BC773" si="312">G773</f>
        <v>25 kw-6 krpm</v>
      </c>
      <c r="BD773" s="12" t="str">
        <f t="shared" ref="BD773" si="313">I773</f>
        <v>ISO50</v>
      </c>
      <c r="BE773" s="115" t="str">
        <f t="shared" si="282"/>
        <v>M3A_VHE1166</v>
      </c>
      <c r="BF773" s="123" t="s">
        <v>106</v>
      </c>
      <c r="BG773" s="12" t="s">
        <v>106</v>
      </c>
      <c r="BH773" s="54" t="s">
        <v>106</v>
      </c>
      <c r="BI773" s="12" t="s">
        <v>106</v>
      </c>
      <c r="BJ773" s="12" t="s">
        <v>106</v>
      </c>
      <c r="BK773" s="12" t="s">
        <v>106</v>
      </c>
      <c r="BL773" s="123" t="s">
        <v>106</v>
      </c>
      <c r="BM773" s="12" t="s">
        <v>106</v>
      </c>
      <c r="BN773" s="54" t="s">
        <v>106</v>
      </c>
      <c r="BO773" s="12" t="s">
        <v>106</v>
      </c>
      <c r="BP773" s="12" t="s">
        <v>106</v>
      </c>
      <c r="BQ773" s="12" t="s">
        <v>106</v>
      </c>
      <c r="BR773" s="123" t="s">
        <v>106</v>
      </c>
      <c r="BS773" s="12" t="s">
        <v>106</v>
      </c>
      <c r="BT773" s="54" t="s">
        <v>106</v>
      </c>
      <c r="BU773" s="12" t="s">
        <v>106</v>
      </c>
      <c r="BV773" s="12" t="s">
        <v>106</v>
      </c>
      <c r="BW773" s="12" t="s">
        <v>106</v>
      </c>
      <c r="BX773" s="123" t="s">
        <v>106</v>
      </c>
      <c r="BY773" s="12" t="s">
        <v>106</v>
      </c>
      <c r="BZ773" s="54" t="s">
        <v>106</v>
      </c>
      <c r="CA773" s="12" t="s">
        <v>106</v>
      </c>
      <c r="CB773" s="12" t="s">
        <v>106</v>
      </c>
      <c r="CC773" s="12" t="s">
        <v>106</v>
      </c>
      <c r="CD773" s="123" t="s">
        <v>106</v>
      </c>
      <c r="CE773" s="123" t="s">
        <v>106</v>
      </c>
      <c r="CF773" s="123" t="s">
        <v>106</v>
      </c>
      <c r="CG773" s="123" t="s">
        <v>106</v>
      </c>
      <c r="CH773" s="123" t="s">
        <v>106</v>
      </c>
      <c r="CI773" s="123" t="s">
        <v>106</v>
      </c>
      <c r="CJ773" s="123" t="s">
        <v>106</v>
      </c>
      <c r="CK773" s="54" t="s">
        <v>106</v>
      </c>
      <c r="CL773" s="124" t="s">
        <v>2545</v>
      </c>
      <c r="CM773" s="64" t="s">
        <v>2605</v>
      </c>
      <c r="CN773" s="64" t="str">
        <f>TabelladatiSinottico[[#This Row],[Serial_Number]]</f>
        <v>VHE1166.101</v>
      </c>
      <c r="CO773" s="50" t="str">
        <f>TabelladatiSinottico[[#This Row],[Customer]]</f>
        <v>CONTI &amp; C. S.r.l.</v>
      </c>
      <c r="CP773" s="54">
        <f t="shared" si="308"/>
        <v>772</v>
      </c>
      <c r="CQ773" s="124" t="s">
        <v>106</v>
      </c>
    </row>
    <row r="774" spans="1:95" ht="14.25" customHeight="1" x14ac:dyDescent="0.25">
      <c r="A774" s="119" t="s">
        <v>2605</v>
      </c>
      <c r="B774" s="120" t="s">
        <v>1756</v>
      </c>
      <c r="C774" s="50" t="s">
        <v>652</v>
      </c>
      <c r="D774" s="50" t="s">
        <v>2607</v>
      </c>
      <c r="E774" s="12">
        <v>2015</v>
      </c>
      <c r="F774" s="12" t="s">
        <v>646</v>
      </c>
      <c r="G774" s="12" t="s">
        <v>106</v>
      </c>
      <c r="H774" s="12" t="s">
        <v>106</v>
      </c>
      <c r="I774" s="12" t="s">
        <v>106</v>
      </c>
      <c r="J774" s="12" t="s">
        <v>2599</v>
      </c>
      <c r="K774" s="14" t="s">
        <v>2316</v>
      </c>
      <c r="L774" s="12" t="s">
        <v>11</v>
      </c>
      <c r="M774" s="14" t="s">
        <v>2316</v>
      </c>
      <c r="N774" s="12" t="s">
        <v>105</v>
      </c>
      <c r="O774" s="12" t="s">
        <v>106</v>
      </c>
      <c r="P774" s="13" t="s">
        <v>2317</v>
      </c>
      <c r="Q774" s="125" t="s">
        <v>106</v>
      </c>
      <c r="R774" s="125" t="s">
        <v>106</v>
      </c>
      <c r="S774" s="125">
        <v>610</v>
      </c>
      <c r="T774" s="125" t="s">
        <v>106</v>
      </c>
      <c r="U774" s="12" t="s">
        <v>106</v>
      </c>
      <c r="V774" s="50" t="s">
        <v>106</v>
      </c>
      <c r="W774" s="12" t="s">
        <v>106</v>
      </c>
      <c r="X774" s="12" t="s">
        <v>108</v>
      </c>
      <c r="Y774" s="12" t="s">
        <v>108</v>
      </c>
      <c r="Z774" s="12" t="s">
        <v>108</v>
      </c>
      <c r="AA774" s="12" t="s">
        <v>108</v>
      </c>
      <c r="AB774" s="56" t="s">
        <v>108</v>
      </c>
      <c r="AC774" s="50" t="s">
        <v>146</v>
      </c>
      <c r="AD774" s="121" t="s">
        <v>106</v>
      </c>
      <c r="AE774" s="12" t="s">
        <v>106</v>
      </c>
      <c r="AF774" s="122" t="s">
        <v>106</v>
      </c>
      <c r="AG774" s="122" t="s">
        <v>106</v>
      </c>
      <c r="AH774" s="122" t="s">
        <v>106</v>
      </c>
      <c r="AI774" s="122" t="s">
        <v>106</v>
      </c>
      <c r="AJ774" s="122" t="s">
        <v>106</v>
      </c>
      <c r="AK774" s="93" t="s">
        <v>106</v>
      </c>
      <c r="AL774" s="12" t="s">
        <v>106</v>
      </c>
      <c r="AM774" s="12" t="s">
        <v>173</v>
      </c>
      <c r="AN774" s="14" t="s">
        <v>2317</v>
      </c>
      <c r="AO774" s="15" t="s">
        <v>173</v>
      </c>
      <c r="AQ774" s="54" t="s">
        <v>106</v>
      </c>
      <c r="AR774" s="50" t="str">
        <f t="shared" ref="AR774" si="314">A774&amp;"."&amp;B774</f>
        <v>VHE1166.102</v>
      </c>
      <c r="AS774" s="50" t="str">
        <f t="shared" ref="AS774" si="315">A774&amp;"_"&amp;C774</f>
        <v>VHE1166_3A</v>
      </c>
      <c r="AT774" s="12" t="s">
        <v>108</v>
      </c>
      <c r="AU774" s="12" t="s">
        <v>108</v>
      </c>
      <c r="AV774" s="12" t="s">
        <v>108</v>
      </c>
      <c r="AW774" s="12" t="s">
        <v>108</v>
      </c>
      <c r="AX774" s="50" t="s">
        <v>106</v>
      </c>
      <c r="AY774" s="12" t="s">
        <v>106</v>
      </c>
      <c r="AZ774" s="12" t="s">
        <v>106</v>
      </c>
      <c r="BA774" s="12" t="str">
        <f t="shared" ref="BA774" si="316">F774</f>
        <v>M3A</v>
      </c>
      <c r="BB774" s="54" t="s">
        <v>106</v>
      </c>
      <c r="BC774" s="12" t="str">
        <f t="shared" ref="BC774" si="317">G774</f>
        <v>-</v>
      </c>
      <c r="BD774" s="12" t="str">
        <f t="shared" ref="BD774" si="318">I774</f>
        <v>-</v>
      </c>
      <c r="BE774" s="115" t="str">
        <f t="shared" si="282"/>
        <v>M3A_VHE1166</v>
      </c>
      <c r="BF774" s="123" t="s">
        <v>106</v>
      </c>
      <c r="BG774" s="12" t="s">
        <v>106</v>
      </c>
      <c r="BH774" s="54" t="s">
        <v>106</v>
      </c>
      <c r="BI774" s="12" t="s">
        <v>106</v>
      </c>
      <c r="BJ774" s="12" t="s">
        <v>106</v>
      </c>
      <c r="BK774" s="12" t="s">
        <v>106</v>
      </c>
      <c r="BL774" s="123" t="s">
        <v>106</v>
      </c>
      <c r="BM774" s="12" t="s">
        <v>106</v>
      </c>
      <c r="BN774" s="54" t="s">
        <v>106</v>
      </c>
      <c r="BO774" s="12" t="s">
        <v>106</v>
      </c>
      <c r="BP774" s="12" t="s">
        <v>106</v>
      </c>
      <c r="BQ774" s="12" t="s">
        <v>106</v>
      </c>
      <c r="BR774" s="123" t="s">
        <v>106</v>
      </c>
      <c r="BS774" s="12" t="s">
        <v>106</v>
      </c>
      <c r="BT774" s="54" t="s">
        <v>106</v>
      </c>
      <c r="BU774" s="12" t="s">
        <v>106</v>
      </c>
      <c r="BV774" s="12" t="s">
        <v>106</v>
      </c>
      <c r="BW774" s="12" t="s">
        <v>106</v>
      </c>
      <c r="BX774" s="123" t="s">
        <v>106</v>
      </c>
      <c r="BY774" s="12" t="s">
        <v>106</v>
      </c>
      <c r="BZ774" s="54" t="s">
        <v>106</v>
      </c>
      <c r="CA774" s="12" t="s">
        <v>106</v>
      </c>
      <c r="CB774" s="12" t="s">
        <v>106</v>
      </c>
      <c r="CC774" s="12" t="s">
        <v>106</v>
      </c>
      <c r="CD774" s="123" t="s">
        <v>106</v>
      </c>
      <c r="CE774" s="123" t="s">
        <v>106</v>
      </c>
      <c r="CF774" s="123" t="s">
        <v>106</v>
      </c>
      <c r="CG774" s="123" t="s">
        <v>106</v>
      </c>
      <c r="CH774" s="123" t="s">
        <v>106</v>
      </c>
      <c r="CI774" s="123" t="s">
        <v>106</v>
      </c>
      <c r="CJ774" s="123" t="s">
        <v>106</v>
      </c>
      <c r="CK774" s="54" t="s">
        <v>106</v>
      </c>
      <c r="CL774" s="124" t="s">
        <v>2545</v>
      </c>
      <c r="CM774" s="64" t="s">
        <v>2605</v>
      </c>
      <c r="CN774" s="64" t="str">
        <f>TabelladatiSinottico[[#This Row],[Serial_Number]]</f>
        <v>VHE1166.102</v>
      </c>
      <c r="CO774" s="50" t="str">
        <f>TabelladatiSinottico[[#This Row],[Customer]]</f>
        <v>MBL TOOL &amp; DIE INC.</v>
      </c>
      <c r="CP774" s="54">
        <f t="shared" si="308"/>
        <v>773</v>
      </c>
      <c r="CQ774" s="124" t="s">
        <v>106</v>
      </c>
    </row>
    <row r="775" spans="1:95" ht="14.25" customHeight="1" x14ac:dyDescent="0.25">
      <c r="A775" s="119" t="s">
        <v>2605</v>
      </c>
      <c r="B775" s="120" t="s">
        <v>989</v>
      </c>
      <c r="C775" s="50" t="s">
        <v>652</v>
      </c>
      <c r="D775" s="50" t="s">
        <v>2608</v>
      </c>
      <c r="E775" s="12">
        <v>2016</v>
      </c>
      <c r="F775" s="12" t="s">
        <v>646</v>
      </c>
      <c r="G775" s="12" t="s">
        <v>106</v>
      </c>
      <c r="H775" s="12" t="s">
        <v>106</v>
      </c>
      <c r="I775" s="12" t="s">
        <v>106</v>
      </c>
      <c r="J775" s="12" t="s">
        <v>2599</v>
      </c>
      <c r="K775" s="14" t="s">
        <v>2316</v>
      </c>
      <c r="L775" s="12" t="s">
        <v>11</v>
      </c>
      <c r="M775" s="14" t="s">
        <v>2316</v>
      </c>
      <c r="N775" s="12" t="s">
        <v>105</v>
      </c>
      <c r="O775" s="12" t="s">
        <v>106</v>
      </c>
      <c r="P775" s="13" t="s">
        <v>2317</v>
      </c>
      <c r="Q775" s="125" t="s">
        <v>106</v>
      </c>
      <c r="R775" s="125" t="s">
        <v>106</v>
      </c>
      <c r="S775" s="125" t="s">
        <v>106</v>
      </c>
      <c r="T775" s="125" t="s">
        <v>106</v>
      </c>
      <c r="U775" s="12" t="s">
        <v>106</v>
      </c>
      <c r="V775" s="50" t="s">
        <v>106</v>
      </c>
      <c r="W775" s="12" t="s">
        <v>106</v>
      </c>
      <c r="X775" s="12" t="s">
        <v>108</v>
      </c>
      <c r="Y775" s="12" t="s">
        <v>108</v>
      </c>
      <c r="Z775" s="12" t="s">
        <v>108</v>
      </c>
      <c r="AA775" s="12" t="s">
        <v>108</v>
      </c>
      <c r="AB775" s="56" t="s">
        <v>108</v>
      </c>
      <c r="AC775" s="50" t="s">
        <v>2609</v>
      </c>
      <c r="AD775" s="121" t="s">
        <v>106</v>
      </c>
      <c r="AE775" s="12" t="s">
        <v>106</v>
      </c>
      <c r="AF775" s="122" t="s">
        <v>106</v>
      </c>
      <c r="AG775" s="122" t="s">
        <v>106</v>
      </c>
      <c r="AH775" s="122" t="s">
        <v>106</v>
      </c>
      <c r="AI775" s="122" t="s">
        <v>106</v>
      </c>
      <c r="AJ775" s="122" t="s">
        <v>106</v>
      </c>
      <c r="AK775" s="93" t="s">
        <v>106</v>
      </c>
      <c r="AL775" s="12" t="s">
        <v>106</v>
      </c>
      <c r="AM775" s="12" t="s">
        <v>173</v>
      </c>
      <c r="AN775" s="14" t="s">
        <v>2317</v>
      </c>
      <c r="AO775" s="15" t="s">
        <v>173</v>
      </c>
      <c r="AQ775" s="54" t="s">
        <v>106</v>
      </c>
      <c r="AR775" s="50" t="str">
        <f t="shared" si="293"/>
        <v>VHE1166.103</v>
      </c>
      <c r="AS775" s="50" t="str">
        <f t="shared" si="294"/>
        <v>VHE1166_3A</v>
      </c>
      <c r="AT775" s="12" t="s">
        <v>108</v>
      </c>
      <c r="AU775" s="12" t="s">
        <v>108</v>
      </c>
      <c r="AV775" s="12" t="s">
        <v>108</v>
      </c>
      <c r="AW775" s="12" t="s">
        <v>108</v>
      </c>
      <c r="AX775" s="50" t="s">
        <v>106</v>
      </c>
      <c r="AY775" s="12" t="s">
        <v>106</v>
      </c>
      <c r="AZ775" s="12" t="s">
        <v>106</v>
      </c>
      <c r="BA775" s="12" t="str">
        <f t="shared" si="295"/>
        <v>M3A</v>
      </c>
      <c r="BB775" s="54" t="s">
        <v>106</v>
      </c>
      <c r="BC775" s="12" t="str">
        <f t="shared" si="296"/>
        <v>-</v>
      </c>
      <c r="BD775" s="12" t="str">
        <f t="shared" si="297"/>
        <v>-</v>
      </c>
      <c r="BE775" s="115" t="str">
        <f t="shared" si="282"/>
        <v>M3A_VHE1166</v>
      </c>
      <c r="BF775" s="123" t="s">
        <v>106</v>
      </c>
      <c r="BG775" s="12" t="s">
        <v>106</v>
      </c>
      <c r="BH775" s="54" t="s">
        <v>106</v>
      </c>
      <c r="BI775" s="12" t="s">
        <v>106</v>
      </c>
      <c r="BJ775" s="12" t="s">
        <v>106</v>
      </c>
      <c r="BK775" s="12" t="s">
        <v>106</v>
      </c>
      <c r="BL775" s="123" t="s">
        <v>106</v>
      </c>
      <c r="BM775" s="12" t="s">
        <v>106</v>
      </c>
      <c r="BN775" s="54" t="s">
        <v>106</v>
      </c>
      <c r="BO775" s="12" t="s">
        <v>106</v>
      </c>
      <c r="BP775" s="12" t="s">
        <v>106</v>
      </c>
      <c r="BQ775" s="12" t="s">
        <v>106</v>
      </c>
      <c r="BR775" s="123" t="s">
        <v>106</v>
      </c>
      <c r="BS775" s="12" t="s">
        <v>106</v>
      </c>
      <c r="BT775" s="54" t="s">
        <v>106</v>
      </c>
      <c r="BU775" s="12" t="s">
        <v>106</v>
      </c>
      <c r="BV775" s="12" t="s">
        <v>106</v>
      </c>
      <c r="BW775" s="12" t="s">
        <v>106</v>
      </c>
      <c r="BX775" s="123" t="s">
        <v>106</v>
      </c>
      <c r="BY775" s="12" t="s">
        <v>106</v>
      </c>
      <c r="BZ775" s="54" t="s">
        <v>106</v>
      </c>
      <c r="CA775" s="12" t="s">
        <v>106</v>
      </c>
      <c r="CB775" s="12" t="s">
        <v>106</v>
      </c>
      <c r="CC775" s="12" t="s">
        <v>106</v>
      </c>
      <c r="CD775" s="123" t="s">
        <v>106</v>
      </c>
      <c r="CE775" s="123" t="s">
        <v>106</v>
      </c>
      <c r="CF775" s="123" t="s">
        <v>106</v>
      </c>
      <c r="CG775" s="123" t="s">
        <v>106</v>
      </c>
      <c r="CH775" s="123" t="s">
        <v>106</v>
      </c>
      <c r="CI775" s="123" t="s">
        <v>106</v>
      </c>
      <c r="CJ775" s="123" t="s">
        <v>106</v>
      </c>
      <c r="CK775" s="54" t="s">
        <v>106</v>
      </c>
      <c r="CL775" s="124" t="s">
        <v>2545</v>
      </c>
      <c r="CM775" s="64" t="s">
        <v>2605</v>
      </c>
      <c r="CN775" s="64" t="str">
        <f>TabelladatiSinottico[[#This Row],[Serial_Number]]</f>
        <v>VHE1166.103</v>
      </c>
      <c r="CO775" s="50" t="str">
        <f>TabelladatiSinottico[[#This Row],[Customer]]</f>
        <v>GEELTEC s.r.o.</v>
      </c>
      <c r="CP775" s="54">
        <f t="shared" si="308"/>
        <v>774</v>
      </c>
      <c r="CQ775" s="124" t="s">
        <v>106</v>
      </c>
    </row>
    <row r="776" spans="1:95" ht="14.25" customHeight="1" x14ac:dyDescent="0.25">
      <c r="A776" s="119" t="s">
        <v>2605</v>
      </c>
      <c r="B776" s="120" t="s">
        <v>993</v>
      </c>
      <c r="C776" s="50" t="s">
        <v>652</v>
      </c>
      <c r="D776" s="50" t="s">
        <v>2610</v>
      </c>
      <c r="E776" s="12">
        <v>2017</v>
      </c>
      <c r="F776" s="12" t="s">
        <v>646</v>
      </c>
      <c r="G776" s="12" t="s">
        <v>106</v>
      </c>
      <c r="H776" s="12" t="s">
        <v>106</v>
      </c>
      <c r="I776" s="12" t="s">
        <v>106</v>
      </c>
      <c r="J776" s="12" t="s">
        <v>2576</v>
      </c>
      <c r="K776" s="14" t="s">
        <v>2316</v>
      </c>
      <c r="L776" s="12" t="s">
        <v>106</v>
      </c>
      <c r="M776" s="14" t="s">
        <v>2316</v>
      </c>
      <c r="N776" s="12" t="s">
        <v>105</v>
      </c>
      <c r="O776" s="12" t="s">
        <v>106</v>
      </c>
      <c r="P776" s="13" t="s">
        <v>2317</v>
      </c>
      <c r="Q776" s="125" t="s">
        <v>106</v>
      </c>
      <c r="R776" s="125" t="s">
        <v>106</v>
      </c>
      <c r="S776" s="125" t="s">
        <v>106</v>
      </c>
      <c r="T776" s="125" t="s">
        <v>106</v>
      </c>
      <c r="U776" s="12" t="s">
        <v>106</v>
      </c>
      <c r="V776" s="50" t="s">
        <v>106</v>
      </c>
      <c r="W776" s="12" t="s">
        <v>106</v>
      </c>
      <c r="X776" s="12" t="s">
        <v>108</v>
      </c>
      <c r="Y776" s="12" t="s">
        <v>108</v>
      </c>
      <c r="Z776" s="12" t="s">
        <v>108</v>
      </c>
      <c r="AA776" s="12" t="s">
        <v>108</v>
      </c>
      <c r="AB776" s="56" t="s">
        <v>108</v>
      </c>
      <c r="AC776" s="50" t="s">
        <v>109</v>
      </c>
      <c r="AD776" s="121" t="s">
        <v>106</v>
      </c>
      <c r="AE776" s="12" t="s">
        <v>106</v>
      </c>
      <c r="AF776" s="122" t="s">
        <v>106</v>
      </c>
      <c r="AG776" s="122" t="s">
        <v>106</v>
      </c>
      <c r="AH776" s="122" t="s">
        <v>106</v>
      </c>
      <c r="AI776" s="122" t="s">
        <v>106</v>
      </c>
      <c r="AJ776" s="122" t="s">
        <v>106</v>
      </c>
      <c r="AK776" s="93" t="s">
        <v>106</v>
      </c>
      <c r="AL776" s="12" t="s">
        <v>106</v>
      </c>
      <c r="AM776" s="12" t="s">
        <v>173</v>
      </c>
      <c r="AN776" s="14" t="s">
        <v>2317</v>
      </c>
      <c r="AO776" s="15" t="s">
        <v>173</v>
      </c>
      <c r="AQ776" s="54" t="s">
        <v>106</v>
      </c>
      <c r="AR776" s="50" t="str">
        <f t="shared" ref="AR776:AR781" si="319">A776&amp;"."&amp;B776</f>
        <v>VHE1166.104</v>
      </c>
      <c r="AS776" s="50" t="str">
        <f t="shared" ref="AS776:AS781" si="320">A776&amp;"_"&amp;C776</f>
        <v>VHE1166_3A</v>
      </c>
      <c r="AT776" s="12" t="s">
        <v>108</v>
      </c>
      <c r="AU776" s="12" t="s">
        <v>108</v>
      </c>
      <c r="AV776" s="12" t="s">
        <v>108</v>
      </c>
      <c r="AW776" s="12" t="s">
        <v>108</v>
      </c>
      <c r="AX776" s="50" t="s">
        <v>106</v>
      </c>
      <c r="AY776" s="12" t="s">
        <v>106</v>
      </c>
      <c r="AZ776" s="12" t="s">
        <v>106</v>
      </c>
      <c r="BA776" s="12" t="str">
        <f t="shared" ref="BA776:BA781" si="321">F776</f>
        <v>M3A</v>
      </c>
      <c r="BB776" s="54" t="s">
        <v>106</v>
      </c>
      <c r="BC776" s="12" t="str">
        <f t="shared" ref="BC776:BC781" si="322">G776</f>
        <v>-</v>
      </c>
      <c r="BD776" s="12" t="str">
        <f t="shared" ref="BD776:BD781" si="323">I776</f>
        <v>-</v>
      </c>
      <c r="BE776" s="115" t="str">
        <f t="shared" si="282"/>
        <v>M3A_VHE1166</v>
      </c>
      <c r="BF776" s="123" t="s">
        <v>106</v>
      </c>
      <c r="BG776" s="12" t="s">
        <v>106</v>
      </c>
      <c r="BH776" s="54" t="s">
        <v>106</v>
      </c>
      <c r="BI776" s="12" t="s">
        <v>106</v>
      </c>
      <c r="BJ776" s="12" t="s">
        <v>106</v>
      </c>
      <c r="BK776" s="12" t="s">
        <v>106</v>
      </c>
      <c r="BL776" s="123" t="s">
        <v>106</v>
      </c>
      <c r="BM776" s="12" t="s">
        <v>106</v>
      </c>
      <c r="BN776" s="54" t="s">
        <v>106</v>
      </c>
      <c r="BO776" s="12" t="s">
        <v>106</v>
      </c>
      <c r="BP776" s="12" t="s">
        <v>106</v>
      </c>
      <c r="BQ776" s="12" t="s">
        <v>106</v>
      </c>
      <c r="BR776" s="123" t="s">
        <v>106</v>
      </c>
      <c r="BS776" s="12" t="s">
        <v>106</v>
      </c>
      <c r="BT776" s="54" t="s">
        <v>106</v>
      </c>
      <c r="BU776" s="12" t="s">
        <v>106</v>
      </c>
      <c r="BV776" s="12" t="s">
        <v>106</v>
      </c>
      <c r="BW776" s="12" t="s">
        <v>106</v>
      </c>
      <c r="BX776" s="123" t="s">
        <v>106</v>
      </c>
      <c r="BY776" s="12" t="s">
        <v>106</v>
      </c>
      <c r="BZ776" s="54" t="s">
        <v>106</v>
      </c>
      <c r="CA776" s="12" t="s">
        <v>106</v>
      </c>
      <c r="CB776" s="12" t="s">
        <v>106</v>
      </c>
      <c r="CC776" s="12" t="s">
        <v>106</v>
      </c>
      <c r="CD776" s="123" t="s">
        <v>106</v>
      </c>
      <c r="CE776" s="123" t="s">
        <v>106</v>
      </c>
      <c r="CF776" s="123" t="s">
        <v>106</v>
      </c>
      <c r="CG776" s="123" t="s">
        <v>106</v>
      </c>
      <c r="CH776" s="123" t="s">
        <v>106</v>
      </c>
      <c r="CI776" s="123" t="s">
        <v>106</v>
      </c>
      <c r="CJ776" s="123" t="s">
        <v>106</v>
      </c>
      <c r="CK776" s="54" t="s">
        <v>106</v>
      </c>
      <c r="CL776" s="124" t="s">
        <v>2545</v>
      </c>
      <c r="CM776" s="64" t="s">
        <v>2605</v>
      </c>
      <c r="CN776" s="64" t="str">
        <f>TabelladatiSinottico[[#This Row],[Serial_Number]]</f>
        <v>VHE1166.104</v>
      </c>
      <c r="CO776" s="50" t="str">
        <f>TabelladatiSinottico[[#This Row],[Customer]]</f>
        <v>MERCEDES DO BRASIL</v>
      </c>
      <c r="CP776" s="54">
        <f t="shared" si="308"/>
        <v>775</v>
      </c>
      <c r="CQ776" s="124" t="s">
        <v>106</v>
      </c>
    </row>
    <row r="777" spans="1:95" ht="14.25" customHeight="1" x14ac:dyDescent="0.25">
      <c r="A777" s="119" t="s">
        <v>2605</v>
      </c>
      <c r="B777" s="120" t="s">
        <v>997</v>
      </c>
      <c r="C777" s="50" t="s">
        <v>652</v>
      </c>
      <c r="D777" s="50" t="s">
        <v>2611</v>
      </c>
      <c r="E777" s="12">
        <v>2019</v>
      </c>
      <c r="F777" s="12" t="s">
        <v>646</v>
      </c>
      <c r="G777" s="12" t="s">
        <v>106</v>
      </c>
      <c r="H777" s="12" t="s">
        <v>106</v>
      </c>
      <c r="I777" s="12" t="s">
        <v>106</v>
      </c>
      <c r="J777" s="12" t="s">
        <v>2576</v>
      </c>
      <c r="K777" s="14" t="s">
        <v>2316</v>
      </c>
      <c r="L777" s="12" t="s">
        <v>2555</v>
      </c>
      <c r="M777" s="14" t="s">
        <v>2316</v>
      </c>
      <c r="N777" s="12" t="s">
        <v>105</v>
      </c>
      <c r="O777" s="12" t="s">
        <v>106</v>
      </c>
      <c r="P777" s="13" t="s">
        <v>2317</v>
      </c>
      <c r="Q777" s="125" t="s">
        <v>106</v>
      </c>
      <c r="R777" s="125" t="s">
        <v>106</v>
      </c>
      <c r="S777" s="125" t="s">
        <v>106</v>
      </c>
      <c r="T777" s="125" t="s">
        <v>106</v>
      </c>
      <c r="U777" s="12" t="s">
        <v>106</v>
      </c>
      <c r="V777" s="50" t="s">
        <v>106</v>
      </c>
      <c r="W777" s="12" t="s">
        <v>106</v>
      </c>
      <c r="X777" s="12" t="s">
        <v>108</v>
      </c>
      <c r="Y777" s="12" t="s">
        <v>108</v>
      </c>
      <c r="Z777" s="12" t="s">
        <v>108</v>
      </c>
      <c r="AA777" s="12" t="s">
        <v>108</v>
      </c>
      <c r="AB777" s="56" t="s">
        <v>108</v>
      </c>
      <c r="AC777" s="50" t="s">
        <v>801</v>
      </c>
      <c r="AD777" s="121" t="s">
        <v>106</v>
      </c>
      <c r="AE777" s="12" t="s">
        <v>106</v>
      </c>
      <c r="AF777" s="122" t="s">
        <v>106</v>
      </c>
      <c r="AG777" s="122" t="s">
        <v>106</v>
      </c>
      <c r="AH777" s="122" t="s">
        <v>106</v>
      </c>
      <c r="AI777" s="122" t="s">
        <v>106</v>
      </c>
      <c r="AJ777" s="122" t="s">
        <v>106</v>
      </c>
      <c r="AK777" s="93" t="s">
        <v>106</v>
      </c>
      <c r="AL777" s="12" t="s">
        <v>106</v>
      </c>
      <c r="AM777" s="12" t="s">
        <v>173</v>
      </c>
      <c r="AN777" s="14" t="s">
        <v>2317</v>
      </c>
      <c r="AO777" s="15" t="s">
        <v>173</v>
      </c>
      <c r="AQ777" s="54" t="s">
        <v>106</v>
      </c>
      <c r="AR777" s="50" t="str">
        <f t="shared" si="319"/>
        <v>VHE1166.105</v>
      </c>
      <c r="AS777" s="50" t="str">
        <f t="shared" si="320"/>
        <v>VHE1166_3A</v>
      </c>
      <c r="AT777" s="12" t="s">
        <v>108</v>
      </c>
      <c r="AU777" s="12" t="s">
        <v>108</v>
      </c>
      <c r="AV777" s="12" t="s">
        <v>108</v>
      </c>
      <c r="AW777" s="12" t="s">
        <v>108</v>
      </c>
      <c r="AX777" s="50" t="s">
        <v>106</v>
      </c>
      <c r="AY777" s="12" t="s">
        <v>106</v>
      </c>
      <c r="AZ777" s="12" t="s">
        <v>106</v>
      </c>
      <c r="BA777" s="12" t="str">
        <f t="shared" si="321"/>
        <v>M3A</v>
      </c>
      <c r="BB777" s="54" t="s">
        <v>106</v>
      </c>
      <c r="BC777" s="12" t="str">
        <f t="shared" si="322"/>
        <v>-</v>
      </c>
      <c r="BD777" s="12" t="str">
        <f t="shared" si="323"/>
        <v>-</v>
      </c>
      <c r="BE777" s="115" t="str">
        <f t="shared" si="282"/>
        <v>M3A_VHE1166</v>
      </c>
      <c r="BF777" s="123" t="s">
        <v>106</v>
      </c>
      <c r="BG777" s="12" t="s">
        <v>106</v>
      </c>
      <c r="BH777" s="54" t="s">
        <v>106</v>
      </c>
      <c r="BI777" s="12" t="s">
        <v>106</v>
      </c>
      <c r="BJ777" s="12" t="s">
        <v>106</v>
      </c>
      <c r="BK777" s="12" t="s">
        <v>106</v>
      </c>
      <c r="BL777" s="123" t="s">
        <v>106</v>
      </c>
      <c r="BM777" s="12" t="s">
        <v>106</v>
      </c>
      <c r="BN777" s="54" t="s">
        <v>106</v>
      </c>
      <c r="BO777" s="12" t="s">
        <v>106</v>
      </c>
      <c r="BP777" s="12" t="s">
        <v>106</v>
      </c>
      <c r="BQ777" s="12" t="s">
        <v>106</v>
      </c>
      <c r="BR777" s="123" t="s">
        <v>106</v>
      </c>
      <c r="BS777" s="12" t="s">
        <v>106</v>
      </c>
      <c r="BT777" s="54" t="s">
        <v>106</v>
      </c>
      <c r="BU777" s="12" t="s">
        <v>106</v>
      </c>
      <c r="BV777" s="12" t="s">
        <v>106</v>
      </c>
      <c r="BW777" s="12" t="s">
        <v>106</v>
      </c>
      <c r="BX777" s="123" t="s">
        <v>106</v>
      </c>
      <c r="BY777" s="12" t="s">
        <v>106</v>
      </c>
      <c r="BZ777" s="54" t="s">
        <v>106</v>
      </c>
      <c r="CA777" s="12" t="s">
        <v>106</v>
      </c>
      <c r="CB777" s="12" t="s">
        <v>106</v>
      </c>
      <c r="CC777" s="12" t="s">
        <v>106</v>
      </c>
      <c r="CD777" s="123" t="s">
        <v>106</v>
      </c>
      <c r="CE777" s="123" t="s">
        <v>106</v>
      </c>
      <c r="CF777" s="123" t="s">
        <v>106</v>
      </c>
      <c r="CG777" s="123" t="s">
        <v>106</v>
      </c>
      <c r="CH777" s="123" t="s">
        <v>106</v>
      </c>
      <c r="CI777" s="123" t="s">
        <v>106</v>
      </c>
      <c r="CJ777" s="123" t="s">
        <v>106</v>
      </c>
      <c r="CK777" s="54" t="s">
        <v>106</v>
      </c>
      <c r="CL777" s="124" t="s">
        <v>2545</v>
      </c>
      <c r="CM777" s="64" t="s">
        <v>2605</v>
      </c>
      <c r="CN777" s="64" t="str">
        <f>TabelladatiSinottico[[#This Row],[Serial_Number]]</f>
        <v>VHE1166.105</v>
      </c>
      <c r="CO777" s="50" t="str">
        <f>TabelladatiSinottico[[#This Row],[Customer]]</f>
        <v>COBI FACTORY S.A.</v>
      </c>
      <c r="CP777" s="54">
        <f t="shared" si="308"/>
        <v>776</v>
      </c>
      <c r="CQ777" s="124" t="s">
        <v>106</v>
      </c>
    </row>
    <row r="778" spans="1:95" ht="14.25" customHeight="1" x14ac:dyDescent="0.25">
      <c r="A778" s="119" t="s">
        <v>2605</v>
      </c>
      <c r="B778" s="120" t="s">
        <v>1000</v>
      </c>
      <c r="C778" s="50" t="s">
        <v>652</v>
      </c>
      <c r="D778" s="50" t="s">
        <v>2612</v>
      </c>
      <c r="E778" s="12">
        <v>2020</v>
      </c>
      <c r="F778" s="12" t="s">
        <v>646</v>
      </c>
      <c r="G778" s="12" t="s">
        <v>106</v>
      </c>
      <c r="H778" s="12" t="s">
        <v>106</v>
      </c>
      <c r="I778" s="12" t="s">
        <v>106</v>
      </c>
      <c r="J778" s="12" t="s">
        <v>2613</v>
      </c>
      <c r="K778" s="14" t="s">
        <v>2316</v>
      </c>
      <c r="L778" s="12" t="s">
        <v>2555</v>
      </c>
      <c r="M778" s="14" t="s">
        <v>2316</v>
      </c>
      <c r="N778" s="12" t="s">
        <v>105</v>
      </c>
      <c r="O778" s="12" t="s">
        <v>106</v>
      </c>
      <c r="P778" s="13" t="s">
        <v>2317</v>
      </c>
      <c r="Q778" s="125" t="s">
        <v>106</v>
      </c>
      <c r="R778" s="125" t="s">
        <v>106</v>
      </c>
      <c r="S778" s="125" t="s">
        <v>106</v>
      </c>
      <c r="T778" s="125" t="s">
        <v>106</v>
      </c>
      <c r="U778" s="12" t="s">
        <v>106</v>
      </c>
      <c r="V778" s="50" t="s">
        <v>106</v>
      </c>
      <c r="W778" s="12" t="s">
        <v>106</v>
      </c>
      <c r="X778" s="12" t="s">
        <v>108</v>
      </c>
      <c r="Y778" s="12" t="s">
        <v>108</v>
      </c>
      <c r="Z778" s="12" t="s">
        <v>108</v>
      </c>
      <c r="AA778" s="12" t="s">
        <v>108</v>
      </c>
      <c r="AB778" s="56" t="s">
        <v>108</v>
      </c>
      <c r="AC778" s="50" t="s">
        <v>2609</v>
      </c>
      <c r="AD778" s="121" t="s">
        <v>106</v>
      </c>
      <c r="AE778" s="12" t="s">
        <v>106</v>
      </c>
      <c r="AF778" s="122" t="s">
        <v>106</v>
      </c>
      <c r="AG778" s="122" t="s">
        <v>106</v>
      </c>
      <c r="AH778" s="122" t="s">
        <v>106</v>
      </c>
      <c r="AI778" s="122" t="s">
        <v>106</v>
      </c>
      <c r="AJ778" s="122" t="s">
        <v>106</v>
      </c>
      <c r="AK778" s="93" t="s">
        <v>106</v>
      </c>
      <c r="AL778" s="12" t="s">
        <v>106</v>
      </c>
      <c r="AM778" s="12" t="s">
        <v>173</v>
      </c>
      <c r="AN778" s="14" t="s">
        <v>2317</v>
      </c>
      <c r="AO778" s="15" t="s">
        <v>173</v>
      </c>
      <c r="AQ778" s="54" t="s">
        <v>106</v>
      </c>
      <c r="AR778" s="50" t="str">
        <f t="shared" si="319"/>
        <v>VHE1166.106</v>
      </c>
      <c r="AS778" s="50" t="str">
        <f t="shared" si="320"/>
        <v>VHE1166_3A</v>
      </c>
      <c r="AT778" s="12" t="s">
        <v>108</v>
      </c>
      <c r="AU778" s="12" t="s">
        <v>108</v>
      </c>
      <c r="AV778" s="12" t="s">
        <v>108</v>
      </c>
      <c r="AW778" s="12" t="s">
        <v>108</v>
      </c>
      <c r="AX778" s="50" t="s">
        <v>106</v>
      </c>
      <c r="AY778" s="12" t="s">
        <v>106</v>
      </c>
      <c r="AZ778" s="12" t="s">
        <v>106</v>
      </c>
      <c r="BA778" s="12" t="str">
        <f t="shared" si="321"/>
        <v>M3A</v>
      </c>
      <c r="BB778" s="54" t="s">
        <v>106</v>
      </c>
      <c r="BC778" s="12" t="str">
        <f t="shared" si="322"/>
        <v>-</v>
      </c>
      <c r="BD778" s="12" t="str">
        <f t="shared" si="323"/>
        <v>-</v>
      </c>
      <c r="BE778" s="115" t="str">
        <f t="shared" si="282"/>
        <v>M3A_VHE1166</v>
      </c>
      <c r="BF778" s="123" t="s">
        <v>106</v>
      </c>
      <c r="BG778" s="12" t="s">
        <v>106</v>
      </c>
      <c r="BH778" s="54" t="s">
        <v>106</v>
      </c>
      <c r="BI778" s="12" t="s">
        <v>106</v>
      </c>
      <c r="BJ778" s="12" t="s">
        <v>106</v>
      </c>
      <c r="BK778" s="12" t="s">
        <v>106</v>
      </c>
      <c r="BL778" s="123" t="s">
        <v>106</v>
      </c>
      <c r="BM778" s="12" t="s">
        <v>106</v>
      </c>
      <c r="BN778" s="54" t="s">
        <v>106</v>
      </c>
      <c r="BO778" s="12" t="s">
        <v>106</v>
      </c>
      <c r="BP778" s="12" t="s">
        <v>106</v>
      </c>
      <c r="BQ778" s="12" t="s">
        <v>106</v>
      </c>
      <c r="BR778" s="123" t="s">
        <v>106</v>
      </c>
      <c r="BS778" s="12" t="s">
        <v>106</v>
      </c>
      <c r="BT778" s="54" t="s">
        <v>106</v>
      </c>
      <c r="BU778" s="12" t="s">
        <v>106</v>
      </c>
      <c r="BV778" s="12" t="s">
        <v>106</v>
      </c>
      <c r="BW778" s="12" t="s">
        <v>106</v>
      </c>
      <c r="BX778" s="123" t="s">
        <v>106</v>
      </c>
      <c r="BY778" s="12" t="s">
        <v>106</v>
      </c>
      <c r="BZ778" s="54" t="s">
        <v>106</v>
      </c>
      <c r="CA778" s="12" t="s">
        <v>106</v>
      </c>
      <c r="CB778" s="12" t="s">
        <v>106</v>
      </c>
      <c r="CC778" s="12" t="s">
        <v>106</v>
      </c>
      <c r="CD778" s="123" t="s">
        <v>106</v>
      </c>
      <c r="CE778" s="123" t="s">
        <v>106</v>
      </c>
      <c r="CF778" s="123" t="s">
        <v>106</v>
      </c>
      <c r="CG778" s="123" t="s">
        <v>106</v>
      </c>
      <c r="CH778" s="123" t="s">
        <v>106</v>
      </c>
      <c r="CI778" s="123" t="s">
        <v>106</v>
      </c>
      <c r="CJ778" s="123" t="s">
        <v>106</v>
      </c>
      <c r="CK778" s="54" t="s">
        <v>106</v>
      </c>
      <c r="CL778" s="124" t="s">
        <v>2545</v>
      </c>
      <c r="CM778" s="64" t="s">
        <v>2605</v>
      </c>
      <c r="CN778" s="64" t="str">
        <f>TabelladatiSinottico[[#This Row],[Serial_Number]]</f>
        <v>VHE1166.106</v>
      </c>
      <c r="CO778" s="50" t="str">
        <f>TabelladatiSinottico[[#This Row],[Customer]]</f>
        <v>PORSCHE Werkzeugbau S.r.o.</v>
      </c>
      <c r="CP778" s="54">
        <f t="shared" si="308"/>
        <v>777</v>
      </c>
      <c r="CQ778" s="124" t="s">
        <v>106</v>
      </c>
    </row>
    <row r="779" spans="1:95" ht="14.25" customHeight="1" x14ac:dyDescent="0.25">
      <c r="A779" s="119" t="s">
        <v>2614</v>
      </c>
      <c r="B779" s="120" t="s">
        <v>982</v>
      </c>
      <c r="C779" s="50" t="s">
        <v>652</v>
      </c>
      <c r="D779" s="50" t="s">
        <v>2552</v>
      </c>
      <c r="E779" s="12">
        <v>2017</v>
      </c>
      <c r="F779" s="12" t="s">
        <v>646</v>
      </c>
      <c r="G779" s="12" t="s">
        <v>2553</v>
      </c>
      <c r="H779" s="12" t="s">
        <v>893</v>
      </c>
      <c r="I779" s="12" t="s">
        <v>648</v>
      </c>
      <c r="J779" s="12" t="s">
        <v>106</v>
      </c>
      <c r="K779" s="14" t="s">
        <v>2316</v>
      </c>
      <c r="L779" s="12" t="s">
        <v>106</v>
      </c>
      <c r="M779" s="14" t="s">
        <v>2316</v>
      </c>
      <c r="N779" s="12" t="s">
        <v>105</v>
      </c>
      <c r="O779" s="12" t="s">
        <v>106</v>
      </c>
      <c r="P779" s="13" t="s">
        <v>2317</v>
      </c>
      <c r="Q779" s="125">
        <v>2150</v>
      </c>
      <c r="R779" s="125">
        <v>1100</v>
      </c>
      <c r="S779" s="125">
        <v>900</v>
      </c>
      <c r="T779" s="125">
        <v>24</v>
      </c>
      <c r="U779" s="12" t="s">
        <v>107</v>
      </c>
      <c r="V779" s="50" t="s">
        <v>106</v>
      </c>
      <c r="W779" s="12" t="s">
        <v>106</v>
      </c>
      <c r="X779" s="12" t="s">
        <v>108</v>
      </c>
      <c r="Y779" s="12" t="s">
        <v>108</v>
      </c>
      <c r="Z779" s="12" t="s">
        <v>108</v>
      </c>
      <c r="AA779" s="12" t="s">
        <v>108</v>
      </c>
      <c r="AB779" s="56" t="s">
        <v>108</v>
      </c>
      <c r="AC779" s="50" t="s">
        <v>364</v>
      </c>
      <c r="AD779" s="121" t="s">
        <v>106</v>
      </c>
      <c r="AE779" s="12" t="s">
        <v>106</v>
      </c>
      <c r="AF779" s="122" t="s">
        <v>106</v>
      </c>
      <c r="AG779" s="122" t="s">
        <v>106</v>
      </c>
      <c r="AH779" s="122" t="s">
        <v>106</v>
      </c>
      <c r="AI779" s="122" t="s">
        <v>106</v>
      </c>
      <c r="AJ779" s="122" t="s">
        <v>106</v>
      </c>
      <c r="AK779" s="93" t="s">
        <v>106</v>
      </c>
      <c r="AL779" s="12" t="s">
        <v>106</v>
      </c>
      <c r="AM779" s="12" t="s">
        <v>173</v>
      </c>
      <c r="AN779" s="14" t="s">
        <v>2317</v>
      </c>
      <c r="AO779" s="15" t="s">
        <v>173</v>
      </c>
      <c r="AQ779" s="54" t="s">
        <v>106</v>
      </c>
      <c r="AR779" s="50" t="str">
        <f>A779&amp;"."&amp;B779</f>
        <v>VHE2119.101</v>
      </c>
      <c r="AS779" s="50" t="str">
        <f>A779&amp;"_"&amp;C779</f>
        <v>VHE2119_3A</v>
      </c>
      <c r="AT779" s="12" t="s">
        <v>108</v>
      </c>
      <c r="AU779" s="12" t="s">
        <v>108</v>
      </c>
      <c r="AV779" s="12" t="s">
        <v>108</v>
      </c>
      <c r="AW779" s="12" t="s">
        <v>108</v>
      </c>
      <c r="AX779" s="50" t="s">
        <v>153</v>
      </c>
      <c r="AY779" s="12" t="s">
        <v>106</v>
      </c>
      <c r="AZ779" s="12" t="s">
        <v>106</v>
      </c>
      <c r="BA779" s="12" t="str">
        <f>F779</f>
        <v>M3A</v>
      </c>
      <c r="BB779" s="54" t="s">
        <v>106</v>
      </c>
      <c r="BC779" s="12" t="str">
        <f>G779</f>
        <v>25 kw-6 krpm</v>
      </c>
      <c r="BD779" s="12" t="str">
        <f>I779</f>
        <v>ISO50</v>
      </c>
      <c r="BE779" s="115" t="str">
        <f t="shared" si="282"/>
        <v>M3A_VHE2119</v>
      </c>
      <c r="BF779" s="123" t="s">
        <v>106</v>
      </c>
      <c r="BG779" s="12" t="s">
        <v>106</v>
      </c>
      <c r="BH779" s="54" t="s">
        <v>106</v>
      </c>
      <c r="BI779" s="12" t="s">
        <v>106</v>
      </c>
      <c r="BJ779" s="12" t="s">
        <v>106</v>
      </c>
      <c r="BK779" s="12" t="s">
        <v>106</v>
      </c>
      <c r="BL779" s="123" t="s">
        <v>106</v>
      </c>
      <c r="BM779" s="12" t="s">
        <v>106</v>
      </c>
      <c r="BN779" s="54" t="s">
        <v>106</v>
      </c>
      <c r="BO779" s="12" t="s">
        <v>106</v>
      </c>
      <c r="BP779" s="12" t="s">
        <v>106</v>
      </c>
      <c r="BQ779" s="12" t="s">
        <v>106</v>
      </c>
      <c r="BR779" s="123" t="s">
        <v>106</v>
      </c>
      <c r="BS779" s="12" t="s">
        <v>106</v>
      </c>
      <c r="BT779" s="54" t="s">
        <v>106</v>
      </c>
      <c r="BU779" s="12" t="s">
        <v>106</v>
      </c>
      <c r="BV779" s="12" t="s">
        <v>106</v>
      </c>
      <c r="BW779" s="12" t="s">
        <v>106</v>
      </c>
      <c r="BX779" s="123" t="s">
        <v>106</v>
      </c>
      <c r="BY779" s="12" t="s">
        <v>106</v>
      </c>
      <c r="BZ779" s="54" t="s">
        <v>106</v>
      </c>
      <c r="CA779" s="12" t="s">
        <v>106</v>
      </c>
      <c r="CB779" s="12" t="s">
        <v>106</v>
      </c>
      <c r="CC779" s="12" t="s">
        <v>106</v>
      </c>
      <c r="CD779" s="123" t="s">
        <v>106</v>
      </c>
      <c r="CE779" s="123" t="s">
        <v>106</v>
      </c>
      <c r="CF779" s="123" t="s">
        <v>106</v>
      </c>
      <c r="CG779" s="123" t="s">
        <v>106</v>
      </c>
      <c r="CH779" s="123" t="s">
        <v>106</v>
      </c>
      <c r="CI779" s="123" t="s">
        <v>106</v>
      </c>
      <c r="CJ779" s="123" t="s">
        <v>106</v>
      </c>
      <c r="CK779" s="54" t="s">
        <v>106</v>
      </c>
      <c r="CL779" s="124" t="s">
        <v>2545</v>
      </c>
      <c r="CM779" s="64" t="s">
        <v>2614</v>
      </c>
      <c r="CN779" s="64" t="str">
        <f>TabelladatiSinottico[[#This Row],[Serial_Number]]</f>
        <v>VHE2119.101</v>
      </c>
      <c r="CO779" s="50" t="str">
        <f>TabelladatiSinottico[[#This Row],[Customer]]</f>
        <v>PASOTTI STAMPI di Pasotti Virgilio &amp; C. S.n.c.</v>
      </c>
      <c r="CP779" s="54">
        <f t="shared" si="308"/>
        <v>778</v>
      </c>
      <c r="CQ779" s="124" t="s">
        <v>106</v>
      </c>
    </row>
    <row r="780" spans="1:95" ht="14.25" customHeight="1" x14ac:dyDescent="0.25">
      <c r="A780" s="119" t="s">
        <v>2614</v>
      </c>
      <c r="B780" s="120" t="s">
        <v>1756</v>
      </c>
      <c r="C780" s="50" t="s">
        <v>652</v>
      </c>
      <c r="D780" s="50" t="s">
        <v>2608</v>
      </c>
      <c r="E780" s="12">
        <v>2020</v>
      </c>
      <c r="F780" s="12" t="s">
        <v>646</v>
      </c>
      <c r="G780" s="12" t="s">
        <v>106</v>
      </c>
      <c r="H780" s="12" t="s">
        <v>106</v>
      </c>
      <c r="I780" s="12" t="s">
        <v>106</v>
      </c>
      <c r="J780" s="12" t="s">
        <v>2576</v>
      </c>
      <c r="K780" s="14" t="s">
        <v>2316</v>
      </c>
      <c r="L780" s="12" t="s">
        <v>2555</v>
      </c>
      <c r="M780" s="14" t="s">
        <v>2316</v>
      </c>
      <c r="N780" s="12" t="s">
        <v>105</v>
      </c>
      <c r="O780" s="12" t="s">
        <v>106</v>
      </c>
      <c r="P780" s="13" t="s">
        <v>2317</v>
      </c>
      <c r="Q780" s="125" t="s">
        <v>106</v>
      </c>
      <c r="R780" s="125" t="s">
        <v>106</v>
      </c>
      <c r="S780" s="125" t="s">
        <v>106</v>
      </c>
      <c r="T780" s="125" t="s">
        <v>106</v>
      </c>
      <c r="U780" s="12" t="s">
        <v>106</v>
      </c>
      <c r="V780" s="50" t="s">
        <v>106</v>
      </c>
      <c r="W780" s="12" t="s">
        <v>106</v>
      </c>
      <c r="X780" s="12" t="s">
        <v>108</v>
      </c>
      <c r="Y780" s="12" t="s">
        <v>108</v>
      </c>
      <c r="Z780" s="12" t="s">
        <v>108</v>
      </c>
      <c r="AA780" s="12" t="s">
        <v>108</v>
      </c>
      <c r="AB780" s="56" t="s">
        <v>108</v>
      </c>
      <c r="AC780" s="50" t="s">
        <v>2609</v>
      </c>
      <c r="AD780" s="121" t="s">
        <v>106</v>
      </c>
      <c r="AE780" s="12" t="s">
        <v>106</v>
      </c>
      <c r="AF780" s="122" t="s">
        <v>106</v>
      </c>
      <c r="AG780" s="122" t="s">
        <v>106</v>
      </c>
      <c r="AH780" s="122" t="s">
        <v>106</v>
      </c>
      <c r="AI780" s="122" t="s">
        <v>106</v>
      </c>
      <c r="AJ780" s="122" t="s">
        <v>106</v>
      </c>
      <c r="AK780" s="93" t="s">
        <v>106</v>
      </c>
      <c r="AL780" s="12" t="s">
        <v>106</v>
      </c>
      <c r="AM780" s="12" t="s">
        <v>173</v>
      </c>
      <c r="AN780" s="14" t="s">
        <v>2317</v>
      </c>
      <c r="AO780" s="15" t="s">
        <v>173</v>
      </c>
      <c r="AQ780" s="54" t="s">
        <v>106</v>
      </c>
      <c r="AR780" s="50" t="str">
        <f>A780&amp;"."&amp;B780</f>
        <v>VHE2119.102</v>
      </c>
      <c r="AS780" s="50" t="str">
        <f>A780&amp;"_"&amp;C780</f>
        <v>VHE2119_3A</v>
      </c>
      <c r="AT780" s="12" t="s">
        <v>108</v>
      </c>
      <c r="AU780" s="12" t="s">
        <v>108</v>
      </c>
      <c r="AV780" s="12" t="s">
        <v>108</v>
      </c>
      <c r="AW780" s="12" t="s">
        <v>108</v>
      </c>
      <c r="AX780" s="50" t="s">
        <v>106</v>
      </c>
      <c r="AY780" s="12" t="s">
        <v>106</v>
      </c>
      <c r="AZ780" s="12" t="s">
        <v>106</v>
      </c>
      <c r="BA780" s="12" t="str">
        <f>F780</f>
        <v>M3A</v>
      </c>
      <c r="BB780" s="54" t="s">
        <v>106</v>
      </c>
      <c r="BC780" s="12" t="str">
        <f>G780</f>
        <v>-</v>
      </c>
      <c r="BD780" s="12" t="str">
        <f>I780</f>
        <v>-</v>
      </c>
      <c r="BE780" s="115" t="str">
        <f t="shared" si="282"/>
        <v>M3A_VHE2119</v>
      </c>
      <c r="BF780" s="123" t="s">
        <v>106</v>
      </c>
      <c r="BG780" s="12" t="s">
        <v>106</v>
      </c>
      <c r="BH780" s="54" t="s">
        <v>106</v>
      </c>
      <c r="BI780" s="12" t="s">
        <v>106</v>
      </c>
      <c r="BJ780" s="12" t="s">
        <v>106</v>
      </c>
      <c r="BK780" s="12" t="s">
        <v>106</v>
      </c>
      <c r="BL780" s="123" t="s">
        <v>106</v>
      </c>
      <c r="BM780" s="12" t="s">
        <v>106</v>
      </c>
      <c r="BN780" s="54" t="s">
        <v>106</v>
      </c>
      <c r="BO780" s="12" t="s">
        <v>106</v>
      </c>
      <c r="BP780" s="12" t="s">
        <v>106</v>
      </c>
      <c r="BQ780" s="12" t="s">
        <v>106</v>
      </c>
      <c r="BR780" s="123" t="s">
        <v>106</v>
      </c>
      <c r="BS780" s="12" t="s">
        <v>106</v>
      </c>
      <c r="BT780" s="54" t="s">
        <v>106</v>
      </c>
      <c r="BU780" s="12" t="s">
        <v>106</v>
      </c>
      <c r="BV780" s="12" t="s">
        <v>106</v>
      </c>
      <c r="BW780" s="12" t="s">
        <v>106</v>
      </c>
      <c r="BX780" s="123" t="s">
        <v>106</v>
      </c>
      <c r="BY780" s="12" t="s">
        <v>106</v>
      </c>
      <c r="BZ780" s="54" t="s">
        <v>106</v>
      </c>
      <c r="CA780" s="12" t="s">
        <v>106</v>
      </c>
      <c r="CB780" s="12" t="s">
        <v>106</v>
      </c>
      <c r="CC780" s="12" t="s">
        <v>106</v>
      </c>
      <c r="CD780" s="123" t="s">
        <v>106</v>
      </c>
      <c r="CE780" s="123" t="s">
        <v>106</v>
      </c>
      <c r="CF780" s="123" t="s">
        <v>106</v>
      </c>
      <c r="CG780" s="123" t="s">
        <v>106</v>
      </c>
      <c r="CH780" s="123" t="s">
        <v>106</v>
      </c>
      <c r="CI780" s="123" t="s">
        <v>106</v>
      </c>
      <c r="CJ780" s="123" t="s">
        <v>106</v>
      </c>
      <c r="CK780" s="54" t="s">
        <v>106</v>
      </c>
      <c r="CL780" s="124" t="s">
        <v>2545</v>
      </c>
      <c r="CM780" s="64" t="s">
        <v>2614</v>
      </c>
      <c r="CN780" s="64" t="str">
        <f>TabelladatiSinottico[[#This Row],[Serial_Number]]</f>
        <v>VHE2119.102</v>
      </c>
      <c r="CO780" s="50" t="str">
        <f>TabelladatiSinottico[[#This Row],[Customer]]</f>
        <v>GEELTEC s.r.o.</v>
      </c>
      <c r="CP780" s="54">
        <f t="shared" si="308"/>
        <v>779</v>
      </c>
      <c r="CQ780" s="124" t="s">
        <v>106</v>
      </c>
    </row>
    <row r="781" spans="1:95" ht="14.25" customHeight="1" x14ac:dyDescent="0.25">
      <c r="A781" s="119" t="s">
        <v>2615</v>
      </c>
      <c r="B781" s="120" t="s">
        <v>982</v>
      </c>
      <c r="C781" s="50" t="s">
        <v>652</v>
      </c>
      <c r="D781" s="50" t="s">
        <v>1300</v>
      </c>
      <c r="E781" s="12">
        <v>2018</v>
      </c>
      <c r="F781" s="12" t="s">
        <v>646</v>
      </c>
      <c r="G781" s="12" t="s">
        <v>106</v>
      </c>
      <c r="H781" s="12" t="s">
        <v>106</v>
      </c>
      <c r="I781" s="12" t="s">
        <v>106</v>
      </c>
      <c r="J781" s="12" t="s">
        <v>106</v>
      </c>
      <c r="K781" s="14" t="s">
        <v>2316</v>
      </c>
      <c r="L781" s="12" t="s">
        <v>106</v>
      </c>
      <c r="M781" s="14" t="s">
        <v>2316</v>
      </c>
      <c r="N781" s="12" t="s">
        <v>105</v>
      </c>
      <c r="O781" s="12" t="s">
        <v>106</v>
      </c>
      <c r="P781" s="13" t="s">
        <v>2317</v>
      </c>
      <c r="Q781" s="125" t="s">
        <v>106</v>
      </c>
      <c r="R781" s="125" t="s">
        <v>106</v>
      </c>
      <c r="S781" s="125" t="s">
        <v>106</v>
      </c>
      <c r="T781" s="125" t="s">
        <v>106</v>
      </c>
      <c r="U781" s="12" t="s">
        <v>106</v>
      </c>
      <c r="V781" s="50" t="s">
        <v>106</v>
      </c>
      <c r="W781" s="12" t="s">
        <v>106</v>
      </c>
      <c r="X781" s="12" t="s">
        <v>108</v>
      </c>
      <c r="Y781" s="12" t="s">
        <v>108</v>
      </c>
      <c r="Z781" s="12" t="s">
        <v>108</v>
      </c>
      <c r="AA781" s="12" t="s">
        <v>108</v>
      </c>
      <c r="AB781" s="56" t="s">
        <v>108</v>
      </c>
      <c r="AC781" s="50" t="s">
        <v>109</v>
      </c>
      <c r="AD781" s="121" t="s">
        <v>106</v>
      </c>
      <c r="AE781" s="12" t="s">
        <v>106</v>
      </c>
      <c r="AF781" s="122" t="s">
        <v>106</v>
      </c>
      <c r="AG781" s="122" t="s">
        <v>106</v>
      </c>
      <c r="AH781" s="122" t="s">
        <v>106</v>
      </c>
      <c r="AI781" s="122" t="s">
        <v>106</v>
      </c>
      <c r="AJ781" s="122" t="s">
        <v>106</v>
      </c>
      <c r="AK781" s="93" t="s">
        <v>106</v>
      </c>
      <c r="AL781" s="12" t="s">
        <v>106</v>
      </c>
      <c r="AM781" s="12" t="s">
        <v>173</v>
      </c>
      <c r="AN781" s="14" t="s">
        <v>2317</v>
      </c>
      <c r="AO781" s="15" t="s">
        <v>173</v>
      </c>
      <c r="AQ781" s="54" t="s">
        <v>106</v>
      </c>
      <c r="AR781" s="50" t="str">
        <f t="shared" si="319"/>
        <v>VSE755.101</v>
      </c>
      <c r="AS781" s="50" t="str">
        <f t="shared" si="320"/>
        <v>VSE755_3A</v>
      </c>
      <c r="AT781" s="12" t="s">
        <v>108</v>
      </c>
      <c r="AU781" s="12" t="s">
        <v>108</v>
      </c>
      <c r="AV781" s="12" t="s">
        <v>108</v>
      </c>
      <c r="AW781" s="12" t="s">
        <v>108</v>
      </c>
      <c r="AX781" s="50" t="s">
        <v>106</v>
      </c>
      <c r="AY781" s="12" t="s">
        <v>106</v>
      </c>
      <c r="AZ781" s="12" t="s">
        <v>106</v>
      </c>
      <c r="BA781" s="12" t="str">
        <f t="shared" si="321"/>
        <v>M3A</v>
      </c>
      <c r="BB781" s="54" t="s">
        <v>106</v>
      </c>
      <c r="BC781" s="12" t="str">
        <f t="shared" si="322"/>
        <v>-</v>
      </c>
      <c r="BD781" s="12" t="str">
        <f t="shared" si="323"/>
        <v>-</v>
      </c>
      <c r="BE781" s="115" t="str">
        <f t="shared" si="282"/>
        <v>M3A_VSE755</v>
      </c>
      <c r="BF781" s="123" t="s">
        <v>106</v>
      </c>
      <c r="BG781" s="12" t="s">
        <v>106</v>
      </c>
      <c r="BH781" s="54" t="s">
        <v>106</v>
      </c>
      <c r="BI781" s="12" t="s">
        <v>106</v>
      </c>
      <c r="BJ781" s="12" t="s">
        <v>106</v>
      </c>
      <c r="BK781" s="12" t="s">
        <v>106</v>
      </c>
      <c r="BL781" s="123" t="s">
        <v>106</v>
      </c>
      <c r="BM781" s="12" t="s">
        <v>106</v>
      </c>
      <c r="BN781" s="54" t="s">
        <v>106</v>
      </c>
      <c r="BO781" s="12" t="s">
        <v>106</v>
      </c>
      <c r="BP781" s="12" t="s">
        <v>106</v>
      </c>
      <c r="BQ781" s="12" t="s">
        <v>106</v>
      </c>
      <c r="BR781" s="123" t="s">
        <v>106</v>
      </c>
      <c r="BS781" s="12" t="s">
        <v>106</v>
      </c>
      <c r="BT781" s="54" t="s">
        <v>106</v>
      </c>
      <c r="BU781" s="12" t="s">
        <v>106</v>
      </c>
      <c r="BV781" s="12" t="s">
        <v>106</v>
      </c>
      <c r="BW781" s="12" t="s">
        <v>106</v>
      </c>
      <c r="BX781" s="123" t="s">
        <v>106</v>
      </c>
      <c r="BY781" s="12" t="s">
        <v>106</v>
      </c>
      <c r="BZ781" s="54" t="s">
        <v>106</v>
      </c>
      <c r="CA781" s="12" t="s">
        <v>106</v>
      </c>
      <c r="CB781" s="12" t="s">
        <v>106</v>
      </c>
      <c r="CC781" s="12" t="s">
        <v>106</v>
      </c>
      <c r="CD781" s="123" t="s">
        <v>106</v>
      </c>
      <c r="CE781" s="123" t="s">
        <v>106</v>
      </c>
      <c r="CF781" s="123" t="s">
        <v>106</v>
      </c>
      <c r="CG781" s="123" t="s">
        <v>106</v>
      </c>
      <c r="CH781" s="123" t="s">
        <v>106</v>
      </c>
      <c r="CI781" s="123" t="s">
        <v>106</v>
      </c>
      <c r="CJ781" s="123" t="s">
        <v>106</v>
      </c>
      <c r="CK781" s="54" t="s">
        <v>106</v>
      </c>
      <c r="CL781" s="124" t="s">
        <v>2545</v>
      </c>
      <c r="CM781" s="64" t="s">
        <v>2615</v>
      </c>
      <c r="CN781" s="64" t="str">
        <f>TabelladatiSinottico[[#This Row],[Serial_Number]]</f>
        <v>VSE755.101</v>
      </c>
      <c r="CO781" s="50" t="str">
        <f>TabelladatiSinottico[[#This Row],[Customer]]</f>
        <v>AEROMATRIZES Indústria de Matrizes Ltda.</v>
      </c>
      <c r="CP781" s="54">
        <f t="shared" si="308"/>
        <v>780</v>
      </c>
      <c r="CQ781" s="124" t="s">
        <v>106</v>
      </c>
    </row>
    <row r="782" spans="1:95" ht="14.25" customHeight="1" x14ac:dyDescent="0.25">
      <c r="A782" s="119" t="s">
        <v>2616</v>
      </c>
      <c r="B782" s="120" t="s">
        <v>1756</v>
      </c>
      <c r="C782" s="50" t="s">
        <v>652</v>
      </c>
      <c r="D782" s="50" t="s">
        <v>98</v>
      </c>
      <c r="E782" s="12">
        <v>2022</v>
      </c>
      <c r="F782" s="12" t="s">
        <v>646</v>
      </c>
      <c r="G782" s="12" t="s">
        <v>106</v>
      </c>
      <c r="H782" s="12" t="s">
        <v>106</v>
      </c>
      <c r="I782" s="12" t="s">
        <v>106</v>
      </c>
      <c r="J782" s="12" t="s">
        <v>106</v>
      </c>
      <c r="K782" s="14" t="s">
        <v>2316</v>
      </c>
      <c r="L782" s="12" t="s">
        <v>106</v>
      </c>
      <c r="M782" s="14" t="s">
        <v>2316</v>
      </c>
      <c r="N782" s="12" t="s">
        <v>105</v>
      </c>
      <c r="O782" s="12" t="s">
        <v>106</v>
      </c>
      <c r="P782" s="13" t="s">
        <v>2317</v>
      </c>
      <c r="Q782" s="125" t="s">
        <v>106</v>
      </c>
      <c r="R782" s="125" t="s">
        <v>106</v>
      </c>
      <c r="S782" s="125" t="s">
        <v>106</v>
      </c>
      <c r="T782" s="125" t="s">
        <v>106</v>
      </c>
      <c r="U782" s="12" t="s">
        <v>106</v>
      </c>
      <c r="V782" s="50" t="s">
        <v>106</v>
      </c>
      <c r="W782" s="12" t="s">
        <v>106</v>
      </c>
      <c r="X782" s="12" t="s">
        <v>108</v>
      </c>
      <c r="Y782" s="12" t="s">
        <v>108</v>
      </c>
      <c r="Z782" s="12" t="s">
        <v>108</v>
      </c>
      <c r="AA782" s="12" t="s">
        <v>108</v>
      </c>
      <c r="AB782" s="56" t="s">
        <v>108</v>
      </c>
      <c r="AC782" s="50" t="s">
        <v>109</v>
      </c>
      <c r="AD782" s="121" t="s">
        <v>106</v>
      </c>
      <c r="AE782" s="12" t="s">
        <v>106</v>
      </c>
      <c r="AF782" s="122" t="s">
        <v>106</v>
      </c>
      <c r="AG782" s="122" t="s">
        <v>106</v>
      </c>
      <c r="AH782" s="122" t="s">
        <v>106</v>
      </c>
      <c r="AI782" s="122" t="s">
        <v>106</v>
      </c>
      <c r="AJ782" s="122" t="s">
        <v>106</v>
      </c>
      <c r="AK782" s="93" t="s">
        <v>106</v>
      </c>
      <c r="AL782" s="12" t="s">
        <v>106</v>
      </c>
      <c r="AM782" s="12" t="s">
        <v>173</v>
      </c>
      <c r="AN782" s="14" t="s">
        <v>2317</v>
      </c>
      <c r="AO782" s="15" t="s">
        <v>173</v>
      </c>
      <c r="AQ782" s="54" t="s">
        <v>106</v>
      </c>
      <c r="AR782" s="50" t="str">
        <f>A782&amp;"."&amp;B782</f>
        <v>VSE745.102</v>
      </c>
      <c r="AS782" s="50" t="str">
        <f>A782&amp;"_"&amp;C782</f>
        <v>VSE745_3A</v>
      </c>
      <c r="AT782" s="12" t="s">
        <v>108</v>
      </c>
      <c r="AU782" s="12" t="s">
        <v>108</v>
      </c>
      <c r="AV782" s="12" t="s">
        <v>108</v>
      </c>
      <c r="AW782" s="12" t="s">
        <v>108</v>
      </c>
      <c r="AX782" s="50" t="s">
        <v>106</v>
      </c>
      <c r="AY782" s="12" t="s">
        <v>106</v>
      </c>
      <c r="AZ782" s="12" t="s">
        <v>106</v>
      </c>
      <c r="BA782" s="12" t="str">
        <f>F782</f>
        <v>M3A</v>
      </c>
      <c r="BB782" s="54" t="s">
        <v>106</v>
      </c>
      <c r="BC782" s="12" t="str">
        <f>G782</f>
        <v>-</v>
      </c>
      <c r="BD782" s="12" t="str">
        <f>I782</f>
        <v>-</v>
      </c>
      <c r="BE782" s="115" t="str">
        <f t="shared" si="282"/>
        <v>M3A_VSE745</v>
      </c>
      <c r="BF782" s="123" t="s">
        <v>106</v>
      </c>
      <c r="BG782" s="12" t="s">
        <v>106</v>
      </c>
      <c r="BH782" s="54" t="s">
        <v>106</v>
      </c>
      <c r="BI782" s="12" t="s">
        <v>106</v>
      </c>
      <c r="BJ782" s="12" t="s">
        <v>106</v>
      </c>
      <c r="BK782" s="12" t="s">
        <v>106</v>
      </c>
      <c r="BL782" s="123" t="s">
        <v>106</v>
      </c>
      <c r="BM782" s="12" t="s">
        <v>106</v>
      </c>
      <c r="BN782" s="54" t="s">
        <v>106</v>
      </c>
      <c r="BO782" s="12" t="s">
        <v>106</v>
      </c>
      <c r="BP782" s="12" t="s">
        <v>106</v>
      </c>
      <c r="BQ782" s="12" t="s">
        <v>106</v>
      </c>
      <c r="BR782" s="123" t="s">
        <v>106</v>
      </c>
      <c r="BS782" s="12" t="s">
        <v>106</v>
      </c>
      <c r="BT782" s="54" t="s">
        <v>106</v>
      </c>
      <c r="BU782" s="12" t="s">
        <v>106</v>
      </c>
      <c r="BV782" s="12" t="s">
        <v>106</v>
      </c>
      <c r="BW782" s="12" t="s">
        <v>106</v>
      </c>
      <c r="BX782" s="123" t="s">
        <v>106</v>
      </c>
      <c r="BY782" s="12" t="s">
        <v>106</v>
      </c>
      <c r="BZ782" s="54" t="s">
        <v>106</v>
      </c>
      <c r="CA782" s="12" t="s">
        <v>106</v>
      </c>
      <c r="CB782" s="12" t="s">
        <v>106</v>
      </c>
      <c r="CC782" s="12" t="s">
        <v>106</v>
      </c>
      <c r="CD782" s="123" t="s">
        <v>106</v>
      </c>
      <c r="CE782" s="123" t="s">
        <v>106</v>
      </c>
      <c r="CF782" s="123" t="s">
        <v>106</v>
      </c>
      <c r="CG782" s="123" t="s">
        <v>106</v>
      </c>
      <c r="CH782" s="123" t="s">
        <v>106</v>
      </c>
      <c r="CI782" s="123" t="s">
        <v>106</v>
      </c>
      <c r="CJ782" s="123" t="s">
        <v>106</v>
      </c>
      <c r="CK782" s="54" t="s">
        <v>106</v>
      </c>
      <c r="CL782" s="124" t="s">
        <v>2545</v>
      </c>
      <c r="CM782" s="64" t="s">
        <v>2616</v>
      </c>
      <c r="CN782" s="64" t="str">
        <f>TabelladatiSinottico[[#This Row],[Serial_Number]]</f>
        <v>VSE745.102</v>
      </c>
      <c r="CO782" s="50" t="str">
        <f>TabelladatiSinottico[[#This Row],[Customer]]</f>
        <v>GTF INDUSTRIAL LTDA</v>
      </c>
      <c r="CP782" s="54">
        <f t="shared" si="308"/>
        <v>781</v>
      </c>
      <c r="CQ782" s="124" t="s">
        <v>106</v>
      </c>
    </row>
    <row r="783" spans="1:95" ht="14.25" customHeight="1" x14ac:dyDescent="0.25">
      <c r="A783" s="119" t="s">
        <v>2617</v>
      </c>
      <c r="B783" s="120" t="s">
        <v>982</v>
      </c>
      <c r="C783" s="50" t="s">
        <v>652</v>
      </c>
      <c r="D783" s="50" t="s">
        <v>2611</v>
      </c>
      <c r="E783" s="12">
        <v>2022</v>
      </c>
      <c r="F783" s="12" t="s">
        <v>646</v>
      </c>
      <c r="G783" s="12" t="s">
        <v>2618</v>
      </c>
      <c r="H783" s="12" t="s">
        <v>893</v>
      </c>
      <c r="I783" s="12" t="s">
        <v>2619</v>
      </c>
      <c r="J783" s="12" t="s">
        <v>106</v>
      </c>
      <c r="K783" s="14" t="s">
        <v>2316</v>
      </c>
      <c r="L783" s="12" t="s">
        <v>106</v>
      </c>
      <c r="M783" s="14" t="s">
        <v>2316</v>
      </c>
      <c r="N783" s="12" t="s">
        <v>105</v>
      </c>
      <c r="O783" s="12" t="s">
        <v>106</v>
      </c>
      <c r="P783" s="13" t="s">
        <v>2317</v>
      </c>
      <c r="Q783" s="125" t="s">
        <v>106</v>
      </c>
      <c r="R783" s="125" t="s">
        <v>106</v>
      </c>
      <c r="S783" s="125" t="s">
        <v>106</v>
      </c>
      <c r="T783" s="125">
        <v>24</v>
      </c>
      <c r="U783" s="12" t="s">
        <v>107</v>
      </c>
      <c r="V783" s="50" t="s">
        <v>106</v>
      </c>
      <c r="W783" s="12" t="s">
        <v>106</v>
      </c>
      <c r="X783" s="12" t="s">
        <v>108</v>
      </c>
      <c r="Y783" s="12" t="s">
        <v>108</v>
      </c>
      <c r="Z783" s="12" t="s">
        <v>108</v>
      </c>
      <c r="AA783" s="12" t="s">
        <v>108</v>
      </c>
      <c r="AB783" s="56" t="s">
        <v>108</v>
      </c>
      <c r="AC783" s="50" t="s">
        <v>801</v>
      </c>
      <c r="AD783" s="121" t="s">
        <v>106</v>
      </c>
      <c r="AE783" s="12" t="s">
        <v>106</v>
      </c>
      <c r="AF783" s="122" t="s">
        <v>106</v>
      </c>
      <c r="AG783" s="122" t="s">
        <v>106</v>
      </c>
      <c r="AH783" s="122" t="s">
        <v>106</v>
      </c>
      <c r="AI783" s="122" t="s">
        <v>106</v>
      </c>
      <c r="AJ783" s="122" t="s">
        <v>106</v>
      </c>
      <c r="AK783" s="93" t="s">
        <v>106</v>
      </c>
      <c r="AL783" s="12" t="s">
        <v>106</v>
      </c>
      <c r="AM783" s="12" t="s">
        <v>173</v>
      </c>
      <c r="AN783" s="14" t="s">
        <v>2317</v>
      </c>
      <c r="AO783" s="15" t="s">
        <v>173</v>
      </c>
      <c r="AQ783" s="54" t="s">
        <v>106</v>
      </c>
      <c r="AR783" s="50" t="str">
        <f t="shared" si="293"/>
        <v>VSE855.101</v>
      </c>
      <c r="AS783" s="50" t="str">
        <f t="shared" si="294"/>
        <v>VSE855_3A</v>
      </c>
      <c r="AT783" s="12" t="s">
        <v>108</v>
      </c>
      <c r="AU783" s="12" t="s">
        <v>108</v>
      </c>
      <c r="AV783" s="12" t="s">
        <v>108</v>
      </c>
      <c r="AW783" s="12" t="s">
        <v>108</v>
      </c>
      <c r="AX783" s="50" t="s">
        <v>153</v>
      </c>
      <c r="AY783" s="12" t="s">
        <v>106</v>
      </c>
      <c r="AZ783" s="12" t="s">
        <v>106</v>
      </c>
      <c r="BA783" s="12" t="str">
        <f t="shared" si="295"/>
        <v>M3A</v>
      </c>
      <c r="BB783" s="54" t="s">
        <v>106</v>
      </c>
      <c r="BC783" s="12" t="str">
        <f t="shared" si="296"/>
        <v>23 kw-15 krpm</v>
      </c>
      <c r="BD783" s="12" t="str">
        <f t="shared" si="297"/>
        <v>ISO40</v>
      </c>
      <c r="BE783" s="115" t="str">
        <f t="shared" si="282"/>
        <v>M3A_VSE855</v>
      </c>
      <c r="BF783" s="123" t="s">
        <v>106</v>
      </c>
      <c r="BG783" s="12" t="s">
        <v>106</v>
      </c>
      <c r="BH783" s="54" t="s">
        <v>106</v>
      </c>
      <c r="BI783" s="12" t="s">
        <v>106</v>
      </c>
      <c r="BJ783" s="12" t="s">
        <v>106</v>
      </c>
      <c r="BK783" s="12" t="s">
        <v>106</v>
      </c>
      <c r="BL783" s="123" t="s">
        <v>106</v>
      </c>
      <c r="BM783" s="12" t="s">
        <v>106</v>
      </c>
      <c r="BN783" s="54" t="s">
        <v>106</v>
      </c>
      <c r="BO783" s="12" t="s">
        <v>106</v>
      </c>
      <c r="BP783" s="12" t="s">
        <v>106</v>
      </c>
      <c r="BQ783" s="12" t="s">
        <v>106</v>
      </c>
      <c r="BR783" s="123" t="s">
        <v>106</v>
      </c>
      <c r="BS783" s="12" t="s">
        <v>106</v>
      </c>
      <c r="BT783" s="54" t="s">
        <v>106</v>
      </c>
      <c r="BU783" s="12" t="s">
        <v>106</v>
      </c>
      <c r="BV783" s="12" t="s">
        <v>106</v>
      </c>
      <c r="BW783" s="12" t="s">
        <v>106</v>
      </c>
      <c r="BX783" s="123" t="s">
        <v>106</v>
      </c>
      <c r="BY783" s="12" t="s">
        <v>106</v>
      </c>
      <c r="BZ783" s="54" t="s">
        <v>106</v>
      </c>
      <c r="CA783" s="12" t="s">
        <v>106</v>
      </c>
      <c r="CB783" s="12" t="s">
        <v>106</v>
      </c>
      <c r="CC783" s="12" t="s">
        <v>106</v>
      </c>
      <c r="CD783" s="123" t="s">
        <v>106</v>
      </c>
      <c r="CE783" s="123" t="s">
        <v>106</v>
      </c>
      <c r="CF783" s="123" t="s">
        <v>106</v>
      </c>
      <c r="CG783" s="123" t="s">
        <v>106</v>
      </c>
      <c r="CH783" s="123" t="s">
        <v>106</v>
      </c>
      <c r="CI783" s="123" t="s">
        <v>106</v>
      </c>
      <c r="CJ783" s="123" t="s">
        <v>106</v>
      </c>
      <c r="CK783" s="54" t="s">
        <v>106</v>
      </c>
      <c r="CL783" s="124" t="s">
        <v>2545</v>
      </c>
      <c r="CM783" s="64" t="s">
        <v>2617</v>
      </c>
      <c r="CN783" s="64" t="str">
        <f>TabelladatiSinottico[[#This Row],[Serial_Number]]</f>
        <v>VSE855.101</v>
      </c>
      <c r="CO783" s="50" t="str">
        <f>TabelladatiSinottico[[#This Row],[Customer]]</f>
        <v>COBI FACTORY S.A.</v>
      </c>
      <c r="CP783" s="54">
        <f t="shared" si="308"/>
        <v>782</v>
      </c>
      <c r="CQ783" s="124" t="s">
        <v>106</v>
      </c>
    </row>
    <row r="784" spans="1:95" ht="14.25" customHeight="1" x14ac:dyDescent="0.25">
      <c r="A784" s="119" t="s">
        <v>2617</v>
      </c>
      <c r="B784" s="120" t="s">
        <v>1756</v>
      </c>
      <c r="C784" s="50" t="s">
        <v>652</v>
      </c>
      <c r="D784" s="50" t="s">
        <v>2620</v>
      </c>
      <c r="E784" s="12">
        <v>2023</v>
      </c>
      <c r="F784" s="12" t="s">
        <v>646</v>
      </c>
      <c r="G784" s="12" t="s">
        <v>106</v>
      </c>
      <c r="H784" s="12" t="s">
        <v>106</v>
      </c>
      <c r="I784" s="12" t="s">
        <v>106</v>
      </c>
      <c r="J784" s="12" t="s">
        <v>106</v>
      </c>
      <c r="K784" s="14" t="s">
        <v>2316</v>
      </c>
      <c r="L784" s="12" t="s">
        <v>106</v>
      </c>
      <c r="M784" s="14" t="s">
        <v>2316</v>
      </c>
      <c r="N784" s="12" t="s">
        <v>105</v>
      </c>
      <c r="O784" s="12" t="s">
        <v>106</v>
      </c>
      <c r="P784" s="13" t="s">
        <v>2317</v>
      </c>
      <c r="Q784" s="125" t="s">
        <v>106</v>
      </c>
      <c r="R784" s="125" t="s">
        <v>106</v>
      </c>
      <c r="S784" s="125" t="s">
        <v>106</v>
      </c>
      <c r="T784" s="125" t="s">
        <v>106</v>
      </c>
      <c r="U784" s="12" t="s">
        <v>106</v>
      </c>
      <c r="V784" s="50" t="s">
        <v>106</v>
      </c>
      <c r="W784" s="12" t="s">
        <v>106</v>
      </c>
      <c r="X784" s="12" t="s">
        <v>108</v>
      </c>
      <c r="Y784" s="12" t="s">
        <v>108</v>
      </c>
      <c r="Z784" s="12" t="s">
        <v>108</v>
      </c>
      <c r="AA784" s="12" t="s">
        <v>108</v>
      </c>
      <c r="AB784" s="56" t="s">
        <v>108</v>
      </c>
      <c r="AC784" s="50" t="s">
        <v>109</v>
      </c>
      <c r="AD784" s="121" t="s">
        <v>106</v>
      </c>
      <c r="AE784" s="12" t="s">
        <v>106</v>
      </c>
      <c r="AF784" s="122" t="s">
        <v>106</v>
      </c>
      <c r="AG784" s="122" t="s">
        <v>106</v>
      </c>
      <c r="AH784" s="122" t="s">
        <v>106</v>
      </c>
      <c r="AI784" s="122" t="s">
        <v>106</v>
      </c>
      <c r="AJ784" s="122" t="s">
        <v>106</v>
      </c>
      <c r="AK784" s="93" t="s">
        <v>106</v>
      </c>
      <c r="AL784" s="12" t="s">
        <v>106</v>
      </c>
      <c r="AM784" s="12" t="s">
        <v>173</v>
      </c>
      <c r="AN784" s="14" t="s">
        <v>2317</v>
      </c>
      <c r="AO784" s="15" t="s">
        <v>173</v>
      </c>
      <c r="AQ784" s="54" t="s">
        <v>106</v>
      </c>
      <c r="AR784" s="50" t="str">
        <f t="shared" ref="AR784" si="324">A784&amp;"."&amp;B784</f>
        <v>VSE855.102</v>
      </c>
      <c r="AS784" s="50" t="str">
        <f t="shared" ref="AS784" si="325">A784&amp;"_"&amp;C784</f>
        <v>VSE855_3A</v>
      </c>
      <c r="AT784" s="12" t="s">
        <v>108</v>
      </c>
      <c r="AU784" s="12" t="s">
        <v>108</v>
      </c>
      <c r="AV784" s="12" t="s">
        <v>108</v>
      </c>
      <c r="AW784" s="12" t="s">
        <v>108</v>
      </c>
      <c r="AX784" s="50" t="s">
        <v>153</v>
      </c>
      <c r="AY784" s="12" t="s">
        <v>106</v>
      </c>
      <c r="AZ784" s="12" t="s">
        <v>106</v>
      </c>
      <c r="BA784" s="12" t="str">
        <f t="shared" ref="BA784" si="326">F784</f>
        <v>M3A</v>
      </c>
      <c r="BB784" s="54" t="s">
        <v>106</v>
      </c>
      <c r="BC784" s="12" t="str">
        <f t="shared" ref="BC784" si="327">G784</f>
        <v>-</v>
      </c>
      <c r="BD784" s="12" t="str">
        <f t="shared" ref="BD784" si="328">I784</f>
        <v>-</v>
      </c>
      <c r="BE784" s="115" t="str">
        <f t="shared" si="282"/>
        <v>M3A_VSE855</v>
      </c>
      <c r="BF784" s="123" t="s">
        <v>106</v>
      </c>
      <c r="BG784" s="12" t="s">
        <v>106</v>
      </c>
      <c r="BH784" s="54" t="s">
        <v>106</v>
      </c>
      <c r="BI784" s="12" t="s">
        <v>106</v>
      </c>
      <c r="BJ784" s="12" t="s">
        <v>106</v>
      </c>
      <c r="BK784" s="12" t="s">
        <v>106</v>
      </c>
      <c r="BL784" s="123" t="s">
        <v>106</v>
      </c>
      <c r="BM784" s="12" t="s">
        <v>106</v>
      </c>
      <c r="BN784" s="54" t="s">
        <v>106</v>
      </c>
      <c r="BO784" s="12" t="s">
        <v>106</v>
      </c>
      <c r="BP784" s="12" t="s">
        <v>106</v>
      </c>
      <c r="BQ784" s="12" t="s">
        <v>106</v>
      </c>
      <c r="BR784" s="123" t="s">
        <v>106</v>
      </c>
      <c r="BS784" s="12" t="s">
        <v>106</v>
      </c>
      <c r="BT784" s="54" t="s">
        <v>106</v>
      </c>
      <c r="BU784" s="12" t="s">
        <v>106</v>
      </c>
      <c r="BV784" s="12" t="s">
        <v>106</v>
      </c>
      <c r="BW784" s="12" t="s">
        <v>106</v>
      </c>
      <c r="BX784" s="123" t="s">
        <v>106</v>
      </c>
      <c r="BY784" s="12" t="s">
        <v>106</v>
      </c>
      <c r="BZ784" s="54" t="s">
        <v>106</v>
      </c>
      <c r="CA784" s="12" t="s">
        <v>106</v>
      </c>
      <c r="CB784" s="12" t="s">
        <v>106</v>
      </c>
      <c r="CC784" s="12" t="s">
        <v>106</v>
      </c>
      <c r="CD784" s="123" t="s">
        <v>106</v>
      </c>
      <c r="CE784" s="123" t="s">
        <v>106</v>
      </c>
      <c r="CF784" s="123" t="s">
        <v>106</v>
      </c>
      <c r="CG784" s="123" t="s">
        <v>106</v>
      </c>
      <c r="CH784" s="123" t="s">
        <v>106</v>
      </c>
      <c r="CI784" s="123" t="s">
        <v>106</v>
      </c>
      <c r="CJ784" s="123" t="s">
        <v>106</v>
      </c>
      <c r="CK784" s="54" t="s">
        <v>106</v>
      </c>
      <c r="CL784" s="124" t="s">
        <v>2545</v>
      </c>
      <c r="CM784" s="64" t="s">
        <v>2617</v>
      </c>
      <c r="CN784" s="64" t="str">
        <f>TabelladatiSinottico[[#This Row],[Serial_Number]]</f>
        <v>VSE855.102</v>
      </c>
      <c r="CO784" s="50" t="str">
        <f>TabelladatiSinottico[[#This Row],[Customer]]</f>
        <v>VOLKSWAGEN do Brasil Ltda</v>
      </c>
      <c r="CP784" s="54">
        <f t="shared" si="308"/>
        <v>783</v>
      </c>
      <c r="CQ784" s="124" t="s">
        <v>106</v>
      </c>
    </row>
    <row r="785" spans="1:95" ht="14.25" customHeight="1" x14ac:dyDescent="0.25">
      <c r="A785" s="119" t="s">
        <v>2621</v>
      </c>
      <c r="B785" s="120" t="s">
        <v>982</v>
      </c>
      <c r="C785" s="50" t="s">
        <v>2267</v>
      </c>
      <c r="D785" s="50" t="s">
        <v>2622</v>
      </c>
      <c r="E785" s="12">
        <v>2019</v>
      </c>
      <c r="F785" s="12" t="s">
        <v>646</v>
      </c>
      <c r="G785" s="12" t="s">
        <v>106</v>
      </c>
      <c r="H785" s="12" t="s">
        <v>106</v>
      </c>
      <c r="I785" s="12" t="s">
        <v>106</v>
      </c>
      <c r="J785" s="12" t="s">
        <v>106</v>
      </c>
      <c r="K785" s="14" t="s">
        <v>2316</v>
      </c>
      <c r="L785" s="12" t="s">
        <v>106</v>
      </c>
      <c r="M785" s="14" t="s">
        <v>2316</v>
      </c>
      <c r="N785" s="12" t="s">
        <v>105</v>
      </c>
      <c r="O785" s="12" t="s">
        <v>106</v>
      </c>
      <c r="P785" s="13" t="s">
        <v>2317</v>
      </c>
      <c r="Q785" s="125">
        <v>800</v>
      </c>
      <c r="R785" s="125">
        <v>610</v>
      </c>
      <c r="S785" s="125">
        <v>510</v>
      </c>
      <c r="T785" s="125">
        <v>24</v>
      </c>
      <c r="U785" s="12" t="s">
        <v>107</v>
      </c>
      <c r="V785" s="50" t="s">
        <v>106</v>
      </c>
      <c r="W785" s="12" t="s">
        <v>106</v>
      </c>
      <c r="X785" s="12" t="s">
        <v>108</v>
      </c>
      <c r="Y785" s="12" t="s">
        <v>108</v>
      </c>
      <c r="Z785" s="12" t="s">
        <v>108</v>
      </c>
      <c r="AA785" s="12" t="s">
        <v>108</v>
      </c>
      <c r="AB785" s="56" t="s">
        <v>108</v>
      </c>
      <c r="AC785" s="50" t="s">
        <v>364</v>
      </c>
      <c r="AD785" s="121" t="s">
        <v>106</v>
      </c>
      <c r="AE785" s="12" t="s">
        <v>106</v>
      </c>
      <c r="AF785" s="122" t="s">
        <v>106</v>
      </c>
      <c r="AG785" s="122" t="s">
        <v>106</v>
      </c>
      <c r="AH785" s="122" t="s">
        <v>106</v>
      </c>
      <c r="AI785" s="122" t="s">
        <v>106</v>
      </c>
      <c r="AJ785" s="122" t="s">
        <v>106</v>
      </c>
      <c r="AK785" s="93" t="s">
        <v>106</v>
      </c>
      <c r="AL785" s="12" t="s">
        <v>106</v>
      </c>
      <c r="AM785" s="12" t="s">
        <v>173</v>
      </c>
      <c r="AN785" s="14" t="s">
        <v>2317</v>
      </c>
      <c r="AO785" s="15" t="s">
        <v>173</v>
      </c>
      <c r="AQ785" s="54" t="s">
        <v>106</v>
      </c>
      <c r="AR785" s="50" t="str">
        <f t="shared" ref="AR785:AR786" si="329">A785&amp;"."&amp;B785</f>
        <v>VSE865.101</v>
      </c>
      <c r="AS785" s="50" t="str">
        <f t="shared" ref="AS785:AS786" si="330">A785&amp;"_"&amp;C785</f>
        <v>VSE865_RT</v>
      </c>
      <c r="AT785" s="12" t="s">
        <v>2623</v>
      </c>
      <c r="AU785" s="12" t="s">
        <v>108</v>
      </c>
      <c r="AV785" s="12" t="s">
        <v>108</v>
      </c>
      <c r="AW785" s="12" t="s">
        <v>108</v>
      </c>
      <c r="AX785" s="50" t="s">
        <v>153</v>
      </c>
      <c r="AY785" s="12" t="s">
        <v>106</v>
      </c>
      <c r="AZ785" s="12" t="s">
        <v>106</v>
      </c>
      <c r="BA785" s="12" t="str">
        <f t="shared" ref="BA785:BA786" si="331">F785</f>
        <v>M3A</v>
      </c>
      <c r="BB785" s="54" t="s">
        <v>106</v>
      </c>
      <c r="BC785" s="12" t="str">
        <f t="shared" ref="BC785:BC786" si="332">G785</f>
        <v>-</v>
      </c>
      <c r="BD785" s="12" t="str">
        <f t="shared" ref="BD785:BD786" si="333">I785</f>
        <v>-</v>
      </c>
      <c r="BE785" s="115" t="str">
        <f t="shared" si="282"/>
        <v>M3A_VSE865</v>
      </c>
      <c r="BF785" s="123" t="s">
        <v>106</v>
      </c>
      <c r="BG785" s="12" t="s">
        <v>106</v>
      </c>
      <c r="BH785" s="54" t="s">
        <v>106</v>
      </c>
      <c r="BI785" s="12" t="s">
        <v>106</v>
      </c>
      <c r="BJ785" s="12" t="s">
        <v>106</v>
      </c>
      <c r="BK785" s="12" t="s">
        <v>106</v>
      </c>
      <c r="BL785" s="123" t="s">
        <v>106</v>
      </c>
      <c r="BM785" s="12" t="s">
        <v>106</v>
      </c>
      <c r="BN785" s="54" t="s">
        <v>106</v>
      </c>
      <c r="BO785" s="12" t="s">
        <v>106</v>
      </c>
      <c r="BP785" s="12" t="s">
        <v>106</v>
      </c>
      <c r="BQ785" s="12" t="s">
        <v>106</v>
      </c>
      <c r="BR785" s="123" t="s">
        <v>106</v>
      </c>
      <c r="BS785" s="12" t="s">
        <v>106</v>
      </c>
      <c r="BT785" s="54" t="s">
        <v>106</v>
      </c>
      <c r="BU785" s="12" t="s">
        <v>106</v>
      </c>
      <c r="BV785" s="12" t="s">
        <v>106</v>
      </c>
      <c r="BW785" s="12" t="s">
        <v>106</v>
      </c>
      <c r="BX785" s="123" t="s">
        <v>106</v>
      </c>
      <c r="BY785" s="12" t="s">
        <v>106</v>
      </c>
      <c r="BZ785" s="54" t="s">
        <v>106</v>
      </c>
      <c r="CA785" s="12" t="s">
        <v>106</v>
      </c>
      <c r="CB785" s="12" t="s">
        <v>106</v>
      </c>
      <c r="CC785" s="12" t="s">
        <v>106</v>
      </c>
      <c r="CD785" s="123" t="s">
        <v>106</v>
      </c>
      <c r="CE785" s="123" t="s">
        <v>106</v>
      </c>
      <c r="CF785" s="123" t="s">
        <v>106</v>
      </c>
      <c r="CG785" s="123" t="s">
        <v>106</v>
      </c>
      <c r="CH785" s="123" t="s">
        <v>106</v>
      </c>
      <c r="CI785" s="123" t="s">
        <v>106</v>
      </c>
      <c r="CJ785" s="123" t="s">
        <v>106</v>
      </c>
      <c r="CK785" s="54" t="s">
        <v>106</v>
      </c>
      <c r="CL785" s="124" t="s">
        <v>2545</v>
      </c>
      <c r="CM785" s="64" t="s">
        <v>2621</v>
      </c>
      <c r="CN785" s="64" t="str">
        <f>TabelladatiSinottico[[#This Row],[Serial_Number]]</f>
        <v>VSE865.101</v>
      </c>
      <c r="CO785" s="50" t="str">
        <f>TabelladatiSinottico[[#This Row],[Customer]]</f>
        <v>WALTON S.r.l.</v>
      </c>
      <c r="CP785" s="54">
        <f t="shared" si="308"/>
        <v>784</v>
      </c>
      <c r="CQ785" s="124" t="s">
        <v>106</v>
      </c>
    </row>
    <row r="786" spans="1:95" ht="14.25" customHeight="1" x14ac:dyDescent="0.25">
      <c r="A786" s="135" t="s">
        <v>2624</v>
      </c>
      <c r="B786" s="136" t="s">
        <v>982</v>
      </c>
      <c r="C786" s="116" t="s">
        <v>652</v>
      </c>
      <c r="D786" s="116" t="s">
        <v>2625</v>
      </c>
      <c r="E786" s="115">
        <v>2015</v>
      </c>
      <c r="F786" s="115" t="s">
        <v>646</v>
      </c>
      <c r="G786" s="115" t="s">
        <v>106</v>
      </c>
      <c r="H786" s="115" t="s">
        <v>106</v>
      </c>
      <c r="I786" s="115" t="s">
        <v>106</v>
      </c>
      <c r="J786" s="115" t="s">
        <v>106</v>
      </c>
      <c r="K786" s="14" t="s">
        <v>2316</v>
      </c>
      <c r="L786" s="115" t="s">
        <v>106</v>
      </c>
      <c r="M786" s="14" t="s">
        <v>2316</v>
      </c>
      <c r="N786" s="12" t="s">
        <v>105</v>
      </c>
      <c r="O786" s="12" t="s">
        <v>106</v>
      </c>
      <c r="P786" s="13" t="s">
        <v>2317</v>
      </c>
      <c r="Q786" s="126" t="s">
        <v>106</v>
      </c>
      <c r="R786" s="126" t="s">
        <v>106</v>
      </c>
      <c r="S786" s="126" t="s">
        <v>106</v>
      </c>
      <c r="T786" s="126" t="s">
        <v>106</v>
      </c>
      <c r="U786" s="115" t="s">
        <v>106</v>
      </c>
      <c r="V786" s="116" t="s">
        <v>106</v>
      </c>
      <c r="W786" s="115" t="s">
        <v>106</v>
      </c>
      <c r="X786" s="115" t="s">
        <v>108</v>
      </c>
      <c r="Y786" s="115" t="s">
        <v>108</v>
      </c>
      <c r="Z786" s="115" t="s">
        <v>108</v>
      </c>
      <c r="AA786" s="115" t="s">
        <v>108</v>
      </c>
      <c r="AB786" s="117" t="s">
        <v>108</v>
      </c>
      <c r="AC786" s="116" t="s">
        <v>106</v>
      </c>
      <c r="AD786" s="121" t="s">
        <v>106</v>
      </c>
      <c r="AE786" s="12" t="s">
        <v>106</v>
      </c>
      <c r="AF786" s="122" t="s">
        <v>106</v>
      </c>
      <c r="AG786" s="122" t="s">
        <v>106</v>
      </c>
      <c r="AH786" s="122" t="s">
        <v>106</v>
      </c>
      <c r="AI786" s="122" t="s">
        <v>106</v>
      </c>
      <c r="AJ786" s="122" t="s">
        <v>106</v>
      </c>
      <c r="AK786" s="93" t="s">
        <v>106</v>
      </c>
      <c r="AL786" s="12" t="s">
        <v>106</v>
      </c>
      <c r="AM786" s="12" t="s">
        <v>173</v>
      </c>
      <c r="AN786" s="14" t="s">
        <v>2317</v>
      </c>
      <c r="AO786" s="15" t="s">
        <v>173</v>
      </c>
      <c r="AQ786" s="54" t="s">
        <v>106</v>
      </c>
      <c r="AR786" s="50" t="str">
        <f t="shared" si="329"/>
        <v>VSE1066.101</v>
      </c>
      <c r="AS786" s="50" t="str">
        <f t="shared" si="330"/>
        <v>VSE1066_3A</v>
      </c>
      <c r="AT786" s="12" t="s">
        <v>108</v>
      </c>
      <c r="AU786" s="12" t="s">
        <v>108</v>
      </c>
      <c r="AV786" s="12" t="s">
        <v>108</v>
      </c>
      <c r="AW786" s="12" t="s">
        <v>108</v>
      </c>
      <c r="AX786" s="50" t="s">
        <v>106</v>
      </c>
      <c r="AY786" s="12" t="s">
        <v>106</v>
      </c>
      <c r="AZ786" s="12" t="s">
        <v>106</v>
      </c>
      <c r="BA786" s="12" t="str">
        <f t="shared" si="331"/>
        <v>M3A</v>
      </c>
      <c r="BB786" s="54" t="s">
        <v>106</v>
      </c>
      <c r="BC786" s="12" t="str">
        <f t="shared" si="332"/>
        <v>-</v>
      </c>
      <c r="BD786" s="12" t="str">
        <f t="shared" si="333"/>
        <v>-</v>
      </c>
      <c r="BE786" s="115" t="str">
        <f t="shared" si="282"/>
        <v>M3A_VSE1066</v>
      </c>
      <c r="BF786" s="123" t="s">
        <v>106</v>
      </c>
      <c r="BG786" s="12" t="s">
        <v>106</v>
      </c>
      <c r="BH786" s="54" t="s">
        <v>106</v>
      </c>
      <c r="BI786" s="12" t="s">
        <v>106</v>
      </c>
      <c r="BJ786" s="12" t="s">
        <v>106</v>
      </c>
      <c r="BK786" s="12" t="s">
        <v>106</v>
      </c>
      <c r="BL786" s="123" t="s">
        <v>106</v>
      </c>
      <c r="BM786" s="12" t="s">
        <v>106</v>
      </c>
      <c r="BN786" s="54" t="s">
        <v>106</v>
      </c>
      <c r="BO786" s="12" t="s">
        <v>106</v>
      </c>
      <c r="BP786" s="12" t="s">
        <v>106</v>
      </c>
      <c r="BQ786" s="12" t="s">
        <v>106</v>
      </c>
      <c r="BR786" s="123" t="s">
        <v>106</v>
      </c>
      <c r="BS786" s="12" t="s">
        <v>106</v>
      </c>
      <c r="BT786" s="54" t="s">
        <v>106</v>
      </c>
      <c r="BU786" s="12" t="s">
        <v>106</v>
      </c>
      <c r="BV786" s="12" t="s">
        <v>106</v>
      </c>
      <c r="BW786" s="12" t="s">
        <v>106</v>
      </c>
      <c r="BX786" s="123" t="s">
        <v>106</v>
      </c>
      <c r="BY786" s="12" t="s">
        <v>106</v>
      </c>
      <c r="BZ786" s="54" t="s">
        <v>106</v>
      </c>
      <c r="CA786" s="12" t="s">
        <v>106</v>
      </c>
      <c r="CB786" s="12" t="s">
        <v>106</v>
      </c>
      <c r="CC786" s="12" t="s">
        <v>106</v>
      </c>
      <c r="CD786" s="123" t="s">
        <v>106</v>
      </c>
      <c r="CE786" s="123" t="s">
        <v>106</v>
      </c>
      <c r="CF786" s="123" t="s">
        <v>106</v>
      </c>
      <c r="CG786" s="123" t="s">
        <v>106</v>
      </c>
      <c r="CH786" s="123" t="s">
        <v>106</v>
      </c>
      <c r="CI786" s="123" t="s">
        <v>106</v>
      </c>
      <c r="CJ786" s="123" t="s">
        <v>106</v>
      </c>
      <c r="CK786" s="54" t="s">
        <v>106</v>
      </c>
      <c r="CL786" s="124" t="s">
        <v>2545</v>
      </c>
      <c r="CM786" s="130" t="s">
        <v>2624</v>
      </c>
      <c r="CN786" s="130" t="str">
        <f>TabelladatiSinottico[[#This Row],[Serial_Number]]</f>
        <v>VSE1066.101</v>
      </c>
      <c r="CO786" s="133" t="str">
        <f>TabelladatiSinottico[[#This Row],[Customer]]</f>
        <v>IMM</v>
      </c>
      <c r="CP786" s="54">
        <f t="shared" si="308"/>
        <v>785</v>
      </c>
      <c r="CQ786" s="124" t="s">
        <v>106</v>
      </c>
    </row>
    <row r="787" spans="1:95" ht="14.25" customHeight="1" x14ac:dyDescent="0.25">
      <c r="A787" s="119" t="s">
        <v>2624</v>
      </c>
      <c r="B787" s="120" t="s">
        <v>1756</v>
      </c>
      <c r="C787" s="50" t="s">
        <v>652</v>
      </c>
      <c r="D787" s="50" t="s">
        <v>2626</v>
      </c>
      <c r="E787" s="12">
        <v>2021</v>
      </c>
      <c r="F787" s="12" t="s">
        <v>646</v>
      </c>
      <c r="G787" s="12" t="s">
        <v>106</v>
      </c>
      <c r="H787" s="12" t="s">
        <v>106</v>
      </c>
      <c r="I787" s="12" t="s">
        <v>106</v>
      </c>
      <c r="J787" s="12" t="s">
        <v>106</v>
      </c>
      <c r="K787" s="14" t="s">
        <v>2316</v>
      </c>
      <c r="L787" s="12" t="s">
        <v>106</v>
      </c>
      <c r="M787" s="14" t="s">
        <v>2316</v>
      </c>
      <c r="N787" s="12" t="s">
        <v>105</v>
      </c>
      <c r="O787" s="12" t="s">
        <v>106</v>
      </c>
      <c r="P787" s="13" t="s">
        <v>2317</v>
      </c>
      <c r="Q787" s="125" t="s">
        <v>106</v>
      </c>
      <c r="R787" s="125" t="s">
        <v>106</v>
      </c>
      <c r="S787" s="125" t="s">
        <v>106</v>
      </c>
      <c r="T787" s="125" t="s">
        <v>106</v>
      </c>
      <c r="U787" s="12" t="s">
        <v>106</v>
      </c>
      <c r="V787" s="50" t="s">
        <v>106</v>
      </c>
      <c r="W787" s="12" t="s">
        <v>106</v>
      </c>
      <c r="X787" s="12" t="s">
        <v>108</v>
      </c>
      <c r="Y787" s="12" t="s">
        <v>108</v>
      </c>
      <c r="Z787" s="12" t="s">
        <v>108</v>
      </c>
      <c r="AA787" s="12" t="s">
        <v>108</v>
      </c>
      <c r="AB787" s="56" t="s">
        <v>108</v>
      </c>
      <c r="AC787" s="50" t="s">
        <v>167</v>
      </c>
      <c r="AD787" s="121" t="s">
        <v>106</v>
      </c>
      <c r="AE787" s="12" t="s">
        <v>106</v>
      </c>
      <c r="AF787" s="122" t="s">
        <v>106</v>
      </c>
      <c r="AG787" s="122" t="s">
        <v>106</v>
      </c>
      <c r="AH787" s="122" t="s">
        <v>106</v>
      </c>
      <c r="AI787" s="122" t="s">
        <v>106</v>
      </c>
      <c r="AJ787" s="122" t="s">
        <v>106</v>
      </c>
      <c r="AK787" s="93" t="s">
        <v>106</v>
      </c>
      <c r="AL787" s="12" t="s">
        <v>106</v>
      </c>
      <c r="AM787" s="12" t="s">
        <v>173</v>
      </c>
      <c r="AN787" s="14" t="s">
        <v>2317</v>
      </c>
      <c r="AO787" s="15" t="s">
        <v>173</v>
      </c>
      <c r="AQ787" s="54" t="s">
        <v>106</v>
      </c>
      <c r="AR787" s="50" t="str">
        <f t="shared" ref="AR787:AR800" si="334">A787&amp;"."&amp;B787</f>
        <v>VSE1066.102</v>
      </c>
      <c r="AS787" s="50" t="str">
        <f t="shared" ref="AS787:AS800" si="335">A787&amp;"_"&amp;C787</f>
        <v>VSE1066_3A</v>
      </c>
      <c r="AT787" s="12" t="s">
        <v>108</v>
      </c>
      <c r="AU787" s="12" t="s">
        <v>108</v>
      </c>
      <c r="AV787" s="12" t="s">
        <v>108</v>
      </c>
      <c r="AW787" s="12" t="s">
        <v>108</v>
      </c>
      <c r="AX787" s="50" t="s">
        <v>106</v>
      </c>
      <c r="AY787" s="12" t="s">
        <v>106</v>
      </c>
      <c r="AZ787" s="12" t="s">
        <v>106</v>
      </c>
      <c r="BA787" s="12" t="str">
        <f t="shared" ref="BA787:BA800" si="336">F787</f>
        <v>M3A</v>
      </c>
      <c r="BB787" s="54" t="s">
        <v>106</v>
      </c>
      <c r="BC787" s="12" t="str">
        <f t="shared" ref="BC787:BC800" si="337">G787</f>
        <v>-</v>
      </c>
      <c r="BD787" s="12" t="str">
        <f t="shared" ref="BD787:BD800" si="338">I787</f>
        <v>-</v>
      </c>
      <c r="BE787" s="115" t="str">
        <f t="shared" si="282"/>
        <v>M3A_VSE1066</v>
      </c>
      <c r="BF787" s="123" t="s">
        <v>106</v>
      </c>
      <c r="BG787" s="12" t="s">
        <v>106</v>
      </c>
      <c r="BH787" s="54" t="s">
        <v>106</v>
      </c>
      <c r="BI787" s="12" t="s">
        <v>106</v>
      </c>
      <c r="BJ787" s="12" t="s">
        <v>106</v>
      </c>
      <c r="BK787" s="12" t="s">
        <v>106</v>
      </c>
      <c r="BL787" s="123" t="s">
        <v>106</v>
      </c>
      <c r="BM787" s="12" t="s">
        <v>106</v>
      </c>
      <c r="BN787" s="54" t="s">
        <v>106</v>
      </c>
      <c r="BO787" s="12" t="s">
        <v>106</v>
      </c>
      <c r="BP787" s="12" t="s">
        <v>106</v>
      </c>
      <c r="BQ787" s="12" t="s">
        <v>106</v>
      </c>
      <c r="BR787" s="123" t="s">
        <v>106</v>
      </c>
      <c r="BS787" s="12" t="s">
        <v>106</v>
      </c>
      <c r="BT787" s="54" t="s">
        <v>106</v>
      </c>
      <c r="BU787" s="12" t="s">
        <v>106</v>
      </c>
      <c r="BV787" s="12" t="s">
        <v>106</v>
      </c>
      <c r="BW787" s="12" t="s">
        <v>106</v>
      </c>
      <c r="BX787" s="123" t="s">
        <v>106</v>
      </c>
      <c r="BY787" s="12" t="s">
        <v>106</v>
      </c>
      <c r="BZ787" s="54" t="s">
        <v>106</v>
      </c>
      <c r="CA787" s="12" t="s">
        <v>106</v>
      </c>
      <c r="CB787" s="12" t="s">
        <v>106</v>
      </c>
      <c r="CC787" s="12" t="s">
        <v>106</v>
      </c>
      <c r="CD787" s="123" t="s">
        <v>106</v>
      </c>
      <c r="CE787" s="123" t="s">
        <v>106</v>
      </c>
      <c r="CF787" s="123" t="s">
        <v>106</v>
      </c>
      <c r="CG787" s="123" t="s">
        <v>106</v>
      </c>
      <c r="CH787" s="123" t="s">
        <v>106</v>
      </c>
      <c r="CI787" s="123" t="s">
        <v>106</v>
      </c>
      <c r="CJ787" s="123" t="s">
        <v>106</v>
      </c>
      <c r="CK787" s="54" t="s">
        <v>106</v>
      </c>
      <c r="CL787" s="124" t="s">
        <v>2545</v>
      </c>
      <c r="CM787" s="138" t="s">
        <v>2624</v>
      </c>
      <c r="CN787" s="64" t="str">
        <f>TabelladatiSinottico[[#This Row],[Serial_Number]]</f>
        <v>VSE1066.102</v>
      </c>
      <c r="CO787" s="50" t="str">
        <f>TabelladatiSinottico[[#This Row],[Customer]]</f>
        <v>PORSCHE WERKZEUGBAU GmbH</v>
      </c>
      <c r="CP787" s="54">
        <f t="shared" si="308"/>
        <v>786</v>
      </c>
      <c r="CQ787" s="124" t="s">
        <v>106</v>
      </c>
    </row>
    <row r="788" spans="1:95" ht="14.25" customHeight="1" x14ac:dyDescent="0.25">
      <c r="A788" s="119" t="s">
        <v>2624</v>
      </c>
      <c r="B788" s="120" t="s">
        <v>989</v>
      </c>
      <c r="C788" s="50" t="s">
        <v>652</v>
      </c>
      <c r="D788" s="50" t="s">
        <v>1400</v>
      </c>
      <c r="E788" s="12">
        <v>2014</v>
      </c>
      <c r="F788" s="12" t="s">
        <v>646</v>
      </c>
      <c r="G788" s="12" t="s">
        <v>106</v>
      </c>
      <c r="H788" s="12" t="s">
        <v>106</v>
      </c>
      <c r="I788" s="12" t="s">
        <v>106</v>
      </c>
      <c r="J788" s="12" t="s">
        <v>2599</v>
      </c>
      <c r="K788" s="14" t="s">
        <v>2316</v>
      </c>
      <c r="L788" s="12" t="s">
        <v>2627</v>
      </c>
      <c r="M788" s="14" t="s">
        <v>2316</v>
      </c>
      <c r="N788" s="12" t="s">
        <v>105</v>
      </c>
      <c r="O788" s="12" t="s">
        <v>106</v>
      </c>
      <c r="P788" s="13" t="s">
        <v>2317</v>
      </c>
      <c r="Q788" s="125" t="s">
        <v>106</v>
      </c>
      <c r="R788" s="125" t="s">
        <v>106</v>
      </c>
      <c r="S788" s="125" t="s">
        <v>106</v>
      </c>
      <c r="T788" s="125" t="s">
        <v>106</v>
      </c>
      <c r="U788" s="12" t="s">
        <v>106</v>
      </c>
      <c r="V788" s="50" t="s">
        <v>106</v>
      </c>
      <c r="W788" s="12" t="s">
        <v>106</v>
      </c>
      <c r="X788" s="12" t="s">
        <v>108</v>
      </c>
      <c r="Y788" s="12" t="s">
        <v>108</v>
      </c>
      <c r="Z788" s="12" t="s">
        <v>108</v>
      </c>
      <c r="AA788" s="12" t="s">
        <v>108</v>
      </c>
      <c r="AB788" s="56" t="s">
        <v>108</v>
      </c>
      <c r="AC788" s="50" t="s">
        <v>179</v>
      </c>
      <c r="AD788" s="121" t="s">
        <v>106</v>
      </c>
      <c r="AE788" s="12" t="s">
        <v>106</v>
      </c>
      <c r="AF788" s="122" t="s">
        <v>106</v>
      </c>
      <c r="AG788" s="122" t="s">
        <v>106</v>
      </c>
      <c r="AH788" s="122" t="s">
        <v>106</v>
      </c>
      <c r="AI788" s="122" t="s">
        <v>106</v>
      </c>
      <c r="AJ788" s="122" t="s">
        <v>106</v>
      </c>
      <c r="AK788" s="93" t="s">
        <v>106</v>
      </c>
      <c r="AL788" s="12" t="s">
        <v>106</v>
      </c>
      <c r="AM788" s="12" t="s">
        <v>173</v>
      </c>
      <c r="AN788" s="14" t="s">
        <v>2317</v>
      </c>
      <c r="AO788" s="15" t="s">
        <v>173</v>
      </c>
      <c r="AQ788" s="54" t="s">
        <v>106</v>
      </c>
      <c r="AR788" s="50" t="str">
        <f t="shared" si="334"/>
        <v>VSE1066.103</v>
      </c>
      <c r="AS788" s="50" t="str">
        <f t="shared" si="335"/>
        <v>VSE1066_3A</v>
      </c>
      <c r="AT788" s="12" t="s">
        <v>108</v>
      </c>
      <c r="AU788" s="12" t="s">
        <v>108</v>
      </c>
      <c r="AV788" s="12" t="s">
        <v>108</v>
      </c>
      <c r="AW788" s="12" t="s">
        <v>108</v>
      </c>
      <c r="AX788" s="50" t="s">
        <v>106</v>
      </c>
      <c r="AY788" s="12" t="s">
        <v>106</v>
      </c>
      <c r="AZ788" s="12" t="s">
        <v>106</v>
      </c>
      <c r="BA788" s="12" t="str">
        <f t="shared" si="336"/>
        <v>M3A</v>
      </c>
      <c r="BB788" s="54" t="s">
        <v>106</v>
      </c>
      <c r="BC788" s="12" t="str">
        <f t="shared" si="337"/>
        <v>-</v>
      </c>
      <c r="BD788" s="12" t="str">
        <f t="shared" si="338"/>
        <v>-</v>
      </c>
      <c r="BE788" s="115" t="str">
        <f t="shared" si="282"/>
        <v>M3A_VSE1066</v>
      </c>
      <c r="BF788" s="123" t="s">
        <v>106</v>
      </c>
      <c r="BG788" s="12" t="s">
        <v>106</v>
      </c>
      <c r="BH788" s="54" t="s">
        <v>106</v>
      </c>
      <c r="BI788" s="12" t="s">
        <v>106</v>
      </c>
      <c r="BJ788" s="12" t="s">
        <v>106</v>
      </c>
      <c r="BK788" s="12" t="s">
        <v>106</v>
      </c>
      <c r="BL788" s="123" t="s">
        <v>106</v>
      </c>
      <c r="BM788" s="12" t="s">
        <v>106</v>
      </c>
      <c r="BN788" s="54" t="s">
        <v>106</v>
      </c>
      <c r="BO788" s="12" t="s">
        <v>106</v>
      </c>
      <c r="BP788" s="12" t="s">
        <v>106</v>
      </c>
      <c r="BQ788" s="12" t="s">
        <v>106</v>
      </c>
      <c r="BR788" s="123" t="s">
        <v>106</v>
      </c>
      <c r="BS788" s="12" t="s">
        <v>106</v>
      </c>
      <c r="BT788" s="54" t="s">
        <v>106</v>
      </c>
      <c r="BU788" s="12" t="s">
        <v>106</v>
      </c>
      <c r="BV788" s="12" t="s">
        <v>106</v>
      </c>
      <c r="BW788" s="12" t="s">
        <v>106</v>
      </c>
      <c r="BX788" s="123" t="s">
        <v>106</v>
      </c>
      <c r="BY788" s="12" t="s">
        <v>106</v>
      </c>
      <c r="BZ788" s="54" t="s">
        <v>106</v>
      </c>
      <c r="CA788" s="12" t="s">
        <v>106</v>
      </c>
      <c r="CB788" s="12" t="s">
        <v>106</v>
      </c>
      <c r="CC788" s="12" t="s">
        <v>106</v>
      </c>
      <c r="CD788" s="123" t="s">
        <v>106</v>
      </c>
      <c r="CE788" s="123" t="s">
        <v>106</v>
      </c>
      <c r="CF788" s="123" t="s">
        <v>106</v>
      </c>
      <c r="CG788" s="123" t="s">
        <v>106</v>
      </c>
      <c r="CH788" s="123" t="s">
        <v>106</v>
      </c>
      <c r="CI788" s="123" t="s">
        <v>106</v>
      </c>
      <c r="CJ788" s="123" t="s">
        <v>106</v>
      </c>
      <c r="CK788" s="54" t="s">
        <v>106</v>
      </c>
      <c r="CL788" s="124" t="s">
        <v>2545</v>
      </c>
      <c r="CM788" s="138" t="s">
        <v>2624</v>
      </c>
      <c r="CN788" s="64" t="str">
        <f>TabelladatiSinottico[[#This Row],[Serial_Number]]</f>
        <v>VSE1066.103</v>
      </c>
      <c r="CO788" s="50" t="str">
        <f>TabelladatiSinottico[[#This Row],[Customer]]</f>
        <v>AURRENAK S. Coop.</v>
      </c>
      <c r="CP788" s="54">
        <f t="shared" si="308"/>
        <v>787</v>
      </c>
      <c r="CQ788" s="124" t="s">
        <v>106</v>
      </c>
    </row>
    <row r="789" spans="1:95" ht="14.25" customHeight="1" x14ac:dyDescent="0.25">
      <c r="A789" s="119" t="s">
        <v>2624</v>
      </c>
      <c r="B789" s="120" t="s">
        <v>993</v>
      </c>
      <c r="C789" s="50" t="s">
        <v>652</v>
      </c>
      <c r="D789" s="50" t="s">
        <v>2532</v>
      </c>
      <c r="E789" s="12">
        <v>2015</v>
      </c>
      <c r="F789" s="12" t="s">
        <v>646</v>
      </c>
      <c r="G789" s="12" t="s">
        <v>106</v>
      </c>
      <c r="H789" s="12" t="s">
        <v>106</v>
      </c>
      <c r="I789" s="12" t="s">
        <v>106</v>
      </c>
      <c r="J789" s="12" t="s">
        <v>2576</v>
      </c>
      <c r="K789" s="14" t="s">
        <v>2316</v>
      </c>
      <c r="L789" s="12" t="s">
        <v>11</v>
      </c>
      <c r="M789" s="14" t="s">
        <v>2316</v>
      </c>
      <c r="N789" s="12" t="s">
        <v>105</v>
      </c>
      <c r="O789" s="12" t="s">
        <v>106</v>
      </c>
      <c r="P789" s="13" t="s">
        <v>2317</v>
      </c>
      <c r="Q789" s="125" t="s">
        <v>106</v>
      </c>
      <c r="R789" s="125" t="s">
        <v>106</v>
      </c>
      <c r="S789" s="125" t="s">
        <v>106</v>
      </c>
      <c r="T789" s="125" t="s">
        <v>106</v>
      </c>
      <c r="U789" s="12" t="s">
        <v>106</v>
      </c>
      <c r="V789" s="50" t="s">
        <v>106</v>
      </c>
      <c r="W789" s="12" t="s">
        <v>106</v>
      </c>
      <c r="X789" s="12" t="s">
        <v>108</v>
      </c>
      <c r="Y789" s="12" t="s">
        <v>108</v>
      </c>
      <c r="Z789" s="12" t="s">
        <v>108</v>
      </c>
      <c r="AA789" s="12" t="s">
        <v>108</v>
      </c>
      <c r="AB789" s="56" t="s">
        <v>108</v>
      </c>
      <c r="AC789" s="50" t="s">
        <v>364</v>
      </c>
      <c r="AD789" s="121" t="s">
        <v>106</v>
      </c>
      <c r="AE789" s="12" t="s">
        <v>106</v>
      </c>
      <c r="AF789" s="122" t="s">
        <v>106</v>
      </c>
      <c r="AG789" s="122" t="s">
        <v>106</v>
      </c>
      <c r="AH789" s="122" t="s">
        <v>106</v>
      </c>
      <c r="AI789" s="122" t="s">
        <v>106</v>
      </c>
      <c r="AJ789" s="122" t="s">
        <v>106</v>
      </c>
      <c r="AK789" s="93" t="s">
        <v>106</v>
      </c>
      <c r="AL789" s="12" t="s">
        <v>106</v>
      </c>
      <c r="AM789" s="12" t="s">
        <v>173</v>
      </c>
      <c r="AN789" s="14" t="s">
        <v>2317</v>
      </c>
      <c r="AO789" s="15" t="s">
        <v>173</v>
      </c>
      <c r="AQ789" s="54" t="s">
        <v>106</v>
      </c>
      <c r="AR789" s="50" t="str">
        <f t="shared" si="334"/>
        <v>VSE1066.104</v>
      </c>
      <c r="AS789" s="50" t="str">
        <f t="shared" si="335"/>
        <v>VSE1066_3A</v>
      </c>
      <c r="AT789" s="12" t="s">
        <v>108</v>
      </c>
      <c r="AU789" s="12" t="s">
        <v>108</v>
      </c>
      <c r="AV789" s="12" t="s">
        <v>108</v>
      </c>
      <c r="AW789" s="12" t="s">
        <v>108</v>
      </c>
      <c r="AX789" s="50" t="s">
        <v>106</v>
      </c>
      <c r="AY789" s="12" t="s">
        <v>106</v>
      </c>
      <c r="AZ789" s="12" t="s">
        <v>106</v>
      </c>
      <c r="BA789" s="12" t="str">
        <f t="shared" si="336"/>
        <v>M3A</v>
      </c>
      <c r="BB789" s="54" t="s">
        <v>106</v>
      </c>
      <c r="BC789" s="12" t="str">
        <f t="shared" si="337"/>
        <v>-</v>
      </c>
      <c r="BD789" s="12" t="str">
        <f t="shared" si="338"/>
        <v>-</v>
      </c>
      <c r="BE789" s="115" t="str">
        <f t="shared" si="282"/>
        <v>M3A_VSE1066</v>
      </c>
      <c r="BF789" s="123" t="s">
        <v>106</v>
      </c>
      <c r="BG789" s="12" t="s">
        <v>106</v>
      </c>
      <c r="BH789" s="54" t="s">
        <v>106</v>
      </c>
      <c r="BI789" s="12" t="s">
        <v>106</v>
      </c>
      <c r="BJ789" s="12" t="s">
        <v>106</v>
      </c>
      <c r="BK789" s="12" t="s">
        <v>106</v>
      </c>
      <c r="BL789" s="123" t="s">
        <v>106</v>
      </c>
      <c r="BM789" s="12" t="s">
        <v>106</v>
      </c>
      <c r="BN789" s="54" t="s">
        <v>106</v>
      </c>
      <c r="BO789" s="12" t="s">
        <v>106</v>
      </c>
      <c r="BP789" s="12" t="s">
        <v>106</v>
      </c>
      <c r="BQ789" s="12" t="s">
        <v>106</v>
      </c>
      <c r="BR789" s="123" t="s">
        <v>106</v>
      </c>
      <c r="BS789" s="12" t="s">
        <v>106</v>
      </c>
      <c r="BT789" s="54" t="s">
        <v>106</v>
      </c>
      <c r="BU789" s="12" t="s">
        <v>106</v>
      </c>
      <c r="BV789" s="12" t="s">
        <v>106</v>
      </c>
      <c r="BW789" s="12" t="s">
        <v>106</v>
      </c>
      <c r="BX789" s="123" t="s">
        <v>106</v>
      </c>
      <c r="BY789" s="12" t="s">
        <v>106</v>
      </c>
      <c r="BZ789" s="54" t="s">
        <v>106</v>
      </c>
      <c r="CA789" s="12" t="s">
        <v>106</v>
      </c>
      <c r="CB789" s="12" t="s">
        <v>106</v>
      </c>
      <c r="CC789" s="12" t="s">
        <v>106</v>
      </c>
      <c r="CD789" s="123" t="s">
        <v>106</v>
      </c>
      <c r="CE789" s="123" t="s">
        <v>106</v>
      </c>
      <c r="CF789" s="123" t="s">
        <v>106</v>
      </c>
      <c r="CG789" s="123" t="s">
        <v>106</v>
      </c>
      <c r="CH789" s="123" t="s">
        <v>106</v>
      </c>
      <c r="CI789" s="123" t="s">
        <v>106</v>
      </c>
      <c r="CJ789" s="123" t="s">
        <v>106</v>
      </c>
      <c r="CK789" s="54" t="s">
        <v>106</v>
      </c>
      <c r="CL789" s="124" t="s">
        <v>2545</v>
      </c>
      <c r="CM789" s="138" t="s">
        <v>2624</v>
      </c>
      <c r="CN789" s="64" t="str">
        <f>TabelladatiSinottico[[#This Row],[Serial_Number]]</f>
        <v>VSE1066.104</v>
      </c>
      <c r="CO789" s="50" t="str">
        <f>TabelladatiSinottico[[#This Row],[Customer]]</f>
        <v>OVERSTAMPI S.r.l.</v>
      </c>
      <c r="CP789" s="54">
        <f t="shared" si="308"/>
        <v>788</v>
      </c>
      <c r="CQ789" s="124" t="s">
        <v>106</v>
      </c>
    </row>
    <row r="790" spans="1:95" ht="14.25" customHeight="1" x14ac:dyDescent="0.25">
      <c r="A790" s="119" t="s">
        <v>2624</v>
      </c>
      <c r="B790" s="120" t="s">
        <v>997</v>
      </c>
      <c r="C790" s="50" t="s">
        <v>652</v>
      </c>
      <c r="D790" s="50" t="s">
        <v>1680</v>
      </c>
      <c r="E790" s="12">
        <v>2014</v>
      </c>
      <c r="F790" s="12" t="s">
        <v>646</v>
      </c>
      <c r="G790" s="12" t="s">
        <v>106</v>
      </c>
      <c r="H790" s="12" t="s">
        <v>106</v>
      </c>
      <c r="I790" s="12" t="s">
        <v>106</v>
      </c>
      <c r="J790" s="12" t="s">
        <v>2576</v>
      </c>
      <c r="K790" s="14" t="s">
        <v>2316</v>
      </c>
      <c r="L790" s="12" t="s">
        <v>11</v>
      </c>
      <c r="M790" s="14" t="s">
        <v>2316</v>
      </c>
      <c r="N790" s="12" t="s">
        <v>105</v>
      </c>
      <c r="O790" s="12" t="s">
        <v>106</v>
      </c>
      <c r="P790" s="13" t="s">
        <v>2317</v>
      </c>
      <c r="Q790" s="125" t="s">
        <v>106</v>
      </c>
      <c r="R790" s="125" t="s">
        <v>106</v>
      </c>
      <c r="S790" s="125" t="s">
        <v>106</v>
      </c>
      <c r="T790" s="125" t="s">
        <v>106</v>
      </c>
      <c r="U790" s="12" t="s">
        <v>106</v>
      </c>
      <c r="V790" s="50" t="s">
        <v>106</v>
      </c>
      <c r="W790" s="12" t="s">
        <v>106</v>
      </c>
      <c r="X790" s="12" t="s">
        <v>108</v>
      </c>
      <c r="Y790" s="12" t="s">
        <v>108</v>
      </c>
      <c r="Z790" s="12" t="s">
        <v>108</v>
      </c>
      <c r="AA790" s="12" t="s">
        <v>108</v>
      </c>
      <c r="AB790" s="56" t="s">
        <v>108</v>
      </c>
      <c r="AC790" s="50" t="s">
        <v>109</v>
      </c>
      <c r="AD790" s="121" t="s">
        <v>106</v>
      </c>
      <c r="AE790" s="12" t="s">
        <v>106</v>
      </c>
      <c r="AF790" s="122" t="s">
        <v>106</v>
      </c>
      <c r="AG790" s="122" t="s">
        <v>106</v>
      </c>
      <c r="AH790" s="122" t="s">
        <v>106</v>
      </c>
      <c r="AI790" s="122" t="s">
        <v>106</v>
      </c>
      <c r="AJ790" s="122" t="s">
        <v>106</v>
      </c>
      <c r="AK790" s="93" t="s">
        <v>106</v>
      </c>
      <c r="AL790" s="12" t="s">
        <v>106</v>
      </c>
      <c r="AM790" s="12" t="s">
        <v>173</v>
      </c>
      <c r="AN790" s="14" t="s">
        <v>2317</v>
      </c>
      <c r="AO790" s="15" t="s">
        <v>173</v>
      </c>
      <c r="AQ790" s="54" t="s">
        <v>106</v>
      </c>
      <c r="AR790" s="50" t="str">
        <f t="shared" si="334"/>
        <v>VSE1066.105</v>
      </c>
      <c r="AS790" s="50" t="str">
        <f t="shared" si="335"/>
        <v>VSE1066_3A</v>
      </c>
      <c r="AT790" s="12" t="s">
        <v>108</v>
      </c>
      <c r="AU790" s="12" t="s">
        <v>108</v>
      </c>
      <c r="AV790" s="12" t="s">
        <v>108</v>
      </c>
      <c r="AW790" s="12" t="s">
        <v>108</v>
      </c>
      <c r="AX790" s="50" t="s">
        <v>106</v>
      </c>
      <c r="AY790" s="12" t="s">
        <v>106</v>
      </c>
      <c r="AZ790" s="12" t="s">
        <v>106</v>
      </c>
      <c r="BA790" s="12" t="str">
        <f t="shared" si="336"/>
        <v>M3A</v>
      </c>
      <c r="BB790" s="54" t="s">
        <v>106</v>
      </c>
      <c r="BC790" s="12" t="str">
        <f t="shared" si="337"/>
        <v>-</v>
      </c>
      <c r="BD790" s="12" t="str">
        <f t="shared" si="338"/>
        <v>-</v>
      </c>
      <c r="BE790" s="115" t="str">
        <f t="shared" si="282"/>
        <v>M3A_VSE1066</v>
      </c>
      <c r="BF790" s="123" t="s">
        <v>106</v>
      </c>
      <c r="BG790" s="12" t="s">
        <v>106</v>
      </c>
      <c r="BH790" s="54" t="s">
        <v>106</v>
      </c>
      <c r="BI790" s="12" t="s">
        <v>106</v>
      </c>
      <c r="BJ790" s="12" t="s">
        <v>106</v>
      </c>
      <c r="BK790" s="12" t="s">
        <v>106</v>
      </c>
      <c r="BL790" s="123" t="s">
        <v>106</v>
      </c>
      <c r="BM790" s="12" t="s">
        <v>106</v>
      </c>
      <c r="BN790" s="54" t="s">
        <v>106</v>
      </c>
      <c r="BO790" s="12" t="s">
        <v>106</v>
      </c>
      <c r="BP790" s="12" t="s">
        <v>106</v>
      </c>
      <c r="BQ790" s="12" t="s">
        <v>106</v>
      </c>
      <c r="BR790" s="123" t="s">
        <v>106</v>
      </c>
      <c r="BS790" s="12" t="s">
        <v>106</v>
      </c>
      <c r="BT790" s="54" t="s">
        <v>106</v>
      </c>
      <c r="BU790" s="12" t="s">
        <v>106</v>
      </c>
      <c r="BV790" s="12" t="s">
        <v>106</v>
      </c>
      <c r="BW790" s="12" t="s">
        <v>106</v>
      </c>
      <c r="BX790" s="123" t="s">
        <v>106</v>
      </c>
      <c r="BY790" s="12" t="s">
        <v>106</v>
      </c>
      <c r="BZ790" s="54" t="s">
        <v>106</v>
      </c>
      <c r="CA790" s="12" t="s">
        <v>106</v>
      </c>
      <c r="CB790" s="12" t="s">
        <v>106</v>
      </c>
      <c r="CC790" s="12" t="s">
        <v>106</v>
      </c>
      <c r="CD790" s="123" t="s">
        <v>106</v>
      </c>
      <c r="CE790" s="123" t="s">
        <v>106</v>
      </c>
      <c r="CF790" s="123" t="s">
        <v>106</v>
      </c>
      <c r="CG790" s="123" t="s">
        <v>106</v>
      </c>
      <c r="CH790" s="123" t="s">
        <v>106</v>
      </c>
      <c r="CI790" s="123" t="s">
        <v>106</v>
      </c>
      <c r="CJ790" s="123" t="s">
        <v>106</v>
      </c>
      <c r="CK790" s="54" t="s">
        <v>106</v>
      </c>
      <c r="CL790" s="124" t="s">
        <v>2545</v>
      </c>
      <c r="CM790" s="138" t="s">
        <v>2624</v>
      </c>
      <c r="CN790" s="64" t="str">
        <f>TabelladatiSinottico[[#This Row],[Serial_Number]]</f>
        <v>VSE1066.105</v>
      </c>
      <c r="CO790" s="50" t="str">
        <f>TabelladatiSinottico[[#This Row],[Customer]]</f>
        <v>INSTALADORA SAO MARCOS LTDA (BEPO)</v>
      </c>
      <c r="CP790" s="54">
        <f t="shared" si="308"/>
        <v>789</v>
      </c>
      <c r="CQ790" s="124" t="s">
        <v>106</v>
      </c>
    </row>
    <row r="791" spans="1:95" ht="14.25" customHeight="1" x14ac:dyDescent="0.25">
      <c r="A791" s="119" t="s">
        <v>2624</v>
      </c>
      <c r="B791" s="120" t="s">
        <v>1000</v>
      </c>
      <c r="C791" s="50" t="s">
        <v>652</v>
      </c>
      <c r="D791" s="50" t="s">
        <v>2628</v>
      </c>
      <c r="E791" s="12">
        <v>2015</v>
      </c>
      <c r="F791" s="12" t="s">
        <v>646</v>
      </c>
      <c r="G791" s="12" t="s">
        <v>106</v>
      </c>
      <c r="H791" s="12" t="s">
        <v>106</v>
      </c>
      <c r="I791" s="12" t="s">
        <v>106</v>
      </c>
      <c r="J791" s="12" t="s">
        <v>106</v>
      </c>
      <c r="K791" s="14" t="s">
        <v>2316</v>
      </c>
      <c r="L791" s="12" t="s">
        <v>106</v>
      </c>
      <c r="M791" s="14" t="s">
        <v>2316</v>
      </c>
      <c r="N791" s="12" t="s">
        <v>105</v>
      </c>
      <c r="O791" s="12" t="s">
        <v>106</v>
      </c>
      <c r="P791" s="13" t="s">
        <v>2317</v>
      </c>
      <c r="Q791" s="125" t="s">
        <v>106</v>
      </c>
      <c r="R791" s="125" t="s">
        <v>106</v>
      </c>
      <c r="S791" s="125" t="s">
        <v>106</v>
      </c>
      <c r="T791" s="125" t="s">
        <v>106</v>
      </c>
      <c r="U791" s="12" t="s">
        <v>106</v>
      </c>
      <c r="V791" s="50" t="s">
        <v>106</v>
      </c>
      <c r="W791" s="12" t="s">
        <v>106</v>
      </c>
      <c r="X791" s="12" t="s">
        <v>108</v>
      </c>
      <c r="Y791" s="12" t="s">
        <v>108</v>
      </c>
      <c r="Z791" s="12" t="s">
        <v>108</v>
      </c>
      <c r="AA791" s="12" t="s">
        <v>108</v>
      </c>
      <c r="AB791" s="56" t="s">
        <v>108</v>
      </c>
      <c r="AC791" s="50" t="s">
        <v>109</v>
      </c>
      <c r="AD791" s="121" t="s">
        <v>106</v>
      </c>
      <c r="AE791" s="12" t="s">
        <v>106</v>
      </c>
      <c r="AF791" s="122" t="s">
        <v>106</v>
      </c>
      <c r="AG791" s="122" t="s">
        <v>106</v>
      </c>
      <c r="AH791" s="122" t="s">
        <v>106</v>
      </c>
      <c r="AI791" s="122" t="s">
        <v>106</v>
      </c>
      <c r="AJ791" s="122" t="s">
        <v>106</v>
      </c>
      <c r="AK791" s="93" t="s">
        <v>106</v>
      </c>
      <c r="AL791" s="12" t="s">
        <v>106</v>
      </c>
      <c r="AM791" s="12" t="s">
        <v>173</v>
      </c>
      <c r="AN791" s="14" t="s">
        <v>2317</v>
      </c>
      <c r="AO791" s="15" t="s">
        <v>173</v>
      </c>
      <c r="AQ791" s="54" t="s">
        <v>106</v>
      </c>
      <c r="AR791" s="50" t="str">
        <f t="shared" si="334"/>
        <v>VSE1066.106</v>
      </c>
      <c r="AS791" s="50" t="str">
        <f t="shared" si="335"/>
        <v>VSE1066_3A</v>
      </c>
      <c r="AT791" s="12" t="s">
        <v>108</v>
      </c>
      <c r="AU791" s="12" t="s">
        <v>108</v>
      </c>
      <c r="AV791" s="12" t="s">
        <v>108</v>
      </c>
      <c r="AW791" s="12" t="s">
        <v>108</v>
      </c>
      <c r="AX791" s="50" t="s">
        <v>106</v>
      </c>
      <c r="AY791" s="12" t="s">
        <v>106</v>
      </c>
      <c r="AZ791" s="12" t="s">
        <v>106</v>
      </c>
      <c r="BA791" s="12" t="str">
        <f t="shared" si="336"/>
        <v>M3A</v>
      </c>
      <c r="BB791" s="54" t="s">
        <v>106</v>
      </c>
      <c r="BC791" s="12" t="str">
        <f t="shared" si="337"/>
        <v>-</v>
      </c>
      <c r="BD791" s="12" t="str">
        <f t="shared" si="338"/>
        <v>-</v>
      </c>
      <c r="BE791" s="115" t="str">
        <f t="shared" si="282"/>
        <v>M3A_VSE1066</v>
      </c>
      <c r="BF791" s="123" t="s">
        <v>106</v>
      </c>
      <c r="BG791" s="12" t="s">
        <v>106</v>
      </c>
      <c r="BH791" s="54" t="s">
        <v>106</v>
      </c>
      <c r="BI791" s="12" t="s">
        <v>106</v>
      </c>
      <c r="BJ791" s="12" t="s">
        <v>106</v>
      </c>
      <c r="BK791" s="12" t="s">
        <v>106</v>
      </c>
      <c r="BL791" s="123" t="s">
        <v>106</v>
      </c>
      <c r="BM791" s="12" t="s">
        <v>106</v>
      </c>
      <c r="BN791" s="54" t="s">
        <v>106</v>
      </c>
      <c r="BO791" s="12" t="s">
        <v>106</v>
      </c>
      <c r="BP791" s="12" t="s">
        <v>106</v>
      </c>
      <c r="BQ791" s="12" t="s">
        <v>106</v>
      </c>
      <c r="BR791" s="123" t="s">
        <v>106</v>
      </c>
      <c r="BS791" s="12" t="s">
        <v>106</v>
      </c>
      <c r="BT791" s="54" t="s">
        <v>106</v>
      </c>
      <c r="BU791" s="12" t="s">
        <v>106</v>
      </c>
      <c r="BV791" s="12" t="s">
        <v>106</v>
      </c>
      <c r="BW791" s="12" t="s">
        <v>106</v>
      </c>
      <c r="BX791" s="123" t="s">
        <v>106</v>
      </c>
      <c r="BY791" s="12" t="s">
        <v>106</v>
      </c>
      <c r="BZ791" s="54" t="s">
        <v>106</v>
      </c>
      <c r="CA791" s="12" t="s">
        <v>106</v>
      </c>
      <c r="CB791" s="12" t="s">
        <v>106</v>
      </c>
      <c r="CC791" s="12" t="s">
        <v>106</v>
      </c>
      <c r="CD791" s="123" t="s">
        <v>106</v>
      </c>
      <c r="CE791" s="123" t="s">
        <v>106</v>
      </c>
      <c r="CF791" s="123" t="s">
        <v>106</v>
      </c>
      <c r="CG791" s="123" t="s">
        <v>106</v>
      </c>
      <c r="CH791" s="123" t="s">
        <v>106</v>
      </c>
      <c r="CI791" s="123" t="s">
        <v>106</v>
      </c>
      <c r="CJ791" s="123" t="s">
        <v>106</v>
      </c>
      <c r="CK791" s="54" t="s">
        <v>106</v>
      </c>
      <c r="CL791" s="124" t="s">
        <v>2545</v>
      </c>
      <c r="CM791" s="138" t="s">
        <v>2624</v>
      </c>
      <c r="CN791" s="64" t="str">
        <f>TabelladatiSinottico[[#This Row],[Serial_Number]]</f>
        <v>VSE1066.106</v>
      </c>
      <c r="CO791" s="50" t="str">
        <f>TabelladatiSinottico[[#This Row],[Customer]]</f>
        <v>FIAT DESIGN</v>
      </c>
      <c r="CP791" s="54">
        <f t="shared" si="308"/>
        <v>790</v>
      </c>
      <c r="CQ791" s="124" t="s">
        <v>106</v>
      </c>
    </row>
    <row r="792" spans="1:95" ht="14.25" customHeight="1" x14ac:dyDescent="0.25">
      <c r="A792" s="119" t="s">
        <v>2624</v>
      </c>
      <c r="B792" s="120" t="s">
        <v>1006</v>
      </c>
      <c r="C792" s="50" t="s">
        <v>652</v>
      </c>
      <c r="D792" s="50" t="s">
        <v>2629</v>
      </c>
      <c r="E792" s="12">
        <v>2017</v>
      </c>
      <c r="F792" s="12" t="s">
        <v>646</v>
      </c>
      <c r="G792" s="12" t="s">
        <v>106</v>
      </c>
      <c r="H792" s="12" t="s">
        <v>106</v>
      </c>
      <c r="I792" s="12" t="s">
        <v>106</v>
      </c>
      <c r="J792" s="12" t="s">
        <v>106</v>
      </c>
      <c r="K792" s="14" t="s">
        <v>2316</v>
      </c>
      <c r="L792" s="12" t="s">
        <v>106</v>
      </c>
      <c r="M792" s="14" t="s">
        <v>2316</v>
      </c>
      <c r="N792" s="12" t="s">
        <v>105</v>
      </c>
      <c r="O792" s="12" t="s">
        <v>106</v>
      </c>
      <c r="P792" s="13" t="s">
        <v>2317</v>
      </c>
      <c r="Q792" s="125" t="s">
        <v>106</v>
      </c>
      <c r="R792" s="125" t="s">
        <v>106</v>
      </c>
      <c r="S792" s="125" t="s">
        <v>106</v>
      </c>
      <c r="T792" s="125" t="s">
        <v>106</v>
      </c>
      <c r="U792" s="12" t="s">
        <v>106</v>
      </c>
      <c r="V792" s="50" t="s">
        <v>106</v>
      </c>
      <c r="W792" s="12" t="s">
        <v>106</v>
      </c>
      <c r="X792" s="12" t="s">
        <v>108</v>
      </c>
      <c r="Y792" s="12" t="s">
        <v>108</v>
      </c>
      <c r="Z792" s="12" t="s">
        <v>108</v>
      </c>
      <c r="AA792" s="12" t="s">
        <v>108</v>
      </c>
      <c r="AB792" s="56" t="s">
        <v>108</v>
      </c>
      <c r="AC792" s="50" t="s">
        <v>364</v>
      </c>
      <c r="AD792" s="121" t="s">
        <v>106</v>
      </c>
      <c r="AE792" s="12" t="s">
        <v>106</v>
      </c>
      <c r="AF792" s="122" t="s">
        <v>106</v>
      </c>
      <c r="AG792" s="122" t="s">
        <v>106</v>
      </c>
      <c r="AH792" s="122" t="s">
        <v>106</v>
      </c>
      <c r="AI792" s="122" t="s">
        <v>106</v>
      </c>
      <c r="AJ792" s="122" t="s">
        <v>106</v>
      </c>
      <c r="AK792" s="93" t="s">
        <v>106</v>
      </c>
      <c r="AL792" s="12" t="s">
        <v>106</v>
      </c>
      <c r="AM792" s="12" t="s">
        <v>173</v>
      </c>
      <c r="AN792" s="14" t="s">
        <v>2317</v>
      </c>
      <c r="AO792" s="15" t="s">
        <v>173</v>
      </c>
      <c r="AQ792" s="54" t="s">
        <v>106</v>
      </c>
      <c r="AR792" s="50" t="str">
        <f t="shared" si="334"/>
        <v>VSE1066.107</v>
      </c>
      <c r="AS792" s="50" t="str">
        <f t="shared" si="335"/>
        <v>VSE1066_3A</v>
      </c>
      <c r="AT792" s="12" t="s">
        <v>108</v>
      </c>
      <c r="AU792" s="12" t="s">
        <v>108</v>
      </c>
      <c r="AV792" s="12" t="s">
        <v>108</v>
      </c>
      <c r="AW792" s="12" t="s">
        <v>108</v>
      </c>
      <c r="AX792" s="50" t="s">
        <v>106</v>
      </c>
      <c r="AY792" s="12" t="s">
        <v>106</v>
      </c>
      <c r="AZ792" s="12" t="s">
        <v>106</v>
      </c>
      <c r="BA792" s="12" t="str">
        <f t="shared" si="336"/>
        <v>M3A</v>
      </c>
      <c r="BB792" s="54" t="s">
        <v>106</v>
      </c>
      <c r="BC792" s="12" t="str">
        <f t="shared" si="337"/>
        <v>-</v>
      </c>
      <c r="BD792" s="12" t="str">
        <f t="shared" si="338"/>
        <v>-</v>
      </c>
      <c r="BE792" s="115" t="str">
        <f t="shared" si="282"/>
        <v>M3A_VSE1066</v>
      </c>
      <c r="BF792" s="123" t="s">
        <v>106</v>
      </c>
      <c r="BG792" s="12" t="s">
        <v>106</v>
      </c>
      <c r="BH792" s="54" t="s">
        <v>106</v>
      </c>
      <c r="BI792" s="12" t="s">
        <v>106</v>
      </c>
      <c r="BJ792" s="12" t="s">
        <v>106</v>
      </c>
      <c r="BK792" s="12" t="s">
        <v>106</v>
      </c>
      <c r="BL792" s="123" t="s">
        <v>106</v>
      </c>
      <c r="BM792" s="12" t="s">
        <v>106</v>
      </c>
      <c r="BN792" s="54" t="s">
        <v>106</v>
      </c>
      <c r="BO792" s="12" t="s">
        <v>106</v>
      </c>
      <c r="BP792" s="12" t="s">
        <v>106</v>
      </c>
      <c r="BQ792" s="12" t="s">
        <v>106</v>
      </c>
      <c r="BR792" s="123" t="s">
        <v>106</v>
      </c>
      <c r="BS792" s="12" t="s">
        <v>106</v>
      </c>
      <c r="BT792" s="54" t="s">
        <v>106</v>
      </c>
      <c r="BU792" s="12" t="s">
        <v>106</v>
      </c>
      <c r="BV792" s="12" t="s">
        <v>106</v>
      </c>
      <c r="BW792" s="12" t="s">
        <v>106</v>
      </c>
      <c r="BX792" s="123" t="s">
        <v>106</v>
      </c>
      <c r="BY792" s="12" t="s">
        <v>106</v>
      </c>
      <c r="BZ792" s="54" t="s">
        <v>106</v>
      </c>
      <c r="CA792" s="12" t="s">
        <v>106</v>
      </c>
      <c r="CB792" s="12" t="s">
        <v>106</v>
      </c>
      <c r="CC792" s="12" t="s">
        <v>106</v>
      </c>
      <c r="CD792" s="123" t="s">
        <v>106</v>
      </c>
      <c r="CE792" s="123" t="s">
        <v>106</v>
      </c>
      <c r="CF792" s="123" t="s">
        <v>106</v>
      </c>
      <c r="CG792" s="123" t="s">
        <v>106</v>
      </c>
      <c r="CH792" s="123" t="s">
        <v>106</v>
      </c>
      <c r="CI792" s="123" t="s">
        <v>106</v>
      </c>
      <c r="CJ792" s="123" t="s">
        <v>106</v>
      </c>
      <c r="CK792" s="54" t="s">
        <v>106</v>
      </c>
      <c r="CL792" s="124" t="s">
        <v>2545</v>
      </c>
      <c r="CM792" s="138" t="s">
        <v>2624</v>
      </c>
      <c r="CN792" s="64" t="str">
        <f>TabelladatiSinottico[[#This Row],[Serial_Number]]</f>
        <v>VSE1066.107</v>
      </c>
      <c r="CO792" s="50" t="str">
        <f>TabelladatiSinottico[[#This Row],[Customer]]</f>
        <v>MAC 3 S.n.c. di Dorma Antonello &amp; C.</v>
      </c>
      <c r="CP792" s="54">
        <f t="shared" si="308"/>
        <v>791</v>
      </c>
      <c r="CQ792" s="124" t="s">
        <v>106</v>
      </c>
    </row>
    <row r="793" spans="1:95" ht="14.25" customHeight="1" x14ac:dyDescent="0.25">
      <c r="A793" s="119" t="s">
        <v>2624</v>
      </c>
      <c r="B793" s="120" t="s">
        <v>1011</v>
      </c>
      <c r="C793" s="50" t="s">
        <v>652</v>
      </c>
      <c r="D793" s="50" t="s">
        <v>2630</v>
      </c>
      <c r="E793" s="12">
        <v>2016</v>
      </c>
      <c r="F793" s="12" t="s">
        <v>646</v>
      </c>
      <c r="G793" s="12" t="s">
        <v>106</v>
      </c>
      <c r="H793" s="12" t="s">
        <v>106</v>
      </c>
      <c r="I793" s="12" t="s">
        <v>106</v>
      </c>
      <c r="J793" s="12" t="s">
        <v>106</v>
      </c>
      <c r="K793" s="14" t="s">
        <v>2316</v>
      </c>
      <c r="L793" s="12" t="s">
        <v>106</v>
      </c>
      <c r="M793" s="14" t="s">
        <v>2316</v>
      </c>
      <c r="N793" s="12" t="s">
        <v>105</v>
      </c>
      <c r="O793" s="12" t="s">
        <v>106</v>
      </c>
      <c r="P793" s="13" t="s">
        <v>2317</v>
      </c>
      <c r="Q793" s="125" t="s">
        <v>106</v>
      </c>
      <c r="R793" s="125" t="s">
        <v>106</v>
      </c>
      <c r="S793" s="125" t="s">
        <v>106</v>
      </c>
      <c r="T793" s="125" t="s">
        <v>106</v>
      </c>
      <c r="U793" s="12" t="s">
        <v>106</v>
      </c>
      <c r="V793" s="50" t="s">
        <v>106</v>
      </c>
      <c r="W793" s="12" t="s">
        <v>106</v>
      </c>
      <c r="X793" s="12" t="s">
        <v>108</v>
      </c>
      <c r="Y793" s="12" t="s">
        <v>108</v>
      </c>
      <c r="Z793" s="12" t="s">
        <v>108</v>
      </c>
      <c r="AA793" s="12" t="s">
        <v>108</v>
      </c>
      <c r="AB793" s="56" t="s">
        <v>108</v>
      </c>
      <c r="AC793" s="50" t="s">
        <v>364</v>
      </c>
      <c r="AD793" s="121" t="s">
        <v>106</v>
      </c>
      <c r="AE793" s="12" t="s">
        <v>106</v>
      </c>
      <c r="AF793" s="122" t="s">
        <v>106</v>
      </c>
      <c r="AG793" s="122" t="s">
        <v>106</v>
      </c>
      <c r="AH793" s="122" t="s">
        <v>106</v>
      </c>
      <c r="AI793" s="122" t="s">
        <v>106</v>
      </c>
      <c r="AJ793" s="122" t="s">
        <v>106</v>
      </c>
      <c r="AK793" s="93" t="s">
        <v>106</v>
      </c>
      <c r="AL793" s="12" t="s">
        <v>106</v>
      </c>
      <c r="AM793" s="12" t="s">
        <v>173</v>
      </c>
      <c r="AN793" s="14" t="s">
        <v>2317</v>
      </c>
      <c r="AO793" s="15" t="s">
        <v>173</v>
      </c>
      <c r="AQ793" s="54" t="s">
        <v>106</v>
      </c>
      <c r="AR793" s="50" t="str">
        <f t="shared" si="334"/>
        <v>VSE1066.108</v>
      </c>
      <c r="AS793" s="50" t="str">
        <f t="shared" si="335"/>
        <v>VSE1066_3A</v>
      </c>
      <c r="AT793" s="12" t="s">
        <v>108</v>
      </c>
      <c r="AU793" s="12" t="s">
        <v>108</v>
      </c>
      <c r="AV793" s="12" t="s">
        <v>108</v>
      </c>
      <c r="AW793" s="12" t="s">
        <v>108</v>
      </c>
      <c r="AX793" s="50" t="s">
        <v>106</v>
      </c>
      <c r="AY793" s="12" t="s">
        <v>106</v>
      </c>
      <c r="AZ793" s="12" t="s">
        <v>106</v>
      </c>
      <c r="BA793" s="12" t="str">
        <f t="shared" si="336"/>
        <v>M3A</v>
      </c>
      <c r="BB793" s="54" t="s">
        <v>106</v>
      </c>
      <c r="BC793" s="12" t="str">
        <f t="shared" si="337"/>
        <v>-</v>
      </c>
      <c r="BD793" s="12" t="str">
        <f t="shared" si="338"/>
        <v>-</v>
      </c>
      <c r="BE793" s="115" t="str">
        <f t="shared" si="282"/>
        <v>M3A_VSE1066</v>
      </c>
      <c r="BF793" s="123" t="s">
        <v>106</v>
      </c>
      <c r="BG793" s="12" t="s">
        <v>106</v>
      </c>
      <c r="BH793" s="54" t="s">
        <v>106</v>
      </c>
      <c r="BI793" s="12" t="s">
        <v>106</v>
      </c>
      <c r="BJ793" s="12" t="s">
        <v>106</v>
      </c>
      <c r="BK793" s="12" t="s">
        <v>106</v>
      </c>
      <c r="BL793" s="123" t="s">
        <v>106</v>
      </c>
      <c r="BM793" s="12" t="s">
        <v>106</v>
      </c>
      <c r="BN793" s="54" t="s">
        <v>106</v>
      </c>
      <c r="BO793" s="12" t="s">
        <v>106</v>
      </c>
      <c r="BP793" s="12" t="s">
        <v>106</v>
      </c>
      <c r="BQ793" s="12" t="s">
        <v>106</v>
      </c>
      <c r="BR793" s="123" t="s">
        <v>106</v>
      </c>
      <c r="BS793" s="12" t="s">
        <v>106</v>
      </c>
      <c r="BT793" s="54" t="s">
        <v>106</v>
      </c>
      <c r="BU793" s="12" t="s">
        <v>106</v>
      </c>
      <c r="BV793" s="12" t="s">
        <v>106</v>
      </c>
      <c r="BW793" s="12" t="s">
        <v>106</v>
      </c>
      <c r="BX793" s="123" t="s">
        <v>106</v>
      </c>
      <c r="BY793" s="12" t="s">
        <v>106</v>
      </c>
      <c r="BZ793" s="54" t="s">
        <v>106</v>
      </c>
      <c r="CA793" s="12" t="s">
        <v>106</v>
      </c>
      <c r="CB793" s="12" t="s">
        <v>106</v>
      </c>
      <c r="CC793" s="12" t="s">
        <v>106</v>
      </c>
      <c r="CD793" s="123" t="s">
        <v>106</v>
      </c>
      <c r="CE793" s="123" t="s">
        <v>106</v>
      </c>
      <c r="CF793" s="123" t="s">
        <v>106</v>
      </c>
      <c r="CG793" s="123" t="s">
        <v>106</v>
      </c>
      <c r="CH793" s="123" t="s">
        <v>106</v>
      </c>
      <c r="CI793" s="123" t="s">
        <v>106</v>
      </c>
      <c r="CJ793" s="123" t="s">
        <v>106</v>
      </c>
      <c r="CK793" s="54" t="s">
        <v>106</v>
      </c>
      <c r="CL793" s="124" t="s">
        <v>2545</v>
      </c>
      <c r="CM793" s="138" t="s">
        <v>2624</v>
      </c>
      <c r="CN793" s="64" t="str">
        <f>TabelladatiSinottico[[#This Row],[Serial_Number]]</f>
        <v>VSE1066.108</v>
      </c>
      <c r="CO793" s="50" t="str">
        <f>TabelladatiSinottico[[#This Row],[Customer]]</f>
        <v>CO.S.MA. PLAST S.r.l.</v>
      </c>
      <c r="CP793" s="54">
        <f t="shared" si="308"/>
        <v>792</v>
      </c>
      <c r="CQ793" s="124" t="s">
        <v>106</v>
      </c>
    </row>
    <row r="794" spans="1:95" ht="14.25" customHeight="1" x14ac:dyDescent="0.25">
      <c r="A794" s="119" t="s">
        <v>2624</v>
      </c>
      <c r="B794" s="120" t="s">
        <v>1014</v>
      </c>
      <c r="C794" s="50" t="s">
        <v>652</v>
      </c>
      <c r="D794" s="50" t="s">
        <v>2631</v>
      </c>
      <c r="E794" s="12">
        <v>2015</v>
      </c>
      <c r="F794" s="12" t="s">
        <v>646</v>
      </c>
      <c r="G794" s="12" t="s">
        <v>106</v>
      </c>
      <c r="H794" s="12" t="s">
        <v>106</v>
      </c>
      <c r="I794" s="12" t="s">
        <v>106</v>
      </c>
      <c r="J794" s="12" t="s">
        <v>2599</v>
      </c>
      <c r="K794" s="14" t="s">
        <v>2316</v>
      </c>
      <c r="L794" s="12" t="s">
        <v>2632</v>
      </c>
      <c r="M794" s="14" t="s">
        <v>2316</v>
      </c>
      <c r="N794" s="12" t="s">
        <v>105</v>
      </c>
      <c r="O794" s="12" t="s">
        <v>106</v>
      </c>
      <c r="P794" s="13" t="s">
        <v>2317</v>
      </c>
      <c r="Q794" s="125" t="s">
        <v>106</v>
      </c>
      <c r="R794" s="125" t="s">
        <v>106</v>
      </c>
      <c r="S794" s="125">
        <v>610</v>
      </c>
      <c r="T794" s="125" t="s">
        <v>106</v>
      </c>
      <c r="U794" s="12" t="s">
        <v>106</v>
      </c>
      <c r="V794" s="50" t="s">
        <v>106</v>
      </c>
      <c r="W794" s="12" t="s">
        <v>106</v>
      </c>
      <c r="X794" s="12" t="s">
        <v>108</v>
      </c>
      <c r="Y794" s="12" t="s">
        <v>108</v>
      </c>
      <c r="Z794" s="12" t="s">
        <v>108</v>
      </c>
      <c r="AA794" s="12" t="s">
        <v>108</v>
      </c>
      <c r="AB794" s="56" t="s">
        <v>108</v>
      </c>
      <c r="AC794" s="50" t="s">
        <v>364</v>
      </c>
      <c r="AD794" s="121" t="s">
        <v>106</v>
      </c>
      <c r="AE794" s="12" t="s">
        <v>106</v>
      </c>
      <c r="AF794" s="122" t="s">
        <v>106</v>
      </c>
      <c r="AG794" s="122" t="s">
        <v>106</v>
      </c>
      <c r="AH794" s="122" t="s">
        <v>106</v>
      </c>
      <c r="AI794" s="122" t="s">
        <v>106</v>
      </c>
      <c r="AJ794" s="122" t="s">
        <v>106</v>
      </c>
      <c r="AK794" s="93" t="s">
        <v>106</v>
      </c>
      <c r="AL794" s="12" t="s">
        <v>106</v>
      </c>
      <c r="AM794" s="12" t="s">
        <v>173</v>
      </c>
      <c r="AN794" s="14" t="s">
        <v>2317</v>
      </c>
      <c r="AO794" s="15" t="s">
        <v>173</v>
      </c>
      <c r="AQ794" s="54" t="s">
        <v>106</v>
      </c>
      <c r="AR794" s="50" t="str">
        <f t="shared" si="334"/>
        <v>VSE1066.109</v>
      </c>
      <c r="AS794" s="50" t="str">
        <f t="shared" si="335"/>
        <v>VSE1066_3A</v>
      </c>
      <c r="AT794" s="12" t="s">
        <v>108</v>
      </c>
      <c r="AU794" s="12" t="s">
        <v>108</v>
      </c>
      <c r="AV794" s="12" t="s">
        <v>108</v>
      </c>
      <c r="AW794" s="12" t="s">
        <v>108</v>
      </c>
      <c r="AX794" s="50" t="s">
        <v>106</v>
      </c>
      <c r="AY794" s="12" t="s">
        <v>106</v>
      </c>
      <c r="AZ794" s="12" t="s">
        <v>106</v>
      </c>
      <c r="BA794" s="12" t="str">
        <f t="shared" si="336"/>
        <v>M3A</v>
      </c>
      <c r="BB794" s="54" t="s">
        <v>106</v>
      </c>
      <c r="BC794" s="12" t="str">
        <f t="shared" si="337"/>
        <v>-</v>
      </c>
      <c r="BD794" s="12" t="str">
        <f t="shared" si="338"/>
        <v>-</v>
      </c>
      <c r="BE794" s="115" t="str">
        <f t="shared" si="282"/>
        <v>M3A_VSE1066</v>
      </c>
      <c r="BF794" s="123" t="s">
        <v>106</v>
      </c>
      <c r="BG794" s="12" t="s">
        <v>106</v>
      </c>
      <c r="BH794" s="54" t="s">
        <v>106</v>
      </c>
      <c r="BI794" s="12" t="s">
        <v>106</v>
      </c>
      <c r="BJ794" s="12" t="s">
        <v>106</v>
      </c>
      <c r="BK794" s="12" t="s">
        <v>106</v>
      </c>
      <c r="BL794" s="123" t="s">
        <v>106</v>
      </c>
      <c r="BM794" s="12" t="s">
        <v>106</v>
      </c>
      <c r="BN794" s="54" t="s">
        <v>106</v>
      </c>
      <c r="BO794" s="12" t="s">
        <v>106</v>
      </c>
      <c r="BP794" s="12" t="s">
        <v>106</v>
      </c>
      <c r="BQ794" s="12" t="s">
        <v>106</v>
      </c>
      <c r="BR794" s="123" t="s">
        <v>106</v>
      </c>
      <c r="BS794" s="12" t="s">
        <v>106</v>
      </c>
      <c r="BT794" s="54" t="s">
        <v>106</v>
      </c>
      <c r="BU794" s="12" t="s">
        <v>106</v>
      </c>
      <c r="BV794" s="12" t="s">
        <v>106</v>
      </c>
      <c r="BW794" s="12" t="s">
        <v>106</v>
      </c>
      <c r="BX794" s="123" t="s">
        <v>106</v>
      </c>
      <c r="BY794" s="12" t="s">
        <v>106</v>
      </c>
      <c r="BZ794" s="54" t="s">
        <v>106</v>
      </c>
      <c r="CA794" s="12" t="s">
        <v>106</v>
      </c>
      <c r="CB794" s="12" t="s">
        <v>106</v>
      </c>
      <c r="CC794" s="12" t="s">
        <v>106</v>
      </c>
      <c r="CD794" s="123" t="s">
        <v>106</v>
      </c>
      <c r="CE794" s="123" t="s">
        <v>106</v>
      </c>
      <c r="CF794" s="123" t="s">
        <v>106</v>
      </c>
      <c r="CG794" s="123" t="s">
        <v>106</v>
      </c>
      <c r="CH794" s="123" t="s">
        <v>106</v>
      </c>
      <c r="CI794" s="123" t="s">
        <v>106</v>
      </c>
      <c r="CJ794" s="123" t="s">
        <v>106</v>
      </c>
      <c r="CK794" s="54" t="s">
        <v>106</v>
      </c>
      <c r="CL794" s="124" t="s">
        <v>2545</v>
      </c>
      <c r="CM794" s="138" t="s">
        <v>2624</v>
      </c>
      <c r="CN794" s="64" t="str">
        <f>TabelladatiSinottico[[#This Row],[Serial_Number]]</f>
        <v>VSE1066.109</v>
      </c>
      <c r="CO794" s="50" t="str">
        <f>TabelladatiSinottico[[#This Row],[Customer]]</f>
        <v>MODA S.r.l.</v>
      </c>
      <c r="CP794" s="54">
        <f t="shared" si="308"/>
        <v>793</v>
      </c>
      <c r="CQ794" s="124" t="s">
        <v>106</v>
      </c>
    </row>
    <row r="795" spans="1:95" ht="14.25" customHeight="1" x14ac:dyDescent="0.25">
      <c r="A795" s="119" t="s">
        <v>2624</v>
      </c>
      <c r="B795" s="120" t="s">
        <v>1018</v>
      </c>
      <c r="C795" s="50" t="s">
        <v>652</v>
      </c>
      <c r="D795" s="50" t="s">
        <v>2633</v>
      </c>
      <c r="E795" s="12">
        <v>2016</v>
      </c>
      <c r="F795" s="12" t="s">
        <v>646</v>
      </c>
      <c r="G795" s="12" t="s">
        <v>106</v>
      </c>
      <c r="H795" s="12" t="s">
        <v>106</v>
      </c>
      <c r="I795" s="12" t="s">
        <v>106</v>
      </c>
      <c r="J795" s="12" t="s">
        <v>106</v>
      </c>
      <c r="K795" s="14" t="s">
        <v>2316</v>
      </c>
      <c r="L795" s="12" t="s">
        <v>106</v>
      </c>
      <c r="M795" s="14" t="s">
        <v>2316</v>
      </c>
      <c r="N795" s="12" t="s">
        <v>105</v>
      </c>
      <c r="O795" s="12" t="s">
        <v>106</v>
      </c>
      <c r="P795" s="13" t="s">
        <v>2317</v>
      </c>
      <c r="Q795" s="125" t="s">
        <v>106</v>
      </c>
      <c r="R795" s="125" t="s">
        <v>106</v>
      </c>
      <c r="S795" s="125" t="s">
        <v>106</v>
      </c>
      <c r="T795" s="125" t="s">
        <v>106</v>
      </c>
      <c r="U795" s="12" t="s">
        <v>106</v>
      </c>
      <c r="V795" s="50" t="s">
        <v>106</v>
      </c>
      <c r="W795" s="12" t="s">
        <v>106</v>
      </c>
      <c r="X795" s="12" t="s">
        <v>108</v>
      </c>
      <c r="Y795" s="12" t="s">
        <v>108</v>
      </c>
      <c r="Z795" s="12" t="s">
        <v>108</v>
      </c>
      <c r="AA795" s="12" t="s">
        <v>108</v>
      </c>
      <c r="AB795" s="56" t="s">
        <v>108</v>
      </c>
      <c r="AC795" s="50" t="s">
        <v>1577</v>
      </c>
      <c r="AD795" s="121" t="s">
        <v>106</v>
      </c>
      <c r="AE795" s="12" t="s">
        <v>106</v>
      </c>
      <c r="AF795" s="122" t="s">
        <v>106</v>
      </c>
      <c r="AG795" s="122" t="s">
        <v>106</v>
      </c>
      <c r="AH795" s="122" t="s">
        <v>106</v>
      </c>
      <c r="AI795" s="122" t="s">
        <v>106</v>
      </c>
      <c r="AJ795" s="122" t="s">
        <v>106</v>
      </c>
      <c r="AK795" s="93" t="s">
        <v>106</v>
      </c>
      <c r="AL795" s="12" t="s">
        <v>106</v>
      </c>
      <c r="AM795" s="12" t="s">
        <v>173</v>
      </c>
      <c r="AN795" s="14" t="s">
        <v>2317</v>
      </c>
      <c r="AO795" s="15" t="s">
        <v>173</v>
      </c>
      <c r="AQ795" s="54" t="s">
        <v>106</v>
      </c>
      <c r="AR795" s="50" t="str">
        <f t="shared" si="334"/>
        <v>VSE1066.110</v>
      </c>
      <c r="AS795" s="50" t="str">
        <f t="shared" si="335"/>
        <v>VSE1066_3A</v>
      </c>
      <c r="AT795" s="12" t="s">
        <v>108</v>
      </c>
      <c r="AU795" s="12" t="s">
        <v>108</v>
      </c>
      <c r="AV795" s="12" t="s">
        <v>108</v>
      </c>
      <c r="AW795" s="12" t="s">
        <v>108</v>
      </c>
      <c r="AX795" s="50" t="s">
        <v>106</v>
      </c>
      <c r="AY795" s="12" t="s">
        <v>106</v>
      </c>
      <c r="AZ795" s="12" t="s">
        <v>106</v>
      </c>
      <c r="BA795" s="12" t="str">
        <f t="shared" si="336"/>
        <v>M3A</v>
      </c>
      <c r="BB795" s="54" t="s">
        <v>106</v>
      </c>
      <c r="BC795" s="12" t="str">
        <f t="shared" si="337"/>
        <v>-</v>
      </c>
      <c r="BD795" s="12" t="str">
        <f t="shared" si="338"/>
        <v>-</v>
      </c>
      <c r="BE795" s="115" t="str">
        <f t="shared" si="282"/>
        <v>M3A_VSE1066</v>
      </c>
      <c r="BF795" s="123" t="s">
        <v>106</v>
      </c>
      <c r="BG795" s="12" t="s">
        <v>106</v>
      </c>
      <c r="BH795" s="54" t="s">
        <v>106</v>
      </c>
      <c r="BI795" s="12" t="s">
        <v>106</v>
      </c>
      <c r="BJ795" s="12" t="s">
        <v>106</v>
      </c>
      <c r="BK795" s="12" t="s">
        <v>106</v>
      </c>
      <c r="BL795" s="123" t="s">
        <v>106</v>
      </c>
      <c r="BM795" s="12" t="s">
        <v>106</v>
      </c>
      <c r="BN795" s="54" t="s">
        <v>106</v>
      </c>
      <c r="BO795" s="12" t="s">
        <v>106</v>
      </c>
      <c r="BP795" s="12" t="s">
        <v>106</v>
      </c>
      <c r="BQ795" s="12" t="s">
        <v>106</v>
      </c>
      <c r="BR795" s="123" t="s">
        <v>106</v>
      </c>
      <c r="BS795" s="12" t="s">
        <v>106</v>
      </c>
      <c r="BT795" s="54" t="s">
        <v>106</v>
      </c>
      <c r="BU795" s="12" t="s">
        <v>106</v>
      </c>
      <c r="BV795" s="12" t="s">
        <v>106</v>
      </c>
      <c r="BW795" s="12" t="s">
        <v>106</v>
      </c>
      <c r="BX795" s="123" t="s">
        <v>106</v>
      </c>
      <c r="BY795" s="12" t="s">
        <v>106</v>
      </c>
      <c r="BZ795" s="54" t="s">
        <v>106</v>
      </c>
      <c r="CA795" s="12" t="s">
        <v>106</v>
      </c>
      <c r="CB795" s="12" t="s">
        <v>106</v>
      </c>
      <c r="CC795" s="12" t="s">
        <v>106</v>
      </c>
      <c r="CD795" s="123" t="s">
        <v>106</v>
      </c>
      <c r="CE795" s="123" t="s">
        <v>106</v>
      </c>
      <c r="CF795" s="123" t="s">
        <v>106</v>
      </c>
      <c r="CG795" s="123" t="s">
        <v>106</v>
      </c>
      <c r="CH795" s="123" t="s">
        <v>106</v>
      </c>
      <c r="CI795" s="123" t="s">
        <v>106</v>
      </c>
      <c r="CJ795" s="123" t="s">
        <v>106</v>
      </c>
      <c r="CK795" s="54" t="s">
        <v>106</v>
      </c>
      <c r="CL795" s="124" t="s">
        <v>2545</v>
      </c>
      <c r="CM795" s="138" t="s">
        <v>2624</v>
      </c>
      <c r="CN795" s="64" t="str">
        <f>TabelladatiSinottico[[#This Row],[Serial_Number]]</f>
        <v>VSE1066.110</v>
      </c>
      <c r="CO795" s="50" t="str">
        <f>TabelladatiSinottico[[#This Row],[Customer]]</f>
        <v>ISKOJ (OTJSC - KIROV ARTIFICIAL LEATHER INTEGRATED WORKS)</v>
      </c>
      <c r="CP795" s="54">
        <f t="shared" si="308"/>
        <v>794</v>
      </c>
      <c r="CQ795" s="124" t="s">
        <v>106</v>
      </c>
    </row>
    <row r="796" spans="1:95" ht="14.25" customHeight="1" x14ac:dyDescent="0.25">
      <c r="A796" s="119" t="s">
        <v>2624</v>
      </c>
      <c r="B796" s="120" t="s">
        <v>1023</v>
      </c>
      <c r="C796" s="50" t="s">
        <v>652</v>
      </c>
      <c r="D796" s="50" t="s">
        <v>2634</v>
      </c>
      <c r="E796" s="12">
        <v>2017</v>
      </c>
      <c r="F796" s="12" t="s">
        <v>646</v>
      </c>
      <c r="G796" s="12" t="s">
        <v>106</v>
      </c>
      <c r="H796" s="12" t="s">
        <v>106</v>
      </c>
      <c r="I796" s="12" t="s">
        <v>106</v>
      </c>
      <c r="J796" s="12" t="s">
        <v>106</v>
      </c>
      <c r="K796" s="14" t="s">
        <v>2316</v>
      </c>
      <c r="L796" s="12" t="s">
        <v>106</v>
      </c>
      <c r="M796" s="14" t="s">
        <v>2316</v>
      </c>
      <c r="N796" s="12" t="s">
        <v>105</v>
      </c>
      <c r="O796" s="12" t="s">
        <v>106</v>
      </c>
      <c r="P796" s="13" t="s">
        <v>2317</v>
      </c>
      <c r="Q796" s="125" t="s">
        <v>106</v>
      </c>
      <c r="R796" s="125" t="s">
        <v>106</v>
      </c>
      <c r="S796" s="125" t="s">
        <v>106</v>
      </c>
      <c r="T796" s="125" t="s">
        <v>106</v>
      </c>
      <c r="U796" s="12" t="s">
        <v>106</v>
      </c>
      <c r="V796" s="50" t="s">
        <v>106</v>
      </c>
      <c r="W796" s="12" t="s">
        <v>106</v>
      </c>
      <c r="X796" s="12" t="s">
        <v>108</v>
      </c>
      <c r="Y796" s="12" t="s">
        <v>108</v>
      </c>
      <c r="Z796" s="12" t="s">
        <v>108</v>
      </c>
      <c r="AA796" s="12" t="s">
        <v>108</v>
      </c>
      <c r="AB796" s="56" t="s">
        <v>108</v>
      </c>
      <c r="AC796" s="50" t="s">
        <v>109</v>
      </c>
      <c r="AD796" s="121" t="s">
        <v>106</v>
      </c>
      <c r="AE796" s="12" t="s">
        <v>106</v>
      </c>
      <c r="AF796" s="122" t="s">
        <v>106</v>
      </c>
      <c r="AG796" s="122" t="s">
        <v>106</v>
      </c>
      <c r="AH796" s="122" t="s">
        <v>106</v>
      </c>
      <c r="AI796" s="122" t="s">
        <v>106</v>
      </c>
      <c r="AJ796" s="122" t="s">
        <v>106</v>
      </c>
      <c r="AK796" s="93" t="s">
        <v>106</v>
      </c>
      <c r="AL796" s="12" t="s">
        <v>106</v>
      </c>
      <c r="AM796" s="12" t="s">
        <v>173</v>
      </c>
      <c r="AN796" s="14" t="s">
        <v>2317</v>
      </c>
      <c r="AO796" s="15" t="s">
        <v>173</v>
      </c>
      <c r="AQ796" s="54" t="s">
        <v>106</v>
      </c>
      <c r="AR796" s="50" t="str">
        <f t="shared" ref="AR796:AR798" si="339">A796&amp;"."&amp;B796</f>
        <v>VSE1066.111</v>
      </c>
      <c r="AS796" s="50" t="str">
        <f t="shared" ref="AS796:AS798" si="340">A796&amp;"_"&amp;C796</f>
        <v>VSE1066_3A</v>
      </c>
      <c r="AT796" s="12" t="s">
        <v>108</v>
      </c>
      <c r="AU796" s="12" t="s">
        <v>108</v>
      </c>
      <c r="AV796" s="12" t="s">
        <v>108</v>
      </c>
      <c r="AW796" s="12" t="s">
        <v>108</v>
      </c>
      <c r="AX796" s="50" t="s">
        <v>106</v>
      </c>
      <c r="AY796" s="12" t="s">
        <v>106</v>
      </c>
      <c r="AZ796" s="12" t="s">
        <v>106</v>
      </c>
      <c r="BA796" s="12" t="str">
        <f t="shared" ref="BA796:BA798" si="341">F796</f>
        <v>M3A</v>
      </c>
      <c r="BB796" s="54" t="s">
        <v>106</v>
      </c>
      <c r="BC796" s="12" t="str">
        <f t="shared" ref="BC796:BC798" si="342">G796</f>
        <v>-</v>
      </c>
      <c r="BD796" s="12" t="str">
        <f t="shared" ref="BD796:BD798" si="343">I796</f>
        <v>-</v>
      </c>
      <c r="BE796" s="115" t="str">
        <f t="shared" si="282"/>
        <v>M3A_VSE1066</v>
      </c>
      <c r="BF796" s="123" t="s">
        <v>106</v>
      </c>
      <c r="BG796" s="12" t="s">
        <v>106</v>
      </c>
      <c r="BH796" s="54" t="s">
        <v>106</v>
      </c>
      <c r="BI796" s="12" t="s">
        <v>106</v>
      </c>
      <c r="BJ796" s="12" t="s">
        <v>106</v>
      </c>
      <c r="BK796" s="12" t="s">
        <v>106</v>
      </c>
      <c r="BL796" s="123" t="s">
        <v>106</v>
      </c>
      <c r="BM796" s="12" t="s">
        <v>106</v>
      </c>
      <c r="BN796" s="54" t="s">
        <v>106</v>
      </c>
      <c r="BO796" s="12" t="s">
        <v>106</v>
      </c>
      <c r="BP796" s="12" t="s">
        <v>106</v>
      </c>
      <c r="BQ796" s="12" t="s">
        <v>106</v>
      </c>
      <c r="BR796" s="123" t="s">
        <v>106</v>
      </c>
      <c r="BS796" s="12" t="s">
        <v>106</v>
      </c>
      <c r="BT796" s="54" t="s">
        <v>106</v>
      </c>
      <c r="BU796" s="12" t="s">
        <v>106</v>
      </c>
      <c r="BV796" s="12" t="s">
        <v>106</v>
      </c>
      <c r="BW796" s="12" t="s">
        <v>106</v>
      </c>
      <c r="BX796" s="123" t="s">
        <v>106</v>
      </c>
      <c r="BY796" s="12" t="s">
        <v>106</v>
      </c>
      <c r="BZ796" s="54" t="s">
        <v>106</v>
      </c>
      <c r="CA796" s="12" t="s">
        <v>106</v>
      </c>
      <c r="CB796" s="12" t="s">
        <v>106</v>
      </c>
      <c r="CC796" s="12" t="s">
        <v>106</v>
      </c>
      <c r="CD796" s="123" t="s">
        <v>106</v>
      </c>
      <c r="CE796" s="123" t="s">
        <v>106</v>
      </c>
      <c r="CF796" s="123" t="s">
        <v>106</v>
      </c>
      <c r="CG796" s="123" t="s">
        <v>106</v>
      </c>
      <c r="CH796" s="123" t="s">
        <v>106</v>
      </c>
      <c r="CI796" s="123" t="s">
        <v>106</v>
      </c>
      <c r="CJ796" s="123" t="s">
        <v>106</v>
      </c>
      <c r="CK796" s="54" t="s">
        <v>106</v>
      </c>
      <c r="CL796" s="124" t="s">
        <v>2545</v>
      </c>
      <c r="CM796" s="138" t="s">
        <v>2624</v>
      </c>
      <c r="CN796" s="64" t="str">
        <f>TabelladatiSinottico[[#This Row],[Serial_Number]]</f>
        <v>VSE1066.111</v>
      </c>
      <c r="CO796" s="50" t="str">
        <f>TabelladatiSinottico[[#This Row],[Customer]]</f>
        <v>RENAULT BRASIL</v>
      </c>
      <c r="CP796" s="54">
        <f t="shared" si="308"/>
        <v>795</v>
      </c>
      <c r="CQ796" s="124" t="s">
        <v>106</v>
      </c>
    </row>
    <row r="797" spans="1:95" ht="14.25" customHeight="1" x14ac:dyDescent="0.25">
      <c r="A797" s="119" t="s">
        <v>2624</v>
      </c>
      <c r="B797" s="120" t="s">
        <v>1024</v>
      </c>
      <c r="C797" s="50" t="s">
        <v>652</v>
      </c>
      <c r="D797" s="50" t="s">
        <v>2610</v>
      </c>
      <c r="E797" s="12">
        <v>2017</v>
      </c>
      <c r="F797" s="12" t="s">
        <v>646</v>
      </c>
      <c r="G797" s="12" t="s">
        <v>106</v>
      </c>
      <c r="H797" s="12" t="s">
        <v>106</v>
      </c>
      <c r="I797" s="12" t="s">
        <v>106</v>
      </c>
      <c r="J797" s="12" t="s">
        <v>106</v>
      </c>
      <c r="K797" s="14" t="s">
        <v>2316</v>
      </c>
      <c r="L797" s="12" t="s">
        <v>106</v>
      </c>
      <c r="M797" s="14" t="s">
        <v>2316</v>
      </c>
      <c r="N797" s="12" t="s">
        <v>105</v>
      </c>
      <c r="O797" s="12" t="s">
        <v>106</v>
      </c>
      <c r="P797" s="13" t="s">
        <v>2317</v>
      </c>
      <c r="Q797" s="125" t="s">
        <v>106</v>
      </c>
      <c r="R797" s="125" t="s">
        <v>106</v>
      </c>
      <c r="S797" s="125" t="s">
        <v>106</v>
      </c>
      <c r="T797" s="125" t="s">
        <v>106</v>
      </c>
      <c r="U797" s="12" t="s">
        <v>106</v>
      </c>
      <c r="V797" s="50" t="s">
        <v>106</v>
      </c>
      <c r="W797" s="12" t="s">
        <v>106</v>
      </c>
      <c r="X797" s="12" t="s">
        <v>108</v>
      </c>
      <c r="Y797" s="12" t="s">
        <v>108</v>
      </c>
      <c r="Z797" s="12" t="s">
        <v>108</v>
      </c>
      <c r="AA797" s="12" t="s">
        <v>108</v>
      </c>
      <c r="AB797" s="56" t="s">
        <v>108</v>
      </c>
      <c r="AC797" s="50" t="s">
        <v>109</v>
      </c>
      <c r="AD797" s="121" t="s">
        <v>106</v>
      </c>
      <c r="AE797" s="12" t="s">
        <v>106</v>
      </c>
      <c r="AF797" s="122" t="s">
        <v>106</v>
      </c>
      <c r="AG797" s="122" t="s">
        <v>106</v>
      </c>
      <c r="AH797" s="122" t="s">
        <v>106</v>
      </c>
      <c r="AI797" s="122" t="s">
        <v>106</v>
      </c>
      <c r="AJ797" s="122" t="s">
        <v>106</v>
      </c>
      <c r="AK797" s="93" t="s">
        <v>106</v>
      </c>
      <c r="AL797" s="12" t="s">
        <v>106</v>
      </c>
      <c r="AM797" s="12" t="s">
        <v>173</v>
      </c>
      <c r="AN797" s="14" t="s">
        <v>2317</v>
      </c>
      <c r="AO797" s="15" t="s">
        <v>173</v>
      </c>
      <c r="AQ797" s="54" t="s">
        <v>106</v>
      </c>
      <c r="AR797" s="50" t="str">
        <f t="shared" si="339"/>
        <v>VSE1066.112</v>
      </c>
      <c r="AS797" s="50" t="str">
        <f t="shared" si="340"/>
        <v>VSE1066_3A</v>
      </c>
      <c r="AT797" s="12" t="s">
        <v>108</v>
      </c>
      <c r="AU797" s="12" t="s">
        <v>108</v>
      </c>
      <c r="AV797" s="12" t="s">
        <v>108</v>
      </c>
      <c r="AW797" s="12" t="s">
        <v>108</v>
      </c>
      <c r="AX797" s="50" t="s">
        <v>106</v>
      </c>
      <c r="AY797" s="12" t="s">
        <v>106</v>
      </c>
      <c r="AZ797" s="12" t="s">
        <v>106</v>
      </c>
      <c r="BA797" s="12" t="str">
        <f t="shared" si="341"/>
        <v>M3A</v>
      </c>
      <c r="BB797" s="54" t="s">
        <v>106</v>
      </c>
      <c r="BC797" s="12" t="str">
        <f t="shared" si="342"/>
        <v>-</v>
      </c>
      <c r="BD797" s="12" t="str">
        <f t="shared" si="343"/>
        <v>-</v>
      </c>
      <c r="BE797" s="115" t="str">
        <f t="shared" si="282"/>
        <v>M3A_VSE1066</v>
      </c>
      <c r="BF797" s="123" t="s">
        <v>106</v>
      </c>
      <c r="BG797" s="12" t="s">
        <v>106</v>
      </c>
      <c r="BH797" s="54" t="s">
        <v>106</v>
      </c>
      <c r="BI797" s="12" t="s">
        <v>106</v>
      </c>
      <c r="BJ797" s="12" t="s">
        <v>106</v>
      </c>
      <c r="BK797" s="12" t="s">
        <v>106</v>
      </c>
      <c r="BL797" s="123" t="s">
        <v>106</v>
      </c>
      <c r="BM797" s="12" t="s">
        <v>106</v>
      </c>
      <c r="BN797" s="54" t="s">
        <v>106</v>
      </c>
      <c r="BO797" s="12" t="s">
        <v>106</v>
      </c>
      <c r="BP797" s="12" t="s">
        <v>106</v>
      </c>
      <c r="BQ797" s="12" t="s">
        <v>106</v>
      </c>
      <c r="BR797" s="123" t="s">
        <v>106</v>
      </c>
      <c r="BS797" s="12" t="s">
        <v>106</v>
      </c>
      <c r="BT797" s="54" t="s">
        <v>106</v>
      </c>
      <c r="BU797" s="12" t="s">
        <v>106</v>
      </c>
      <c r="BV797" s="12" t="s">
        <v>106</v>
      </c>
      <c r="BW797" s="12" t="s">
        <v>106</v>
      </c>
      <c r="BX797" s="123" t="s">
        <v>106</v>
      </c>
      <c r="BY797" s="12" t="s">
        <v>106</v>
      </c>
      <c r="BZ797" s="54" t="s">
        <v>106</v>
      </c>
      <c r="CA797" s="12" t="s">
        <v>106</v>
      </c>
      <c r="CB797" s="12" t="s">
        <v>106</v>
      </c>
      <c r="CC797" s="12" t="s">
        <v>106</v>
      </c>
      <c r="CD797" s="123" t="s">
        <v>106</v>
      </c>
      <c r="CE797" s="123" t="s">
        <v>106</v>
      </c>
      <c r="CF797" s="123" t="s">
        <v>106</v>
      </c>
      <c r="CG797" s="123" t="s">
        <v>106</v>
      </c>
      <c r="CH797" s="123" t="s">
        <v>106</v>
      </c>
      <c r="CI797" s="123" t="s">
        <v>106</v>
      </c>
      <c r="CJ797" s="123" t="s">
        <v>106</v>
      </c>
      <c r="CK797" s="54" t="s">
        <v>106</v>
      </c>
      <c r="CL797" s="124" t="s">
        <v>2545</v>
      </c>
      <c r="CM797" s="138" t="s">
        <v>2624</v>
      </c>
      <c r="CN797" s="64" t="str">
        <f>TabelladatiSinottico[[#This Row],[Serial_Number]]</f>
        <v>VSE1066.112</v>
      </c>
      <c r="CO797" s="50" t="str">
        <f>TabelladatiSinottico[[#This Row],[Customer]]</f>
        <v>MERCEDES DO BRASIL</v>
      </c>
      <c r="CP797" s="54">
        <f t="shared" si="308"/>
        <v>796</v>
      </c>
      <c r="CQ797" s="124" t="s">
        <v>106</v>
      </c>
    </row>
    <row r="798" spans="1:95" ht="14.25" customHeight="1" x14ac:dyDescent="0.25">
      <c r="A798" s="119" t="s">
        <v>2624</v>
      </c>
      <c r="B798" s="120" t="s">
        <v>1025</v>
      </c>
      <c r="C798" s="50" t="s">
        <v>652</v>
      </c>
      <c r="D798" s="50" t="s">
        <v>2635</v>
      </c>
      <c r="E798" s="12">
        <v>2017</v>
      </c>
      <c r="F798" s="12" t="s">
        <v>646</v>
      </c>
      <c r="G798" s="12" t="s">
        <v>106</v>
      </c>
      <c r="H798" s="12" t="s">
        <v>106</v>
      </c>
      <c r="I798" s="12" t="s">
        <v>106</v>
      </c>
      <c r="J798" s="12" t="s">
        <v>106</v>
      </c>
      <c r="K798" s="14" t="s">
        <v>2316</v>
      </c>
      <c r="L798" s="12" t="s">
        <v>106</v>
      </c>
      <c r="M798" s="14" t="s">
        <v>2316</v>
      </c>
      <c r="N798" s="12" t="s">
        <v>105</v>
      </c>
      <c r="O798" s="12" t="s">
        <v>106</v>
      </c>
      <c r="P798" s="13" t="s">
        <v>2317</v>
      </c>
      <c r="Q798" s="125" t="s">
        <v>106</v>
      </c>
      <c r="R798" s="125" t="s">
        <v>106</v>
      </c>
      <c r="S798" s="125" t="s">
        <v>106</v>
      </c>
      <c r="T798" s="125" t="s">
        <v>106</v>
      </c>
      <c r="U798" s="12" t="s">
        <v>106</v>
      </c>
      <c r="V798" s="50" t="s">
        <v>106</v>
      </c>
      <c r="W798" s="12" t="s">
        <v>106</v>
      </c>
      <c r="X798" s="12" t="s">
        <v>108</v>
      </c>
      <c r="Y798" s="12" t="s">
        <v>108</v>
      </c>
      <c r="Z798" s="12" t="s">
        <v>108</v>
      </c>
      <c r="AA798" s="12" t="s">
        <v>108</v>
      </c>
      <c r="AB798" s="56" t="s">
        <v>108</v>
      </c>
      <c r="AC798" s="50" t="s">
        <v>109</v>
      </c>
      <c r="AD798" s="121" t="s">
        <v>106</v>
      </c>
      <c r="AE798" s="12" t="s">
        <v>106</v>
      </c>
      <c r="AF798" s="122" t="s">
        <v>106</v>
      </c>
      <c r="AG798" s="122" t="s">
        <v>106</v>
      </c>
      <c r="AH798" s="122" t="s">
        <v>106</v>
      </c>
      <c r="AI798" s="122" t="s">
        <v>106</v>
      </c>
      <c r="AJ798" s="122" t="s">
        <v>106</v>
      </c>
      <c r="AK798" s="93" t="s">
        <v>106</v>
      </c>
      <c r="AL798" s="12" t="s">
        <v>106</v>
      </c>
      <c r="AM798" s="12" t="s">
        <v>173</v>
      </c>
      <c r="AN798" s="14" t="s">
        <v>2317</v>
      </c>
      <c r="AO798" s="15" t="s">
        <v>173</v>
      </c>
      <c r="AQ798" s="54" t="s">
        <v>106</v>
      </c>
      <c r="AR798" s="50" t="str">
        <f t="shared" si="339"/>
        <v>VSE1066.113</v>
      </c>
      <c r="AS798" s="50" t="str">
        <f t="shared" si="340"/>
        <v>VSE1066_3A</v>
      </c>
      <c r="AT798" s="12" t="s">
        <v>108</v>
      </c>
      <c r="AU798" s="12" t="s">
        <v>108</v>
      </c>
      <c r="AV798" s="12" t="s">
        <v>108</v>
      </c>
      <c r="AW798" s="12" t="s">
        <v>108</v>
      </c>
      <c r="AX798" s="50" t="s">
        <v>106</v>
      </c>
      <c r="AY798" s="12" t="s">
        <v>106</v>
      </c>
      <c r="AZ798" s="12" t="s">
        <v>106</v>
      </c>
      <c r="BA798" s="12" t="str">
        <f t="shared" si="341"/>
        <v>M3A</v>
      </c>
      <c r="BB798" s="54" t="s">
        <v>106</v>
      </c>
      <c r="BC798" s="12" t="str">
        <f t="shared" si="342"/>
        <v>-</v>
      </c>
      <c r="BD798" s="12" t="str">
        <f t="shared" si="343"/>
        <v>-</v>
      </c>
      <c r="BE798" s="115" t="str">
        <f t="shared" si="282"/>
        <v>M3A_VSE1066</v>
      </c>
      <c r="BF798" s="123" t="s">
        <v>106</v>
      </c>
      <c r="BG798" s="12" t="s">
        <v>106</v>
      </c>
      <c r="BH798" s="54" t="s">
        <v>106</v>
      </c>
      <c r="BI798" s="12" t="s">
        <v>106</v>
      </c>
      <c r="BJ798" s="12" t="s">
        <v>106</v>
      </c>
      <c r="BK798" s="12" t="s">
        <v>106</v>
      </c>
      <c r="BL798" s="123" t="s">
        <v>106</v>
      </c>
      <c r="BM798" s="12" t="s">
        <v>106</v>
      </c>
      <c r="BN798" s="54" t="s">
        <v>106</v>
      </c>
      <c r="BO798" s="12" t="s">
        <v>106</v>
      </c>
      <c r="BP798" s="12" t="s">
        <v>106</v>
      </c>
      <c r="BQ798" s="12" t="s">
        <v>106</v>
      </c>
      <c r="BR798" s="123" t="s">
        <v>106</v>
      </c>
      <c r="BS798" s="12" t="s">
        <v>106</v>
      </c>
      <c r="BT798" s="54" t="s">
        <v>106</v>
      </c>
      <c r="BU798" s="12" t="s">
        <v>106</v>
      </c>
      <c r="BV798" s="12" t="s">
        <v>106</v>
      </c>
      <c r="BW798" s="12" t="s">
        <v>106</v>
      </c>
      <c r="BX798" s="123" t="s">
        <v>106</v>
      </c>
      <c r="BY798" s="12" t="s">
        <v>106</v>
      </c>
      <c r="BZ798" s="54" t="s">
        <v>106</v>
      </c>
      <c r="CA798" s="12" t="s">
        <v>106</v>
      </c>
      <c r="CB798" s="12" t="s">
        <v>106</v>
      </c>
      <c r="CC798" s="12" t="s">
        <v>106</v>
      </c>
      <c r="CD798" s="123" t="s">
        <v>106</v>
      </c>
      <c r="CE798" s="123" t="s">
        <v>106</v>
      </c>
      <c r="CF798" s="123" t="s">
        <v>106</v>
      </c>
      <c r="CG798" s="123" t="s">
        <v>106</v>
      </c>
      <c r="CH798" s="123" t="s">
        <v>106</v>
      </c>
      <c r="CI798" s="123" t="s">
        <v>106</v>
      </c>
      <c r="CJ798" s="123" t="s">
        <v>106</v>
      </c>
      <c r="CK798" s="54" t="s">
        <v>106</v>
      </c>
      <c r="CL798" s="124" t="s">
        <v>2545</v>
      </c>
      <c r="CM798" s="138" t="s">
        <v>2624</v>
      </c>
      <c r="CN798" s="64" t="str">
        <f>TabelladatiSinottico[[#This Row],[Serial_Number]]</f>
        <v>VSE1066.113</v>
      </c>
      <c r="CO798" s="50" t="str">
        <f>TabelladatiSinottico[[#This Row],[Customer]]</f>
        <v>LORENZETTI BRASIL</v>
      </c>
      <c r="CP798" s="54">
        <f t="shared" si="308"/>
        <v>797</v>
      </c>
      <c r="CQ798" s="124" t="s">
        <v>106</v>
      </c>
    </row>
    <row r="799" spans="1:95" ht="14.25" customHeight="1" x14ac:dyDescent="0.25">
      <c r="A799" s="119" t="s">
        <v>2624</v>
      </c>
      <c r="B799" s="120" t="s">
        <v>1031</v>
      </c>
      <c r="C799" s="50" t="s">
        <v>652</v>
      </c>
      <c r="D799" s="50" t="s">
        <v>2636</v>
      </c>
      <c r="E799" s="12">
        <v>2017</v>
      </c>
      <c r="F799" s="12" t="s">
        <v>646</v>
      </c>
      <c r="G799" s="12" t="s">
        <v>106</v>
      </c>
      <c r="H799" s="12" t="s">
        <v>106</v>
      </c>
      <c r="I799" s="12" t="s">
        <v>106</v>
      </c>
      <c r="J799" s="12" t="s">
        <v>2599</v>
      </c>
      <c r="K799" s="14" t="s">
        <v>2316</v>
      </c>
      <c r="L799" s="12" t="s">
        <v>2632</v>
      </c>
      <c r="M799" s="14" t="s">
        <v>2316</v>
      </c>
      <c r="N799" s="12" t="s">
        <v>105</v>
      </c>
      <c r="O799" s="12" t="s">
        <v>106</v>
      </c>
      <c r="P799" s="13" t="s">
        <v>2317</v>
      </c>
      <c r="Q799" s="125" t="s">
        <v>106</v>
      </c>
      <c r="R799" s="125" t="s">
        <v>106</v>
      </c>
      <c r="S799" s="125" t="s">
        <v>106</v>
      </c>
      <c r="T799" s="125" t="s">
        <v>106</v>
      </c>
      <c r="U799" s="12" t="s">
        <v>106</v>
      </c>
      <c r="V799" s="50" t="s">
        <v>106</v>
      </c>
      <c r="W799" s="12" t="s">
        <v>106</v>
      </c>
      <c r="X799" s="12" t="s">
        <v>108</v>
      </c>
      <c r="Y799" s="12" t="s">
        <v>108</v>
      </c>
      <c r="Z799" s="12" t="s">
        <v>108</v>
      </c>
      <c r="AA799" s="12" t="s">
        <v>108</v>
      </c>
      <c r="AB799" s="56" t="s">
        <v>108</v>
      </c>
      <c r="AC799" s="50" t="s">
        <v>364</v>
      </c>
      <c r="AD799" s="121" t="s">
        <v>106</v>
      </c>
      <c r="AE799" s="12" t="s">
        <v>106</v>
      </c>
      <c r="AF799" s="122" t="s">
        <v>106</v>
      </c>
      <c r="AG799" s="122" t="s">
        <v>106</v>
      </c>
      <c r="AH799" s="122" t="s">
        <v>106</v>
      </c>
      <c r="AI799" s="122" t="s">
        <v>106</v>
      </c>
      <c r="AJ799" s="122" t="s">
        <v>106</v>
      </c>
      <c r="AK799" s="93" t="s">
        <v>106</v>
      </c>
      <c r="AL799" s="12" t="s">
        <v>106</v>
      </c>
      <c r="AM799" s="12" t="s">
        <v>173</v>
      </c>
      <c r="AN799" s="14" t="s">
        <v>2317</v>
      </c>
      <c r="AO799" s="15" t="s">
        <v>173</v>
      </c>
      <c r="AQ799" s="54" t="s">
        <v>106</v>
      </c>
      <c r="AR799" s="50" t="str">
        <f>A799&amp;"."&amp;B799</f>
        <v>VSE1066.114</v>
      </c>
      <c r="AS799" s="50" t="str">
        <f>A799&amp;"_"&amp;C799</f>
        <v>VSE1066_3A</v>
      </c>
      <c r="AT799" s="12" t="s">
        <v>108</v>
      </c>
      <c r="AU799" s="12" t="s">
        <v>108</v>
      </c>
      <c r="AV799" s="12" t="s">
        <v>108</v>
      </c>
      <c r="AW799" s="12" t="s">
        <v>108</v>
      </c>
      <c r="AX799" s="50" t="s">
        <v>106</v>
      </c>
      <c r="AY799" s="12" t="s">
        <v>106</v>
      </c>
      <c r="AZ799" s="12" t="s">
        <v>106</v>
      </c>
      <c r="BA799" s="12" t="str">
        <f>F799</f>
        <v>M3A</v>
      </c>
      <c r="BB799" s="54" t="s">
        <v>106</v>
      </c>
      <c r="BC799" s="12" t="str">
        <f>G799</f>
        <v>-</v>
      </c>
      <c r="BD799" s="12" t="str">
        <f>I799</f>
        <v>-</v>
      </c>
      <c r="BE799" s="115" t="str">
        <f t="shared" si="282"/>
        <v>M3A_VSE1066</v>
      </c>
      <c r="BF799" s="123" t="s">
        <v>106</v>
      </c>
      <c r="BG799" s="12" t="s">
        <v>106</v>
      </c>
      <c r="BH799" s="54" t="s">
        <v>106</v>
      </c>
      <c r="BI799" s="12" t="s">
        <v>106</v>
      </c>
      <c r="BJ799" s="12" t="s">
        <v>106</v>
      </c>
      <c r="BK799" s="12" t="s">
        <v>106</v>
      </c>
      <c r="BL799" s="123" t="s">
        <v>106</v>
      </c>
      <c r="BM799" s="12" t="s">
        <v>106</v>
      </c>
      <c r="BN799" s="54" t="s">
        <v>106</v>
      </c>
      <c r="BO799" s="12" t="s">
        <v>106</v>
      </c>
      <c r="BP799" s="12" t="s">
        <v>106</v>
      </c>
      <c r="BQ799" s="12" t="s">
        <v>106</v>
      </c>
      <c r="BR799" s="123" t="s">
        <v>106</v>
      </c>
      <c r="BS799" s="12" t="s">
        <v>106</v>
      </c>
      <c r="BT799" s="54" t="s">
        <v>106</v>
      </c>
      <c r="BU799" s="12" t="s">
        <v>106</v>
      </c>
      <c r="BV799" s="12" t="s">
        <v>106</v>
      </c>
      <c r="BW799" s="12" t="s">
        <v>106</v>
      </c>
      <c r="BX799" s="123" t="s">
        <v>106</v>
      </c>
      <c r="BY799" s="12" t="s">
        <v>106</v>
      </c>
      <c r="BZ799" s="54" t="s">
        <v>106</v>
      </c>
      <c r="CA799" s="12" t="s">
        <v>106</v>
      </c>
      <c r="CB799" s="12" t="s">
        <v>106</v>
      </c>
      <c r="CC799" s="12" t="s">
        <v>106</v>
      </c>
      <c r="CD799" s="123" t="s">
        <v>106</v>
      </c>
      <c r="CE799" s="123" t="s">
        <v>106</v>
      </c>
      <c r="CF799" s="123" t="s">
        <v>106</v>
      </c>
      <c r="CG799" s="123" t="s">
        <v>106</v>
      </c>
      <c r="CH799" s="123" t="s">
        <v>106</v>
      </c>
      <c r="CI799" s="123" t="s">
        <v>106</v>
      </c>
      <c r="CJ799" s="123" t="s">
        <v>106</v>
      </c>
      <c r="CK799" s="54" t="s">
        <v>106</v>
      </c>
      <c r="CL799" s="124" t="s">
        <v>2545</v>
      </c>
      <c r="CM799" s="138" t="s">
        <v>2624</v>
      </c>
      <c r="CN799" s="64" t="str">
        <f>TabelladatiSinottico[[#This Row],[Serial_Number]]</f>
        <v>VSE1066.114</v>
      </c>
      <c r="CO799" s="50" t="str">
        <f>TabelladatiSinottico[[#This Row],[Customer]]</f>
        <v>STAMPERIA SEGRINO S.r.l.</v>
      </c>
      <c r="CP799" s="54">
        <f t="shared" si="308"/>
        <v>798</v>
      </c>
      <c r="CQ799" s="124" t="s">
        <v>106</v>
      </c>
    </row>
    <row r="800" spans="1:95" ht="14.25" customHeight="1" x14ac:dyDescent="0.25">
      <c r="A800" s="119" t="s">
        <v>2624</v>
      </c>
      <c r="B800" s="120" t="s">
        <v>1034</v>
      </c>
      <c r="C800" s="50" t="s">
        <v>652</v>
      </c>
      <c r="D800" s="50" t="s">
        <v>2248</v>
      </c>
      <c r="E800" s="12">
        <v>2018</v>
      </c>
      <c r="F800" s="12" t="s">
        <v>646</v>
      </c>
      <c r="G800" s="12" t="s">
        <v>106</v>
      </c>
      <c r="H800" s="12" t="s">
        <v>106</v>
      </c>
      <c r="I800" s="12" t="s">
        <v>106</v>
      </c>
      <c r="J800" s="12" t="s">
        <v>106</v>
      </c>
      <c r="K800" s="14" t="s">
        <v>2316</v>
      </c>
      <c r="L800" s="12" t="s">
        <v>106</v>
      </c>
      <c r="M800" s="14" t="s">
        <v>2316</v>
      </c>
      <c r="N800" s="12" t="s">
        <v>105</v>
      </c>
      <c r="O800" s="12" t="s">
        <v>106</v>
      </c>
      <c r="P800" s="13" t="s">
        <v>2317</v>
      </c>
      <c r="Q800" s="125" t="s">
        <v>106</v>
      </c>
      <c r="R800" s="125" t="s">
        <v>106</v>
      </c>
      <c r="S800" s="125" t="s">
        <v>106</v>
      </c>
      <c r="T800" s="125" t="s">
        <v>106</v>
      </c>
      <c r="U800" s="12" t="s">
        <v>106</v>
      </c>
      <c r="V800" s="50" t="s">
        <v>106</v>
      </c>
      <c r="W800" s="12" t="s">
        <v>106</v>
      </c>
      <c r="X800" s="12" t="s">
        <v>108</v>
      </c>
      <c r="Y800" s="12" t="s">
        <v>108</v>
      </c>
      <c r="Z800" s="12" t="s">
        <v>108</v>
      </c>
      <c r="AA800" s="12" t="s">
        <v>108</v>
      </c>
      <c r="AB800" s="56" t="s">
        <v>108</v>
      </c>
      <c r="AC800" s="50" t="s">
        <v>109</v>
      </c>
      <c r="AD800" s="121" t="s">
        <v>106</v>
      </c>
      <c r="AE800" s="12" t="s">
        <v>106</v>
      </c>
      <c r="AF800" s="122" t="s">
        <v>106</v>
      </c>
      <c r="AG800" s="122" t="s">
        <v>106</v>
      </c>
      <c r="AH800" s="122" t="s">
        <v>106</v>
      </c>
      <c r="AI800" s="122" t="s">
        <v>106</v>
      </c>
      <c r="AJ800" s="122" t="s">
        <v>106</v>
      </c>
      <c r="AK800" s="93" t="s">
        <v>106</v>
      </c>
      <c r="AL800" s="12" t="s">
        <v>106</v>
      </c>
      <c r="AM800" s="12" t="s">
        <v>173</v>
      </c>
      <c r="AN800" s="14" t="s">
        <v>2317</v>
      </c>
      <c r="AO800" s="15" t="s">
        <v>173</v>
      </c>
      <c r="AQ800" s="54" t="s">
        <v>106</v>
      </c>
      <c r="AR800" s="50" t="str">
        <f t="shared" si="334"/>
        <v>VSE1066.115</v>
      </c>
      <c r="AS800" s="50" t="str">
        <f t="shared" si="335"/>
        <v>VSE1066_3A</v>
      </c>
      <c r="AT800" s="12" t="s">
        <v>108</v>
      </c>
      <c r="AU800" s="12" t="s">
        <v>108</v>
      </c>
      <c r="AV800" s="12" t="s">
        <v>108</v>
      </c>
      <c r="AW800" s="12" t="s">
        <v>108</v>
      </c>
      <c r="AX800" s="50" t="s">
        <v>106</v>
      </c>
      <c r="AY800" s="12" t="s">
        <v>106</v>
      </c>
      <c r="AZ800" s="12" t="s">
        <v>106</v>
      </c>
      <c r="BA800" s="12" t="str">
        <f t="shared" si="336"/>
        <v>M3A</v>
      </c>
      <c r="BB800" s="54" t="s">
        <v>106</v>
      </c>
      <c r="BC800" s="12" t="str">
        <f t="shared" si="337"/>
        <v>-</v>
      </c>
      <c r="BD800" s="12" t="str">
        <f t="shared" si="338"/>
        <v>-</v>
      </c>
      <c r="BE800" s="115" t="str">
        <f t="shared" si="282"/>
        <v>M3A_VSE1066</v>
      </c>
      <c r="BF800" s="123" t="s">
        <v>106</v>
      </c>
      <c r="BG800" s="12" t="s">
        <v>106</v>
      </c>
      <c r="BH800" s="54" t="s">
        <v>106</v>
      </c>
      <c r="BI800" s="12" t="s">
        <v>106</v>
      </c>
      <c r="BJ800" s="12" t="s">
        <v>106</v>
      </c>
      <c r="BK800" s="12" t="s">
        <v>106</v>
      </c>
      <c r="BL800" s="123" t="s">
        <v>106</v>
      </c>
      <c r="BM800" s="12" t="s">
        <v>106</v>
      </c>
      <c r="BN800" s="54" t="s">
        <v>106</v>
      </c>
      <c r="BO800" s="12" t="s">
        <v>106</v>
      </c>
      <c r="BP800" s="12" t="s">
        <v>106</v>
      </c>
      <c r="BQ800" s="12" t="s">
        <v>106</v>
      </c>
      <c r="BR800" s="123" t="s">
        <v>106</v>
      </c>
      <c r="BS800" s="12" t="s">
        <v>106</v>
      </c>
      <c r="BT800" s="54" t="s">
        <v>106</v>
      </c>
      <c r="BU800" s="12" t="s">
        <v>106</v>
      </c>
      <c r="BV800" s="12" t="s">
        <v>106</v>
      </c>
      <c r="BW800" s="12" t="s">
        <v>106</v>
      </c>
      <c r="BX800" s="123" t="s">
        <v>106</v>
      </c>
      <c r="BY800" s="12" t="s">
        <v>106</v>
      </c>
      <c r="BZ800" s="54" t="s">
        <v>106</v>
      </c>
      <c r="CA800" s="12" t="s">
        <v>106</v>
      </c>
      <c r="CB800" s="12" t="s">
        <v>106</v>
      </c>
      <c r="CC800" s="12" t="s">
        <v>106</v>
      </c>
      <c r="CD800" s="123" t="s">
        <v>106</v>
      </c>
      <c r="CE800" s="123" t="s">
        <v>106</v>
      </c>
      <c r="CF800" s="123" t="s">
        <v>106</v>
      </c>
      <c r="CG800" s="123" t="s">
        <v>106</v>
      </c>
      <c r="CH800" s="123" t="s">
        <v>106</v>
      </c>
      <c r="CI800" s="123" t="s">
        <v>106</v>
      </c>
      <c r="CJ800" s="123" t="s">
        <v>106</v>
      </c>
      <c r="CK800" s="54" t="s">
        <v>106</v>
      </c>
      <c r="CL800" s="124" t="s">
        <v>2545</v>
      </c>
      <c r="CM800" s="138" t="s">
        <v>2624</v>
      </c>
      <c r="CN800" s="64" t="str">
        <f>TabelladatiSinottico[[#This Row],[Serial_Number]]</f>
        <v>VSE1066.115</v>
      </c>
      <c r="CO800" s="50" t="str">
        <f>TabelladatiSinottico[[#This Row],[Customer]]</f>
        <v>BRITANIA ELETRONICOS</v>
      </c>
      <c r="CP800" s="54">
        <f t="shared" si="308"/>
        <v>799</v>
      </c>
      <c r="CQ800" s="124" t="s">
        <v>106</v>
      </c>
    </row>
    <row r="801" spans="1:95" ht="14.25" customHeight="1" x14ac:dyDescent="0.25">
      <c r="A801" s="119" t="s">
        <v>2624</v>
      </c>
      <c r="B801" s="120" t="s">
        <v>1035</v>
      </c>
      <c r="C801" s="50" t="s">
        <v>652</v>
      </c>
      <c r="D801" s="50" t="s">
        <v>1766</v>
      </c>
      <c r="E801" s="12">
        <v>2018</v>
      </c>
      <c r="F801" s="12" t="s">
        <v>646</v>
      </c>
      <c r="G801" s="12" t="s">
        <v>106</v>
      </c>
      <c r="H801" s="12" t="s">
        <v>106</v>
      </c>
      <c r="I801" s="12" t="s">
        <v>106</v>
      </c>
      <c r="J801" s="12" t="s">
        <v>2576</v>
      </c>
      <c r="K801" s="14" t="s">
        <v>2316</v>
      </c>
      <c r="L801" s="12" t="s">
        <v>106</v>
      </c>
      <c r="M801" s="14" t="s">
        <v>2316</v>
      </c>
      <c r="N801" s="12" t="s">
        <v>105</v>
      </c>
      <c r="O801" s="12" t="s">
        <v>106</v>
      </c>
      <c r="P801" s="13" t="s">
        <v>2317</v>
      </c>
      <c r="Q801" s="125" t="s">
        <v>106</v>
      </c>
      <c r="R801" s="125" t="s">
        <v>106</v>
      </c>
      <c r="S801" s="125" t="s">
        <v>106</v>
      </c>
      <c r="T801" s="125" t="s">
        <v>106</v>
      </c>
      <c r="U801" s="12" t="s">
        <v>106</v>
      </c>
      <c r="V801" s="50" t="s">
        <v>106</v>
      </c>
      <c r="W801" s="12" t="s">
        <v>106</v>
      </c>
      <c r="X801" s="12" t="s">
        <v>108</v>
      </c>
      <c r="Y801" s="12" t="s">
        <v>108</v>
      </c>
      <c r="Z801" s="12" t="s">
        <v>108</v>
      </c>
      <c r="AA801" s="12" t="s">
        <v>108</v>
      </c>
      <c r="AB801" s="56" t="s">
        <v>108</v>
      </c>
      <c r="AC801" s="50" t="s">
        <v>364</v>
      </c>
      <c r="AD801" s="121" t="s">
        <v>106</v>
      </c>
      <c r="AE801" s="12" t="s">
        <v>106</v>
      </c>
      <c r="AF801" s="122" t="s">
        <v>106</v>
      </c>
      <c r="AG801" s="122" t="s">
        <v>106</v>
      </c>
      <c r="AH801" s="122" t="s">
        <v>106</v>
      </c>
      <c r="AI801" s="122" t="s">
        <v>106</v>
      </c>
      <c r="AJ801" s="122" t="s">
        <v>106</v>
      </c>
      <c r="AK801" s="93" t="s">
        <v>106</v>
      </c>
      <c r="AL801" s="12" t="s">
        <v>106</v>
      </c>
      <c r="AM801" s="12" t="s">
        <v>173</v>
      </c>
      <c r="AN801" s="14" t="s">
        <v>2317</v>
      </c>
      <c r="AO801" s="15" t="s">
        <v>173</v>
      </c>
      <c r="AQ801" s="54" t="s">
        <v>106</v>
      </c>
      <c r="AR801" s="50" t="str">
        <f t="shared" ref="AR801:AR816" si="344">A801&amp;"."&amp;B801</f>
        <v>VSE1066.116</v>
      </c>
      <c r="AS801" s="50" t="str">
        <f t="shared" ref="AS801:AS816" si="345">A801&amp;"_"&amp;C801</f>
        <v>VSE1066_3A</v>
      </c>
      <c r="AT801" s="12" t="s">
        <v>108</v>
      </c>
      <c r="AU801" s="12" t="s">
        <v>108</v>
      </c>
      <c r="AV801" s="12" t="s">
        <v>108</v>
      </c>
      <c r="AW801" s="12" t="s">
        <v>108</v>
      </c>
      <c r="AX801" s="50" t="s">
        <v>106</v>
      </c>
      <c r="AY801" s="12" t="s">
        <v>106</v>
      </c>
      <c r="AZ801" s="12" t="s">
        <v>106</v>
      </c>
      <c r="BA801" s="12" t="str">
        <f t="shared" ref="BA801:BA816" si="346">F801</f>
        <v>M3A</v>
      </c>
      <c r="BB801" s="54" t="s">
        <v>106</v>
      </c>
      <c r="BC801" s="12" t="str">
        <f t="shared" ref="BC801:BC816" si="347">G801</f>
        <v>-</v>
      </c>
      <c r="BD801" s="12" t="str">
        <f t="shared" ref="BD801:BD816" si="348">I801</f>
        <v>-</v>
      </c>
      <c r="BE801" s="115" t="str">
        <f t="shared" si="282"/>
        <v>M3A_VSE1066</v>
      </c>
      <c r="BF801" s="123" t="s">
        <v>106</v>
      </c>
      <c r="BG801" s="12" t="s">
        <v>106</v>
      </c>
      <c r="BH801" s="54" t="s">
        <v>106</v>
      </c>
      <c r="BI801" s="12" t="s">
        <v>106</v>
      </c>
      <c r="BJ801" s="12" t="s">
        <v>106</v>
      </c>
      <c r="BK801" s="12" t="s">
        <v>106</v>
      </c>
      <c r="BL801" s="123" t="s">
        <v>106</v>
      </c>
      <c r="BM801" s="12" t="s">
        <v>106</v>
      </c>
      <c r="BN801" s="54" t="s">
        <v>106</v>
      </c>
      <c r="BO801" s="12" t="s">
        <v>106</v>
      </c>
      <c r="BP801" s="12" t="s">
        <v>106</v>
      </c>
      <c r="BQ801" s="12" t="s">
        <v>106</v>
      </c>
      <c r="BR801" s="123" t="s">
        <v>106</v>
      </c>
      <c r="BS801" s="12" t="s">
        <v>106</v>
      </c>
      <c r="BT801" s="54" t="s">
        <v>106</v>
      </c>
      <c r="BU801" s="12" t="s">
        <v>106</v>
      </c>
      <c r="BV801" s="12" t="s">
        <v>106</v>
      </c>
      <c r="BW801" s="12" t="s">
        <v>106</v>
      </c>
      <c r="BX801" s="123" t="s">
        <v>106</v>
      </c>
      <c r="BY801" s="12" t="s">
        <v>106</v>
      </c>
      <c r="BZ801" s="54" t="s">
        <v>106</v>
      </c>
      <c r="CA801" s="12" t="s">
        <v>106</v>
      </c>
      <c r="CB801" s="12" t="s">
        <v>106</v>
      </c>
      <c r="CC801" s="12" t="s">
        <v>106</v>
      </c>
      <c r="CD801" s="123" t="s">
        <v>106</v>
      </c>
      <c r="CE801" s="123" t="s">
        <v>106</v>
      </c>
      <c r="CF801" s="123" t="s">
        <v>106</v>
      </c>
      <c r="CG801" s="123" t="s">
        <v>106</v>
      </c>
      <c r="CH801" s="123" t="s">
        <v>106</v>
      </c>
      <c r="CI801" s="123" t="s">
        <v>106</v>
      </c>
      <c r="CJ801" s="123" t="s">
        <v>106</v>
      </c>
      <c r="CK801" s="54" t="s">
        <v>106</v>
      </c>
      <c r="CL801" s="124" t="s">
        <v>2545</v>
      </c>
      <c r="CM801" s="138" t="s">
        <v>2624</v>
      </c>
      <c r="CN801" s="64" t="str">
        <f>TabelladatiSinottico[[#This Row],[Serial_Number]]</f>
        <v>VSE1066.116</v>
      </c>
      <c r="CO801" s="50" t="str">
        <f>TabelladatiSinottico[[#This Row],[Customer]]</f>
        <v>S.E.L. di Silvestro Sergio &amp; C. S.r.l.</v>
      </c>
      <c r="CP801" s="54">
        <f t="shared" si="308"/>
        <v>800</v>
      </c>
      <c r="CQ801" s="124" t="s">
        <v>106</v>
      </c>
    </row>
    <row r="802" spans="1:95" ht="14.25" customHeight="1" x14ac:dyDescent="0.25">
      <c r="A802" s="119" t="s">
        <v>2624</v>
      </c>
      <c r="B802" s="120" t="s">
        <v>1037</v>
      </c>
      <c r="C802" s="50" t="s">
        <v>652</v>
      </c>
      <c r="D802" s="50" t="s">
        <v>1613</v>
      </c>
      <c r="E802" s="12">
        <v>2018</v>
      </c>
      <c r="F802" s="12" t="s">
        <v>646</v>
      </c>
      <c r="G802" s="12" t="s">
        <v>106</v>
      </c>
      <c r="H802" s="12" t="s">
        <v>106</v>
      </c>
      <c r="I802" s="12" t="s">
        <v>106</v>
      </c>
      <c r="J802" s="12" t="s">
        <v>2576</v>
      </c>
      <c r="K802" s="14" t="s">
        <v>2316</v>
      </c>
      <c r="L802" s="12" t="s">
        <v>106</v>
      </c>
      <c r="M802" s="14" t="s">
        <v>2316</v>
      </c>
      <c r="N802" s="12" t="s">
        <v>105</v>
      </c>
      <c r="O802" s="12" t="s">
        <v>106</v>
      </c>
      <c r="P802" s="13" t="s">
        <v>2317</v>
      </c>
      <c r="Q802" s="125" t="s">
        <v>106</v>
      </c>
      <c r="R802" s="125" t="s">
        <v>106</v>
      </c>
      <c r="S802" s="125" t="s">
        <v>106</v>
      </c>
      <c r="T802" s="125" t="s">
        <v>106</v>
      </c>
      <c r="U802" s="12" t="s">
        <v>106</v>
      </c>
      <c r="V802" s="50" t="s">
        <v>106</v>
      </c>
      <c r="W802" s="12" t="s">
        <v>106</v>
      </c>
      <c r="X802" s="12" t="s">
        <v>108</v>
      </c>
      <c r="Y802" s="12" t="s">
        <v>108</v>
      </c>
      <c r="Z802" s="12" t="s">
        <v>108</v>
      </c>
      <c r="AA802" s="12" t="s">
        <v>108</v>
      </c>
      <c r="AB802" s="56" t="s">
        <v>108</v>
      </c>
      <c r="AC802" s="50" t="s">
        <v>1616</v>
      </c>
      <c r="AD802" s="121" t="s">
        <v>106</v>
      </c>
      <c r="AE802" s="12" t="s">
        <v>106</v>
      </c>
      <c r="AF802" s="122" t="s">
        <v>106</v>
      </c>
      <c r="AG802" s="122" t="s">
        <v>106</v>
      </c>
      <c r="AH802" s="122" t="s">
        <v>106</v>
      </c>
      <c r="AI802" s="122" t="s">
        <v>106</v>
      </c>
      <c r="AJ802" s="122" t="s">
        <v>106</v>
      </c>
      <c r="AK802" s="93" t="s">
        <v>106</v>
      </c>
      <c r="AL802" s="12" t="s">
        <v>106</v>
      </c>
      <c r="AM802" s="12" t="s">
        <v>173</v>
      </c>
      <c r="AN802" s="14" t="s">
        <v>2317</v>
      </c>
      <c r="AO802" s="15" t="s">
        <v>173</v>
      </c>
      <c r="AQ802" s="54" t="s">
        <v>106</v>
      </c>
      <c r="AR802" s="50" t="str">
        <f t="shared" si="344"/>
        <v>VSE1066.117</v>
      </c>
      <c r="AS802" s="50" t="str">
        <f t="shared" si="345"/>
        <v>VSE1066_3A</v>
      </c>
      <c r="AT802" s="12" t="s">
        <v>108</v>
      </c>
      <c r="AU802" s="12" t="s">
        <v>108</v>
      </c>
      <c r="AV802" s="12" t="s">
        <v>108</v>
      </c>
      <c r="AW802" s="12" t="s">
        <v>108</v>
      </c>
      <c r="AX802" s="50" t="s">
        <v>106</v>
      </c>
      <c r="AY802" s="12" t="s">
        <v>106</v>
      </c>
      <c r="AZ802" s="12" t="s">
        <v>106</v>
      </c>
      <c r="BA802" s="12" t="str">
        <f t="shared" si="346"/>
        <v>M3A</v>
      </c>
      <c r="BB802" s="54" t="s">
        <v>106</v>
      </c>
      <c r="BC802" s="12" t="str">
        <f t="shared" si="347"/>
        <v>-</v>
      </c>
      <c r="BD802" s="12" t="str">
        <f t="shared" si="348"/>
        <v>-</v>
      </c>
      <c r="BE802" s="115" t="str">
        <f t="shared" si="282"/>
        <v>M3A_VSE1066</v>
      </c>
      <c r="BF802" s="123" t="s">
        <v>106</v>
      </c>
      <c r="BG802" s="12" t="s">
        <v>106</v>
      </c>
      <c r="BH802" s="54" t="s">
        <v>106</v>
      </c>
      <c r="BI802" s="12" t="s">
        <v>106</v>
      </c>
      <c r="BJ802" s="12" t="s">
        <v>106</v>
      </c>
      <c r="BK802" s="12" t="s">
        <v>106</v>
      </c>
      <c r="BL802" s="123" t="s">
        <v>106</v>
      </c>
      <c r="BM802" s="12" t="s">
        <v>106</v>
      </c>
      <c r="BN802" s="54" t="s">
        <v>106</v>
      </c>
      <c r="BO802" s="12" t="s">
        <v>106</v>
      </c>
      <c r="BP802" s="12" t="s">
        <v>106</v>
      </c>
      <c r="BQ802" s="12" t="s">
        <v>106</v>
      </c>
      <c r="BR802" s="123" t="s">
        <v>106</v>
      </c>
      <c r="BS802" s="12" t="s">
        <v>106</v>
      </c>
      <c r="BT802" s="54" t="s">
        <v>106</v>
      </c>
      <c r="BU802" s="12" t="s">
        <v>106</v>
      </c>
      <c r="BV802" s="12" t="s">
        <v>106</v>
      </c>
      <c r="BW802" s="12" t="s">
        <v>106</v>
      </c>
      <c r="BX802" s="123" t="s">
        <v>106</v>
      </c>
      <c r="BY802" s="12" t="s">
        <v>106</v>
      </c>
      <c r="BZ802" s="54" t="s">
        <v>106</v>
      </c>
      <c r="CA802" s="12" t="s">
        <v>106</v>
      </c>
      <c r="CB802" s="12" t="s">
        <v>106</v>
      </c>
      <c r="CC802" s="12" t="s">
        <v>106</v>
      </c>
      <c r="CD802" s="123" t="s">
        <v>106</v>
      </c>
      <c r="CE802" s="123" t="s">
        <v>106</v>
      </c>
      <c r="CF802" s="123" t="s">
        <v>106</v>
      </c>
      <c r="CG802" s="123" t="s">
        <v>106</v>
      </c>
      <c r="CH802" s="123" t="s">
        <v>106</v>
      </c>
      <c r="CI802" s="123" t="s">
        <v>106</v>
      </c>
      <c r="CJ802" s="123" t="s">
        <v>106</v>
      </c>
      <c r="CK802" s="54" t="s">
        <v>106</v>
      </c>
      <c r="CL802" s="124" t="s">
        <v>2545</v>
      </c>
      <c r="CM802" s="138" t="s">
        <v>2624</v>
      </c>
      <c r="CN802" s="64" t="str">
        <f>TabelladatiSinottico[[#This Row],[Serial_Number]]</f>
        <v>VSE1066.117</v>
      </c>
      <c r="CO802" s="50" t="str">
        <f>TabelladatiSinottico[[#This Row],[Customer]]</f>
        <v>CHARNG SHENG</v>
      </c>
      <c r="CP802" s="54">
        <f t="shared" si="308"/>
        <v>801</v>
      </c>
      <c r="CQ802" s="124" t="s">
        <v>106</v>
      </c>
    </row>
    <row r="803" spans="1:95" ht="14.25" customHeight="1" x14ac:dyDescent="0.25">
      <c r="A803" s="119" t="s">
        <v>2624</v>
      </c>
      <c r="B803" s="120" t="s">
        <v>1040</v>
      </c>
      <c r="C803" s="50" t="s">
        <v>652</v>
      </c>
      <c r="D803" s="50" t="s">
        <v>2637</v>
      </c>
      <c r="E803" s="12">
        <v>2018</v>
      </c>
      <c r="F803" s="12" t="s">
        <v>646</v>
      </c>
      <c r="G803" s="12" t="s">
        <v>106</v>
      </c>
      <c r="H803" s="12" t="s">
        <v>106</v>
      </c>
      <c r="I803" s="12" t="s">
        <v>106</v>
      </c>
      <c r="J803" s="12" t="s">
        <v>2576</v>
      </c>
      <c r="K803" s="14" t="s">
        <v>2316</v>
      </c>
      <c r="L803" s="12" t="s">
        <v>106</v>
      </c>
      <c r="M803" s="14" t="s">
        <v>2316</v>
      </c>
      <c r="N803" s="12" t="s">
        <v>105</v>
      </c>
      <c r="O803" s="12" t="s">
        <v>106</v>
      </c>
      <c r="P803" s="13" t="s">
        <v>2317</v>
      </c>
      <c r="Q803" s="125" t="s">
        <v>106</v>
      </c>
      <c r="R803" s="125" t="s">
        <v>106</v>
      </c>
      <c r="S803" s="125" t="s">
        <v>106</v>
      </c>
      <c r="T803" s="125" t="s">
        <v>106</v>
      </c>
      <c r="U803" s="12" t="s">
        <v>106</v>
      </c>
      <c r="V803" s="50" t="s">
        <v>106</v>
      </c>
      <c r="W803" s="12" t="s">
        <v>106</v>
      </c>
      <c r="X803" s="12" t="s">
        <v>108</v>
      </c>
      <c r="Y803" s="12" t="s">
        <v>108</v>
      </c>
      <c r="Z803" s="12" t="s">
        <v>108</v>
      </c>
      <c r="AA803" s="12" t="s">
        <v>108</v>
      </c>
      <c r="AB803" s="56" t="s">
        <v>108</v>
      </c>
      <c r="AC803" s="50" t="s">
        <v>364</v>
      </c>
      <c r="AD803" s="121" t="s">
        <v>106</v>
      </c>
      <c r="AE803" s="12" t="s">
        <v>106</v>
      </c>
      <c r="AF803" s="122" t="s">
        <v>106</v>
      </c>
      <c r="AG803" s="122" t="s">
        <v>106</v>
      </c>
      <c r="AH803" s="122" t="s">
        <v>106</v>
      </c>
      <c r="AI803" s="122" t="s">
        <v>106</v>
      </c>
      <c r="AJ803" s="122" t="s">
        <v>106</v>
      </c>
      <c r="AK803" s="93" t="s">
        <v>106</v>
      </c>
      <c r="AL803" s="12" t="s">
        <v>106</v>
      </c>
      <c r="AM803" s="12" t="s">
        <v>173</v>
      </c>
      <c r="AN803" s="14" t="s">
        <v>2317</v>
      </c>
      <c r="AO803" s="15" t="s">
        <v>173</v>
      </c>
      <c r="AQ803" s="54" t="s">
        <v>106</v>
      </c>
      <c r="AR803" s="50" t="str">
        <f t="shared" si="344"/>
        <v>VSE1066.118</v>
      </c>
      <c r="AS803" s="50" t="str">
        <f t="shared" si="345"/>
        <v>VSE1066_3A</v>
      </c>
      <c r="AT803" s="12" t="s">
        <v>108</v>
      </c>
      <c r="AU803" s="12" t="s">
        <v>108</v>
      </c>
      <c r="AV803" s="12" t="s">
        <v>108</v>
      </c>
      <c r="AW803" s="12" t="s">
        <v>108</v>
      </c>
      <c r="AX803" s="50" t="s">
        <v>106</v>
      </c>
      <c r="AY803" s="12" t="s">
        <v>106</v>
      </c>
      <c r="AZ803" s="12" t="s">
        <v>106</v>
      </c>
      <c r="BA803" s="12" t="str">
        <f t="shared" si="346"/>
        <v>M3A</v>
      </c>
      <c r="BB803" s="54" t="s">
        <v>106</v>
      </c>
      <c r="BC803" s="12" t="str">
        <f t="shared" si="347"/>
        <v>-</v>
      </c>
      <c r="BD803" s="12" t="str">
        <f t="shared" si="348"/>
        <v>-</v>
      </c>
      <c r="BE803" s="115" t="str">
        <f t="shared" si="282"/>
        <v>M3A_VSE1066</v>
      </c>
      <c r="BF803" s="123" t="s">
        <v>106</v>
      </c>
      <c r="BG803" s="12" t="s">
        <v>106</v>
      </c>
      <c r="BH803" s="54" t="s">
        <v>106</v>
      </c>
      <c r="BI803" s="12" t="s">
        <v>106</v>
      </c>
      <c r="BJ803" s="12" t="s">
        <v>106</v>
      </c>
      <c r="BK803" s="12" t="s">
        <v>106</v>
      </c>
      <c r="BL803" s="123" t="s">
        <v>106</v>
      </c>
      <c r="BM803" s="12" t="s">
        <v>106</v>
      </c>
      <c r="BN803" s="54" t="s">
        <v>106</v>
      </c>
      <c r="BO803" s="12" t="s">
        <v>106</v>
      </c>
      <c r="BP803" s="12" t="s">
        <v>106</v>
      </c>
      <c r="BQ803" s="12" t="s">
        <v>106</v>
      </c>
      <c r="BR803" s="123" t="s">
        <v>106</v>
      </c>
      <c r="BS803" s="12" t="s">
        <v>106</v>
      </c>
      <c r="BT803" s="54" t="s">
        <v>106</v>
      </c>
      <c r="BU803" s="12" t="s">
        <v>106</v>
      </c>
      <c r="BV803" s="12" t="s">
        <v>106</v>
      </c>
      <c r="BW803" s="12" t="s">
        <v>106</v>
      </c>
      <c r="BX803" s="123" t="s">
        <v>106</v>
      </c>
      <c r="BY803" s="12" t="s">
        <v>106</v>
      </c>
      <c r="BZ803" s="54" t="s">
        <v>106</v>
      </c>
      <c r="CA803" s="12" t="s">
        <v>106</v>
      </c>
      <c r="CB803" s="12" t="s">
        <v>106</v>
      </c>
      <c r="CC803" s="12" t="s">
        <v>106</v>
      </c>
      <c r="CD803" s="123" t="s">
        <v>106</v>
      </c>
      <c r="CE803" s="123" t="s">
        <v>106</v>
      </c>
      <c r="CF803" s="123" t="s">
        <v>106</v>
      </c>
      <c r="CG803" s="123" t="s">
        <v>106</v>
      </c>
      <c r="CH803" s="123" t="s">
        <v>106</v>
      </c>
      <c r="CI803" s="123" t="s">
        <v>106</v>
      </c>
      <c r="CJ803" s="123" t="s">
        <v>106</v>
      </c>
      <c r="CK803" s="54" t="s">
        <v>106</v>
      </c>
      <c r="CL803" s="124" t="s">
        <v>2545</v>
      </c>
      <c r="CM803" s="138" t="s">
        <v>2624</v>
      </c>
      <c r="CN803" s="64" t="str">
        <f>TabelladatiSinottico[[#This Row],[Serial_Number]]</f>
        <v>VSE1066.118</v>
      </c>
      <c r="CO803" s="50" t="str">
        <f>TabelladatiSinottico[[#This Row],[Customer]]</f>
        <v>COSVECO S.r.l.</v>
      </c>
      <c r="CP803" s="54">
        <f t="shared" si="308"/>
        <v>802</v>
      </c>
      <c r="CQ803" s="124" t="s">
        <v>106</v>
      </c>
    </row>
    <row r="804" spans="1:95" ht="14.25" customHeight="1" x14ac:dyDescent="0.25">
      <c r="A804" s="119" t="s">
        <v>2624</v>
      </c>
      <c r="B804" s="120" t="s">
        <v>1044</v>
      </c>
      <c r="C804" s="50" t="s">
        <v>652</v>
      </c>
      <c r="D804" s="50" t="s">
        <v>2638</v>
      </c>
      <c r="E804" s="12">
        <v>2019</v>
      </c>
      <c r="F804" s="12" t="s">
        <v>646</v>
      </c>
      <c r="G804" s="12" t="s">
        <v>2585</v>
      </c>
      <c r="H804" s="12" t="s">
        <v>893</v>
      </c>
      <c r="I804" s="12" t="s">
        <v>102</v>
      </c>
      <c r="J804" s="12" t="s">
        <v>2599</v>
      </c>
      <c r="K804" s="14" t="s">
        <v>2316</v>
      </c>
      <c r="L804" s="12" t="s">
        <v>2627</v>
      </c>
      <c r="M804" s="14" t="s">
        <v>2316</v>
      </c>
      <c r="N804" s="12" t="s">
        <v>105</v>
      </c>
      <c r="O804" s="12" t="s">
        <v>106</v>
      </c>
      <c r="P804" s="13" t="s">
        <v>2317</v>
      </c>
      <c r="Q804" s="125">
        <v>1020</v>
      </c>
      <c r="R804" s="125">
        <v>610</v>
      </c>
      <c r="S804" s="125">
        <v>610</v>
      </c>
      <c r="T804" s="125">
        <v>24</v>
      </c>
      <c r="U804" s="12" t="s">
        <v>106</v>
      </c>
      <c r="V804" s="50" t="s">
        <v>106</v>
      </c>
      <c r="W804" s="12" t="s">
        <v>106</v>
      </c>
      <c r="X804" s="12" t="s">
        <v>108</v>
      </c>
      <c r="Y804" s="12" t="s">
        <v>108</v>
      </c>
      <c r="Z804" s="12" t="s">
        <v>108</v>
      </c>
      <c r="AA804" s="12" t="s">
        <v>108</v>
      </c>
      <c r="AB804" s="56" t="s">
        <v>108</v>
      </c>
      <c r="AC804" s="50" t="s">
        <v>364</v>
      </c>
      <c r="AD804" s="121" t="s">
        <v>106</v>
      </c>
      <c r="AE804" s="12" t="s">
        <v>106</v>
      </c>
      <c r="AF804" s="122" t="s">
        <v>106</v>
      </c>
      <c r="AG804" s="122" t="s">
        <v>106</v>
      </c>
      <c r="AH804" s="122" t="s">
        <v>106</v>
      </c>
      <c r="AI804" s="122" t="s">
        <v>106</v>
      </c>
      <c r="AJ804" s="122" t="s">
        <v>106</v>
      </c>
      <c r="AK804" s="93" t="s">
        <v>106</v>
      </c>
      <c r="AL804" s="12" t="s">
        <v>106</v>
      </c>
      <c r="AM804" s="12" t="s">
        <v>173</v>
      </c>
      <c r="AN804" s="14" t="s">
        <v>2317</v>
      </c>
      <c r="AO804" s="15" t="s">
        <v>173</v>
      </c>
      <c r="AQ804" s="54" t="s">
        <v>106</v>
      </c>
      <c r="AR804" s="50" t="str">
        <f t="shared" ref="AR804:AR815" si="349">A804&amp;"."&amp;B804</f>
        <v>VSE1066.119</v>
      </c>
      <c r="AS804" s="50" t="str">
        <f t="shared" ref="AS804:AS815" si="350">A804&amp;"_"&amp;C804</f>
        <v>VSE1066_3A</v>
      </c>
      <c r="AT804" s="12" t="s">
        <v>108</v>
      </c>
      <c r="AU804" s="12" t="s">
        <v>108</v>
      </c>
      <c r="AV804" s="12" t="s">
        <v>108</v>
      </c>
      <c r="AW804" s="12" t="s">
        <v>108</v>
      </c>
      <c r="AX804" s="50" t="s">
        <v>153</v>
      </c>
      <c r="AY804" s="12" t="s">
        <v>106</v>
      </c>
      <c r="AZ804" s="12" t="s">
        <v>106</v>
      </c>
      <c r="BA804" s="12" t="str">
        <f t="shared" ref="BA804:BA815" si="351">F804</f>
        <v>M3A</v>
      </c>
      <c r="BB804" s="54" t="s">
        <v>106</v>
      </c>
      <c r="BC804" s="12" t="str">
        <f t="shared" ref="BC804:BC815" si="352">G804</f>
        <v>32 kw-18 krpm</v>
      </c>
      <c r="BD804" s="12" t="str">
        <f t="shared" ref="BD804:BD815" si="353">I804</f>
        <v>HSK-A 63</v>
      </c>
      <c r="BE804" s="115" t="str">
        <f t="shared" si="282"/>
        <v>M3A_VSE1066</v>
      </c>
      <c r="BF804" s="123" t="s">
        <v>106</v>
      </c>
      <c r="BG804" s="12" t="s">
        <v>106</v>
      </c>
      <c r="BH804" s="54" t="s">
        <v>106</v>
      </c>
      <c r="BI804" s="12" t="s">
        <v>106</v>
      </c>
      <c r="BJ804" s="12" t="s">
        <v>106</v>
      </c>
      <c r="BK804" s="12" t="s">
        <v>106</v>
      </c>
      <c r="BL804" s="123" t="s">
        <v>106</v>
      </c>
      <c r="BM804" s="12" t="s">
        <v>106</v>
      </c>
      <c r="BN804" s="54" t="s">
        <v>106</v>
      </c>
      <c r="BO804" s="12" t="s">
        <v>106</v>
      </c>
      <c r="BP804" s="12" t="s">
        <v>106</v>
      </c>
      <c r="BQ804" s="12" t="s">
        <v>106</v>
      </c>
      <c r="BR804" s="123" t="s">
        <v>106</v>
      </c>
      <c r="BS804" s="12" t="s">
        <v>106</v>
      </c>
      <c r="BT804" s="54" t="s">
        <v>106</v>
      </c>
      <c r="BU804" s="12" t="s">
        <v>106</v>
      </c>
      <c r="BV804" s="12" t="s">
        <v>106</v>
      </c>
      <c r="BW804" s="12" t="s">
        <v>106</v>
      </c>
      <c r="BX804" s="123" t="s">
        <v>106</v>
      </c>
      <c r="BY804" s="12" t="s">
        <v>106</v>
      </c>
      <c r="BZ804" s="54" t="s">
        <v>106</v>
      </c>
      <c r="CA804" s="12" t="s">
        <v>106</v>
      </c>
      <c r="CB804" s="12" t="s">
        <v>106</v>
      </c>
      <c r="CC804" s="12" t="s">
        <v>106</v>
      </c>
      <c r="CD804" s="123" t="s">
        <v>106</v>
      </c>
      <c r="CE804" s="123" t="s">
        <v>106</v>
      </c>
      <c r="CF804" s="123" t="s">
        <v>106</v>
      </c>
      <c r="CG804" s="123" t="s">
        <v>106</v>
      </c>
      <c r="CH804" s="123" t="s">
        <v>106</v>
      </c>
      <c r="CI804" s="123" t="s">
        <v>106</v>
      </c>
      <c r="CJ804" s="123" t="s">
        <v>106</v>
      </c>
      <c r="CK804" s="54" t="s">
        <v>106</v>
      </c>
      <c r="CL804" s="124" t="s">
        <v>2545</v>
      </c>
      <c r="CM804" s="138" t="s">
        <v>2624</v>
      </c>
      <c r="CN804" s="64" t="str">
        <f>TabelladatiSinottico[[#This Row],[Serial_Number]]</f>
        <v>VSE1066.119</v>
      </c>
      <c r="CO804" s="50" t="str">
        <f>TabelladatiSinottico[[#This Row],[Customer]]</f>
        <v>BERTOLINA FORGE S.r.l.</v>
      </c>
      <c r="CP804" s="54">
        <f t="shared" si="308"/>
        <v>803</v>
      </c>
      <c r="CQ804" s="124" t="s">
        <v>106</v>
      </c>
    </row>
    <row r="805" spans="1:95" ht="14.25" customHeight="1" x14ac:dyDescent="0.25">
      <c r="A805" s="119" t="s">
        <v>2624</v>
      </c>
      <c r="B805" s="120" t="s">
        <v>2254</v>
      </c>
      <c r="C805" s="50" t="s">
        <v>652</v>
      </c>
      <c r="D805" s="50" t="s">
        <v>2588</v>
      </c>
      <c r="E805" s="12">
        <v>2022</v>
      </c>
      <c r="F805" s="12" t="s">
        <v>646</v>
      </c>
      <c r="G805" s="12" t="s">
        <v>106</v>
      </c>
      <c r="H805" s="12" t="s">
        <v>106</v>
      </c>
      <c r="I805" s="12" t="s">
        <v>106</v>
      </c>
      <c r="J805" s="12" t="s">
        <v>106</v>
      </c>
      <c r="K805" s="14" t="s">
        <v>2316</v>
      </c>
      <c r="L805" s="12" t="s">
        <v>106</v>
      </c>
      <c r="M805" s="14" t="s">
        <v>2316</v>
      </c>
      <c r="N805" s="12" t="s">
        <v>105</v>
      </c>
      <c r="O805" s="12" t="s">
        <v>106</v>
      </c>
      <c r="P805" s="13" t="s">
        <v>2317</v>
      </c>
      <c r="Q805" s="125" t="s">
        <v>106</v>
      </c>
      <c r="R805" s="125" t="s">
        <v>106</v>
      </c>
      <c r="S805" s="125" t="s">
        <v>106</v>
      </c>
      <c r="T805" s="125" t="s">
        <v>106</v>
      </c>
      <c r="U805" s="12" t="s">
        <v>106</v>
      </c>
      <c r="V805" s="50" t="s">
        <v>106</v>
      </c>
      <c r="W805" s="12" t="s">
        <v>106</v>
      </c>
      <c r="X805" s="12" t="s">
        <v>108</v>
      </c>
      <c r="Y805" s="12" t="s">
        <v>108</v>
      </c>
      <c r="Z805" s="12" t="s">
        <v>108</v>
      </c>
      <c r="AA805" s="12" t="s">
        <v>108</v>
      </c>
      <c r="AB805" s="56" t="s">
        <v>108</v>
      </c>
      <c r="AC805" s="50" t="s">
        <v>109</v>
      </c>
      <c r="AD805" s="121" t="s">
        <v>106</v>
      </c>
      <c r="AE805" s="12" t="s">
        <v>106</v>
      </c>
      <c r="AF805" s="122" t="s">
        <v>106</v>
      </c>
      <c r="AG805" s="122" t="s">
        <v>106</v>
      </c>
      <c r="AH805" s="122" t="s">
        <v>106</v>
      </c>
      <c r="AI805" s="122" t="s">
        <v>106</v>
      </c>
      <c r="AJ805" s="122" t="s">
        <v>106</v>
      </c>
      <c r="AK805" s="93" t="s">
        <v>106</v>
      </c>
      <c r="AL805" s="12" t="s">
        <v>106</v>
      </c>
      <c r="AM805" s="12" t="s">
        <v>173</v>
      </c>
      <c r="AN805" s="14" t="s">
        <v>2317</v>
      </c>
      <c r="AO805" s="15" t="s">
        <v>173</v>
      </c>
      <c r="AQ805" s="54" t="s">
        <v>106</v>
      </c>
      <c r="AR805" s="50" t="str">
        <f t="shared" si="349"/>
        <v>VSE1066.120</v>
      </c>
      <c r="AS805" s="50" t="str">
        <f t="shared" si="350"/>
        <v>VSE1066_3A</v>
      </c>
      <c r="AT805" s="12" t="s">
        <v>108</v>
      </c>
      <c r="AU805" s="12" t="s">
        <v>108</v>
      </c>
      <c r="AV805" s="12" t="s">
        <v>108</v>
      </c>
      <c r="AW805" s="12" t="s">
        <v>108</v>
      </c>
      <c r="AX805" s="50" t="s">
        <v>106</v>
      </c>
      <c r="AY805" s="12" t="s">
        <v>106</v>
      </c>
      <c r="AZ805" s="12" t="s">
        <v>106</v>
      </c>
      <c r="BA805" s="12" t="str">
        <f t="shared" si="351"/>
        <v>M3A</v>
      </c>
      <c r="BB805" s="54" t="s">
        <v>106</v>
      </c>
      <c r="BC805" s="12" t="str">
        <f t="shared" si="352"/>
        <v>-</v>
      </c>
      <c r="BD805" s="12" t="str">
        <f t="shared" si="353"/>
        <v>-</v>
      </c>
      <c r="BE805" s="115" t="str">
        <f t="shared" si="282"/>
        <v>M3A_VSE1066</v>
      </c>
      <c r="BF805" s="123" t="s">
        <v>106</v>
      </c>
      <c r="BG805" s="12" t="s">
        <v>106</v>
      </c>
      <c r="BH805" s="54" t="s">
        <v>106</v>
      </c>
      <c r="BI805" s="12" t="s">
        <v>106</v>
      </c>
      <c r="BJ805" s="12" t="s">
        <v>106</v>
      </c>
      <c r="BK805" s="12" t="s">
        <v>106</v>
      </c>
      <c r="BL805" s="123" t="s">
        <v>106</v>
      </c>
      <c r="BM805" s="12" t="s">
        <v>106</v>
      </c>
      <c r="BN805" s="54" t="s">
        <v>106</v>
      </c>
      <c r="BO805" s="12" t="s">
        <v>106</v>
      </c>
      <c r="BP805" s="12" t="s">
        <v>106</v>
      </c>
      <c r="BQ805" s="12" t="s">
        <v>106</v>
      </c>
      <c r="BR805" s="123" t="s">
        <v>106</v>
      </c>
      <c r="BS805" s="12" t="s">
        <v>106</v>
      </c>
      <c r="BT805" s="54" t="s">
        <v>106</v>
      </c>
      <c r="BU805" s="12" t="s">
        <v>106</v>
      </c>
      <c r="BV805" s="12" t="s">
        <v>106</v>
      </c>
      <c r="BW805" s="12" t="s">
        <v>106</v>
      </c>
      <c r="BX805" s="123" t="s">
        <v>106</v>
      </c>
      <c r="BY805" s="12" t="s">
        <v>106</v>
      </c>
      <c r="BZ805" s="54" t="s">
        <v>106</v>
      </c>
      <c r="CA805" s="12" t="s">
        <v>106</v>
      </c>
      <c r="CB805" s="12" t="s">
        <v>106</v>
      </c>
      <c r="CC805" s="12" t="s">
        <v>106</v>
      </c>
      <c r="CD805" s="123" t="s">
        <v>106</v>
      </c>
      <c r="CE805" s="123" t="s">
        <v>106</v>
      </c>
      <c r="CF805" s="123" t="s">
        <v>106</v>
      </c>
      <c r="CG805" s="123" t="s">
        <v>106</v>
      </c>
      <c r="CH805" s="123" t="s">
        <v>106</v>
      </c>
      <c r="CI805" s="123" t="s">
        <v>106</v>
      </c>
      <c r="CJ805" s="123" t="s">
        <v>106</v>
      </c>
      <c r="CK805" s="54" t="s">
        <v>106</v>
      </c>
      <c r="CL805" s="124" t="s">
        <v>2545</v>
      </c>
      <c r="CM805" s="138" t="s">
        <v>2624</v>
      </c>
      <c r="CN805" s="64" t="str">
        <f>TabelladatiSinottico[[#This Row],[Serial_Number]]</f>
        <v>VSE1066.120</v>
      </c>
      <c r="CO805" s="50" t="str">
        <f>TabelladatiSinottico[[#This Row],[Customer]]</f>
        <v>MOLDTOOL FERRAMENTARIA</v>
      </c>
      <c r="CP805" s="54">
        <f t="shared" si="308"/>
        <v>804</v>
      </c>
      <c r="CQ805" s="124" t="s">
        <v>106</v>
      </c>
    </row>
    <row r="806" spans="1:95" ht="14.25" customHeight="1" x14ac:dyDescent="0.25">
      <c r="A806" s="119" t="s">
        <v>2624</v>
      </c>
      <c r="B806" s="120" t="s">
        <v>1055</v>
      </c>
      <c r="C806" s="50" t="s">
        <v>652</v>
      </c>
      <c r="D806" s="50" t="s">
        <v>2590</v>
      </c>
      <c r="E806" s="12">
        <v>2023</v>
      </c>
      <c r="F806" s="12" t="s">
        <v>646</v>
      </c>
      <c r="G806" s="12" t="s">
        <v>106</v>
      </c>
      <c r="H806" s="12" t="s">
        <v>106</v>
      </c>
      <c r="I806" s="12" t="s">
        <v>106</v>
      </c>
      <c r="J806" s="12" t="s">
        <v>106</v>
      </c>
      <c r="K806" s="14" t="s">
        <v>2316</v>
      </c>
      <c r="L806" s="12" t="s">
        <v>106</v>
      </c>
      <c r="M806" s="14" t="s">
        <v>2316</v>
      </c>
      <c r="N806" s="12" t="s">
        <v>105</v>
      </c>
      <c r="O806" s="12" t="s">
        <v>106</v>
      </c>
      <c r="P806" s="13" t="s">
        <v>2317</v>
      </c>
      <c r="Q806" s="125" t="s">
        <v>106</v>
      </c>
      <c r="R806" s="125" t="s">
        <v>106</v>
      </c>
      <c r="S806" s="125" t="s">
        <v>106</v>
      </c>
      <c r="T806" s="125" t="s">
        <v>106</v>
      </c>
      <c r="U806" s="12" t="s">
        <v>106</v>
      </c>
      <c r="V806" s="50" t="s">
        <v>106</v>
      </c>
      <c r="W806" s="12" t="s">
        <v>106</v>
      </c>
      <c r="X806" s="12" t="s">
        <v>108</v>
      </c>
      <c r="Y806" s="12" t="s">
        <v>108</v>
      </c>
      <c r="Z806" s="12" t="s">
        <v>108</v>
      </c>
      <c r="AA806" s="12" t="s">
        <v>108</v>
      </c>
      <c r="AB806" s="56" t="s">
        <v>108</v>
      </c>
      <c r="AC806" s="50" t="s">
        <v>109</v>
      </c>
      <c r="AD806" s="121" t="s">
        <v>106</v>
      </c>
      <c r="AE806" s="12" t="s">
        <v>106</v>
      </c>
      <c r="AF806" s="122" t="s">
        <v>106</v>
      </c>
      <c r="AG806" s="122" t="s">
        <v>106</v>
      </c>
      <c r="AH806" s="122" t="s">
        <v>106</v>
      </c>
      <c r="AI806" s="122" t="s">
        <v>106</v>
      </c>
      <c r="AJ806" s="122" t="s">
        <v>106</v>
      </c>
      <c r="AK806" s="93" t="s">
        <v>106</v>
      </c>
      <c r="AL806" s="12" t="s">
        <v>106</v>
      </c>
      <c r="AM806" s="12" t="s">
        <v>173</v>
      </c>
      <c r="AN806" s="14" t="s">
        <v>2317</v>
      </c>
      <c r="AO806" s="15" t="s">
        <v>173</v>
      </c>
      <c r="AQ806" s="54" t="s">
        <v>106</v>
      </c>
      <c r="AR806" s="50" t="str">
        <f t="shared" si="349"/>
        <v>VSE1066.121</v>
      </c>
      <c r="AS806" s="50" t="str">
        <f t="shared" si="350"/>
        <v>VSE1066_3A</v>
      </c>
      <c r="AT806" s="12" t="s">
        <v>108</v>
      </c>
      <c r="AU806" s="12" t="s">
        <v>108</v>
      </c>
      <c r="AV806" s="12" t="s">
        <v>108</v>
      </c>
      <c r="AW806" s="12" t="s">
        <v>108</v>
      </c>
      <c r="AX806" s="50" t="s">
        <v>106</v>
      </c>
      <c r="AY806" s="12" t="s">
        <v>106</v>
      </c>
      <c r="AZ806" s="12" t="s">
        <v>106</v>
      </c>
      <c r="BA806" s="12" t="str">
        <f t="shared" si="351"/>
        <v>M3A</v>
      </c>
      <c r="BB806" s="54" t="s">
        <v>106</v>
      </c>
      <c r="BC806" s="12" t="str">
        <f t="shared" si="352"/>
        <v>-</v>
      </c>
      <c r="BD806" s="12" t="str">
        <f t="shared" si="353"/>
        <v>-</v>
      </c>
      <c r="BE806" s="115" t="str">
        <f t="shared" si="282"/>
        <v>M3A_VSE1066</v>
      </c>
      <c r="BF806" s="123" t="s">
        <v>106</v>
      </c>
      <c r="BG806" s="12" t="s">
        <v>106</v>
      </c>
      <c r="BH806" s="54" t="s">
        <v>106</v>
      </c>
      <c r="BI806" s="12" t="s">
        <v>106</v>
      </c>
      <c r="BJ806" s="12" t="s">
        <v>106</v>
      </c>
      <c r="BK806" s="12" t="s">
        <v>106</v>
      </c>
      <c r="BL806" s="123" t="s">
        <v>106</v>
      </c>
      <c r="BM806" s="12" t="s">
        <v>106</v>
      </c>
      <c r="BN806" s="54" t="s">
        <v>106</v>
      </c>
      <c r="BO806" s="12" t="s">
        <v>106</v>
      </c>
      <c r="BP806" s="12" t="s">
        <v>106</v>
      </c>
      <c r="BQ806" s="12" t="s">
        <v>106</v>
      </c>
      <c r="BR806" s="123" t="s">
        <v>106</v>
      </c>
      <c r="BS806" s="12" t="s">
        <v>106</v>
      </c>
      <c r="BT806" s="54" t="s">
        <v>106</v>
      </c>
      <c r="BU806" s="12" t="s">
        <v>106</v>
      </c>
      <c r="BV806" s="12" t="s">
        <v>106</v>
      </c>
      <c r="BW806" s="12" t="s">
        <v>106</v>
      </c>
      <c r="BX806" s="123" t="s">
        <v>106</v>
      </c>
      <c r="BY806" s="12" t="s">
        <v>106</v>
      </c>
      <c r="BZ806" s="54" t="s">
        <v>106</v>
      </c>
      <c r="CA806" s="12" t="s">
        <v>106</v>
      </c>
      <c r="CB806" s="12" t="s">
        <v>106</v>
      </c>
      <c r="CC806" s="12" t="s">
        <v>106</v>
      </c>
      <c r="CD806" s="123" t="s">
        <v>106</v>
      </c>
      <c r="CE806" s="123" t="s">
        <v>106</v>
      </c>
      <c r="CF806" s="123" t="s">
        <v>106</v>
      </c>
      <c r="CG806" s="123" t="s">
        <v>106</v>
      </c>
      <c r="CH806" s="123" t="s">
        <v>106</v>
      </c>
      <c r="CI806" s="123" t="s">
        <v>106</v>
      </c>
      <c r="CJ806" s="123" t="s">
        <v>106</v>
      </c>
      <c r="CK806" s="54" t="s">
        <v>106</v>
      </c>
      <c r="CL806" s="124" t="s">
        <v>2545</v>
      </c>
      <c r="CM806" s="138" t="s">
        <v>2624</v>
      </c>
      <c r="CN806" s="64" t="str">
        <f>TabelladatiSinottico[[#This Row],[Serial_Number]]</f>
        <v>VSE1066.121</v>
      </c>
      <c r="CO806" s="50" t="str">
        <f>TabelladatiSinottico[[#This Row],[Customer]]</f>
        <v>ELITE INDUSTRIA DE MATRIZES LTDA</v>
      </c>
      <c r="CP806" s="54">
        <f t="shared" si="308"/>
        <v>805</v>
      </c>
      <c r="CQ806" s="124" t="s">
        <v>106</v>
      </c>
    </row>
    <row r="807" spans="1:95" ht="14.25" customHeight="1" x14ac:dyDescent="0.25">
      <c r="A807" s="119" t="s">
        <v>2639</v>
      </c>
      <c r="B807" s="120" t="s">
        <v>982</v>
      </c>
      <c r="C807" s="50" t="s">
        <v>652</v>
      </c>
      <c r="D807" s="50" t="s">
        <v>2640</v>
      </c>
      <c r="E807" s="12">
        <v>2018</v>
      </c>
      <c r="F807" s="12" t="s">
        <v>646</v>
      </c>
      <c r="G807" s="12" t="s">
        <v>106</v>
      </c>
      <c r="H807" s="12" t="s">
        <v>106</v>
      </c>
      <c r="I807" s="12" t="s">
        <v>106</v>
      </c>
      <c r="J807" s="12" t="s">
        <v>2599</v>
      </c>
      <c r="K807" s="14" t="s">
        <v>2316</v>
      </c>
      <c r="L807" s="12" t="s">
        <v>2627</v>
      </c>
      <c r="M807" s="14" t="s">
        <v>2316</v>
      </c>
      <c r="N807" s="12" t="s">
        <v>105</v>
      </c>
      <c r="O807" s="12" t="s">
        <v>106</v>
      </c>
      <c r="P807" s="13" t="s">
        <v>2317</v>
      </c>
      <c r="Q807" s="125" t="s">
        <v>106</v>
      </c>
      <c r="R807" s="125" t="s">
        <v>106</v>
      </c>
      <c r="S807" s="125" t="s">
        <v>106</v>
      </c>
      <c r="T807" s="125" t="s">
        <v>106</v>
      </c>
      <c r="U807" s="12" t="s">
        <v>106</v>
      </c>
      <c r="V807" s="50" t="s">
        <v>106</v>
      </c>
      <c r="W807" s="12" t="s">
        <v>106</v>
      </c>
      <c r="X807" s="12" t="s">
        <v>108</v>
      </c>
      <c r="Y807" s="12" t="s">
        <v>108</v>
      </c>
      <c r="Z807" s="12" t="s">
        <v>108</v>
      </c>
      <c r="AA807" s="12" t="s">
        <v>108</v>
      </c>
      <c r="AB807" s="56" t="s">
        <v>108</v>
      </c>
      <c r="AC807" s="50" t="s">
        <v>109</v>
      </c>
      <c r="AD807" s="121" t="s">
        <v>106</v>
      </c>
      <c r="AE807" s="12" t="s">
        <v>106</v>
      </c>
      <c r="AF807" s="122" t="s">
        <v>106</v>
      </c>
      <c r="AG807" s="122" t="s">
        <v>106</v>
      </c>
      <c r="AH807" s="122" t="s">
        <v>106</v>
      </c>
      <c r="AI807" s="122" t="s">
        <v>106</v>
      </c>
      <c r="AJ807" s="122" t="s">
        <v>106</v>
      </c>
      <c r="AK807" s="93" t="s">
        <v>106</v>
      </c>
      <c r="AL807" s="12" t="s">
        <v>106</v>
      </c>
      <c r="AM807" s="12" t="s">
        <v>173</v>
      </c>
      <c r="AN807" s="14" t="s">
        <v>2317</v>
      </c>
      <c r="AO807" s="15" t="s">
        <v>173</v>
      </c>
      <c r="AQ807" s="54" t="s">
        <v>106</v>
      </c>
      <c r="AR807" s="50" t="str">
        <f t="shared" si="349"/>
        <v>VSE1176.101</v>
      </c>
      <c r="AS807" s="50" t="str">
        <f t="shared" si="350"/>
        <v>VSE1176_3A</v>
      </c>
      <c r="AT807" s="12" t="s">
        <v>108</v>
      </c>
      <c r="AU807" s="12" t="s">
        <v>108</v>
      </c>
      <c r="AV807" s="12" t="s">
        <v>108</v>
      </c>
      <c r="AW807" s="12" t="s">
        <v>108</v>
      </c>
      <c r="AX807" s="50" t="s">
        <v>106</v>
      </c>
      <c r="AY807" s="12" t="s">
        <v>106</v>
      </c>
      <c r="AZ807" s="12" t="s">
        <v>106</v>
      </c>
      <c r="BA807" s="12" t="str">
        <f t="shared" si="351"/>
        <v>M3A</v>
      </c>
      <c r="BB807" s="54" t="s">
        <v>106</v>
      </c>
      <c r="BC807" s="12" t="str">
        <f t="shared" si="352"/>
        <v>-</v>
      </c>
      <c r="BD807" s="12" t="str">
        <f t="shared" si="353"/>
        <v>-</v>
      </c>
      <c r="BE807" s="115" t="str">
        <f t="shared" si="282"/>
        <v>M3A_VSE1176</v>
      </c>
      <c r="BF807" s="123" t="s">
        <v>106</v>
      </c>
      <c r="BG807" s="12" t="s">
        <v>106</v>
      </c>
      <c r="BH807" s="54" t="s">
        <v>106</v>
      </c>
      <c r="BI807" s="12" t="s">
        <v>106</v>
      </c>
      <c r="BJ807" s="12" t="s">
        <v>106</v>
      </c>
      <c r="BK807" s="12" t="s">
        <v>106</v>
      </c>
      <c r="BL807" s="123" t="s">
        <v>106</v>
      </c>
      <c r="BM807" s="12" t="s">
        <v>106</v>
      </c>
      <c r="BN807" s="54" t="s">
        <v>106</v>
      </c>
      <c r="BO807" s="12" t="s">
        <v>106</v>
      </c>
      <c r="BP807" s="12" t="s">
        <v>106</v>
      </c>
      <c r="BQ807" s="12" t="s">
        <v>106</v>
      </c>
      <c r="BR807" s="123" t="s">
        <v>106</v>
      </c>
      <c r="BS807" s="12" t="s">
        <v>106</v>
      </c>
      <c r="BT807" s="54" t="s">
        <v>106</v>
      </c>
      <c r="BU807" s="12" t="s">
        <v>106</v>
      </c>
      <c r="BV807" s="12" t="s">
        <v>106</v>
      </c>
      <c r="BW807" s="12" t="s">
        <v>106</v>
      </c>
      <c r="BX807" s="123" t="s">
        <v>106</v>
      </c>
      <c r="BY807" s="12" t="s">
        <v>106</v>
      </c>
      <c r="BZ807" s="54" t="s">
        <v>106</v>
      </c>
      <c r="CA807" s="12" t="s">
        <v>106</v>
      </c>
      <c r="CB807" s="12" t="s">
        <v>106</v>
      </c>
      <c r="CC807" s="12" t="s">
        <v>106</v>
      </c>
      <c r="CD807" s="123" t="s">
        <v>106</v>
      </c>
      <c r="CE807" s="123" t="s">
        <v>106</v>
      </c>
      <c r="CF807" s="123" t="s">
        <v>106</v>
      </c>
      <c r="CG807" s="123" t="s">
        <v>106</v>
      </c>
      <c r="CH807" s="123" t="s">
        <v>106</v>
      </c>
      <c r="CI807" s="123" t="s">
        <v>106</v>
      </c>
      <c r="CJ807" s="123" t="s">
        <v>106</v>
      </c>
      <c r="CK807" s="54" t="s">
        <v>106</v>
      </c>
      <c r="CL807" s="124" t="s">
        <v>2545</v>
      </c>
      <c r="CM807" s="138" t="s">
        <v>2639</v>
      </c>
      <c r="CN807" s="64" t="str">
        <f>TabelladatiSinottico[[#This Row],[Serial_Number]]</f>
        <v>VSE1176.101</v>
      </c>
      <c r="CO807" s="50" t="str">
        <f>TabelladatiSinottico[[#This Row],[Customer]]</f>
        <v>TENNECO AUTOMOTIVE BRASIL LTDA</v>
      </c>
      <c r="CP807" s="54">
        <f t="shared" si="308"/>
        <v>806</v>
      </c>
      <c r="CQ807" s="124" t="s">
        <v>106</v>
      </c>
    </row>
    <row r="808" spans="1:95" ht="14.25" customHeight="1" x14ac:dyDescent="0.25">
      <c r="A808" s="119" t="s">
        <v>2639</v>
      </c>
      <c r="B808" s="120" t="s">
        <v>1756</v>
      </c>
      <c r="C808" s="50" t="s">
        <v>652</v>
      </c>
      <c r="D808" s="50" t="s">
        <v>401</v>
      </c>
      <c r="E808" s="12">
        <v>2020</v>
      </c>
      <c r="F808" s="12" t="s">
        <v>646</v>
      </c>
      <c r="G808" s="12" t="s">
        <v>106</v>
      </c>
      <c r="H808" s="12" t="s">
        <v>106</v>
      </c>
      <c r="I808" s="12" t="s">
        <v>106</v>
      </c>
      <c r="J808" s="12" t="s">
        <v>2641</v>
      </c>
      <c r="K808" s="14" t="s">
        <v>2316</v>
      </c>
      <c r="L808" s="12" t="s">
        <v>2627</v>
      </c>
      <c r="M808" s="14" t="s">
        <v>2316</v>
      </c>
      <c r="N808" s="12" t="s">
        <v>105</v>
      </c>
      <c r="O808" s="12" t="s">
        <v>106</v>
      </c>
      <c r="P808" s="13" t="s">
        <v>2317</v>
      </c>
      <c r="Q808" s="125" t="s">
        <v>106</v>
      </c>
      <c r="R808" s="125" t="s">
        <v>106</v>
      </c>
      <c r="S808" s="125" t="s">
        <v>106</v>
      </c>
      <c r="T808" s="125" t="s">
        <v>106</v>
      </c>
      <c r="U808" s="12" t="s">
        <v>106</v>
      </c>
      <c r="V808" s="50" t="s">
        <v>106</v>
      </c>
      <c r="W808" s="12" t="s">
        <v>106</v>
      </c>
      <c r="X808" s="12" t="s">
        <v>108</v>
      </c>
      <c r="Y808" s="12" t="s">
        <v>108</v>
      </c>
      <c r="Z808" s="12" t="s">
        <v>108</v>
      </c>
      <c r="AA808" s="12" t="s">
        <v>108</v>
      </c>
      <c r="AB808" s="56" t="s">
        <v>108</v>
      </c>
      <c r="AC808" s="50" t="s">
        <v>167</v>
      </c>
      <c r="AD808" s="121" t="s">
        <v>106</v>
      </c>
      <c r="AE808" s="12" t="s">
        <v>106</v>
      </c>
      <c r="AF808" s="122" t="s">
        <v>106</v>
      </c>
      <c r="AG808" s="122" t="s">
        <v>106</v>
      </c>
      <c r="AH808" s="122" t="s">
        <v>106</v>
      </c>
      <c r="AI808" s="122" t="s">
        <v>106</v>
      </c>
      <c r="AJ808" s="122" t="s">
        <v>106</v>
      </c>
      <c r="AK808" s="93" t="s">
        <v>106</v>
      </c>
      <c r="AL808" s="12" t="s">
        <v>106</v>
      </c>
      <c r="AM808" s="12" t="s">
        <v>173</v>
      </c>
      <c r="AN808" s="14" t="s">
        <v>2317</v>
      </c>
      <c r="AO808" s="15" t="s">
        <v>173</v>
      </c>
      <c r="AQ808" s="54" t="s">
        <v>106</v>
      </c>
      <c r="AR808" s="50" t="str">
        <f t="shared" si="349"/>
        <v>VSE1176.102</v>
      </c>
      <c r="AS808" s="50" t="str">
        <f t="shared" si="350"/>
        <v>VSE1176_3A</v>
      </c>
      <c r="AT808" s="12" t="s">
        <v>108</v>
      </c>
      <c r="AU808" s="12" t="s">
        <v>108</v>
      </c>
      <c r="AV808" s="12" t="s">
        <v>108</v>
      </c>
      <c r="AW808" s="12" t="s">
        <v>108</v>
      </c>
      <c r="AX808" s="50" t="s">
        <v>106</v>
      </c>
      <c r="AY808" s="12" t="s">
        <v>106</v>
      </c>
      <c r="AZ808" s="12" t="s">
        <v>106</v>
      </c>
      <c r="BA808" s="12" t="str">
        <f t="shared" si="351"/>
        <v>M3A</v>
      </c>
      <c r="BB808" s="54" t="s">
        <v>106</v>
      </c>
      <c r="BC808" s="12" t="str">
        <f t="shared" si="352"/>
        <v>-</v>
      </c>
      <c r="BD808" s="12" t="str">
        <f t="shared" si="353"/>
        <v>-</v>
      </c>
      <c r="BE808" s="115" t="str">
        <f t="shared" si="282"/>
        <v>M3A_VSE1176</v>
      </c>
      <c r="BF808" s="123" t="s">
        <v>106</v>
      </c>
      <c r="BG808" s="12" t="s">
        <v>106</v>
      </c>
      <c r="BH808" s="54" t="s">
        <v>106</v>
      </c>
      <c r="BI808" s="12" t="s">
        <v>106</v>
      </c>
      <c r="BJ808" s="12" t="s">
        <v>106</v>
      </c>
      <c r="BK808" s="12" t="s">
        <v>106</v>
      </c>
      <c r="BL808" s="123" t="s">
        <v>106</v>
      </c>
      <c r="BM808" s="12" t="s">
        <v>106</v>
      </c>
      <c r="BN808" s="54" t="s">
        <v>106</v>
      </c>
      <c r="BO808" s="12" t="s">
        <v>106</v>
      </c>
      <c r="BP808" s="12" t="s">
        <v>106</v>
      </c>
      <c r="BQ808" s="12" t="s">
        <v>106</v>
      </c>
      <c r="BR808" s="123" t="s">
        <v>106</v>
      </c>
      <c r="BS808" s="12" t="s">
        <v>106</v>
      </c>
      <c r="BT808" s="54" t="s">
        <v>106</v>
      </c>
      <c r="BU808" s="12" t="s">
        <v>106</v>
      </c>
      <c r="BV808" s="12" t="s">
        <v>106</v>
      </c>
      <c r="BW808" s="12" t="s">
        <v>106</v>
      </c>
      <c r="BX808" s="123" t="s">
        <v>106</v>
      </c>
      <c r="BY808" s="12" t="s">
        <v>106</v>
      </c>
      <c r="BZ808" s="54" t="s">
        <v>106</v>
      </c>
      <c r="CA808" s="12" t="s">
        <v>106</v>
      </c>
      <c r="CB808" s="12" t="s">
        <v>106</v>
      </c>
      <c r="CC808" s="12" t="s">
        <v>106</v>
      </c>
      <c r="CD808" s="123" t="s">
        <v>106</v>
      </c>
      <c r="CE808" s="123" t="s">
        <v>106</v>
      </c>
      <c r="CF808" s="123" t="s">
        <v>106</v>
      </c>
      <c r="CG808" s="123" t="s">
        <v>106</v>
      </c>
      <c r="CH808" s="123" t="s">
        <v>106</v>
      </c>
      <c r="CI808" s="123" t="s">
        <v>106</v>
      </c>
      <c r="CJ808" s="123" t="s">
        <v>106</v>
      </c>
      <c r="CK808" s="54" t="s">
        <v>106</v>
      </c>
      <c r="CL808" s="124" t="s">
        <v>2545</v>
      </c>
      <c r="CM808" s="138" t="s">
        <v>2639</v>
      </c>
      <c r="CN808" s="64" t="str">
        <f>TabelladatiSinottico[[#This Row],[Serial_Number]]</f>
        <v>VSE1176.102</v>
      </c>
      <c r="CO808" s="50" t="str">
        <f>TabelladatiSinottico[[#This Row],[Customer]]</f>
        <v>DAIMLER AG</v>
      </c>
      <c r="CP808" s="54">
        <f t="shared" si="308"/>
        <v>807</v>
      </c>
      <c r="CQ808" s="124" t="s">
        <v>106</v>
      </c>
    </row>
    <row r="809" spans="1:95" ht="14.25" customHeight="1" x14ac:dyDescent="0.25">
      <c r="A809" s="119" t="s">
        <v>2639</v>
      </c>
      <c r="B809" s="120" t="s">
        <v>989</v>
      </c>
      <c r="C809" s="50" t="s">
        <v>652</v>
      </c>
      <c r="D809" s="50" t="s">
        <v>2626</v>
      </c>
      <c r="E809" s="12">
        <v>2021</v>
      </c>
      <c r="F809" s="12" t="s">
        <v>646</v>
      </c>
      <c r="G809" s="12" t="s">
        <v>106</v>
      </c>
      <c r="H809" s="12" t="s">
        <v>106</v>
      </c>
      <c r="I809" s="12" t="s">
        <v>106</v>
      </c>
      <c r="J809" s="12" t="s">
        <v>2576</v>
      </c>
      <c r="K809" s="14" t="s">
        <v>2316</v>
      </c>
      <c r="L809" s="12" t="s">
        <v>2555</v>
      </c>
      <c r="M809" s="14" t="s">
        <v>2316</v>
      </c>
      <c r="N809" s="12" t="s">
        <v>105</v>
      </c>
      <c r="O809" s="12" t="s">
        <v>106</v>
      </c>
      <c r="P809" s="13" t="s">
        <v>2317</v>
      </c>
      <c r="Q809" s="125" t="s">
        <v>106</v>
      </c>
      <c r="R809" s="125" t="s">
        <v>106</v>
      </c>
      <c r="S809" s="125" t="s">
        <v>106</v>
      </c>
      <c r="T809" s="125" t="s">
        <v>106</v>
      </c>
      <c r="U809" s="12" t="s">
        <v>106</v>
      </c>
      <c r="V809" s="50" t="s">
        <v>106</v>
      </c>
      <c r="W809" s="12" t="s">
        <v>106</v>
      </c>
      <c r="X809" s="12" t="s">
        <v>108</v>
      </c>
      <c r="Y809" s="12" t="s">
        <v>108</v>
      </c>
      <c r="Z809" s="12" t="s">
        <v>108</v>
      </c>
      <c r="AA809" s="12" t="s">
        <v>108</v>
      </c>
      <c r="AB809" s="56" t="s">
        <v>108</v>
      </c>
      <c r="AC809" s="50" t="s">
        <v>167</v>
      </c>
      <c r="AD809" s="121" t="s">
        <v>106</v>
      </c>
      <c r="AE809" s="12" t="s">
        <v>106</v>
      </c>
      <c r="AF809" s="122" t="s">
        <v>106</v>
      </c>
      <c r="AG809" s="122" t="s">
        <v>106</v>
      </c>
      <c r="AH809" s="122" t="s">
        <v>106</v>
      </c>
      <c r="AI809" s="122" t="s">
        <v>106</v>
      </c>
      <c r="AJ809" s="122" t="s">
        <v>106</v>
      </c>
      <c r="AK809" s="93" t="s">
        <v>106</v>
      </c>
      <c r="AL809" s="12" t="s">
        <v>106</v>
      </c>
      <c r="AM809" s="12" t="s">
        <v>173</v>
      </c>
      <c r="AN809" s="14" t="s">
        <v>2317</v>
      </c>
      <c r="AO809" s="15" t="s">
        <v>173</v>
      </c>
      <c r="AQ809" s="54" t="s">
        <v>106</v>
      </c>
      <c r="AR809" s="50" t="str">
        <f t="shared" si="349"/>
        <v>VSE1176.103</v>
      </c>
      <c r="AS809" s="50" t="str">
        <f t="shared" si="350"/>
        <v>VSE1176_3A</v>
      </c>
      <c r="AT809" s="12" t="s">
        <v>108</v>
      </c>
      <c r="AU809" s="12" t="s">
        <v>108</v>
      </c>
      <c r="AV809" s="12" t="s">
        <v>108</v>
      </c>
      <c r="AW809" s="12" t="s">
        <v>108</v>
      </c>
      <c r="AX809" s="50" t="s">
        <v>106</v>
      </c>
      <c r="AY809" s="12" t="s">
        <v>106</v>
      </c>
      <c r="AZ809" s="12" t="s">
        <v>106</v>
      </c>
      <c r="BA809" s="12" t="str">
        <f t="shared" si="351"/>
        <v>M3A</v>
      </c>
      <c r="BB809" s="54" t="s">
        <v>106</v>
      </c>
      <c r="BC809" s="12" t="str">
        <f t="shared" si="352"/>
        <v>-</v>
      </c>
      <c r="BD809" s="12" t="str">
        <f t="shared" si="353"/>
        <v>-</v>
      </c>
      <c r="BE809" s="115" t="str">
        <f t="shared" si="282"/>
        <v>M3A_VSE1176</v>
      </c>
      <c r="BF809" s="123" t="s">
        <v>106</v>
      </c>
      <c r="BG809" s="12" t="s">
        <v>106</v>
      </c>
      <c r="BH809" s="54" t="s">
        <v>106</v>
      </c>
      <c r="BI809" s="12" t="s">
        <v>106</v>
      </c>
      <c r="BJ809" s="12" t="s">
        <v>106</v>
      </c>
      <c r="BK809" s="12" t="s">
        <v>106</v>
      </c>
      <c r="BL809" s="123" t="s">
        <v>106</v>
      </c>
      <c r="BM809" s="12" t="s">
        <v>106</v>
      </c>
      <c r="BN809" s="54" t="s">
        <v>106</v>
      </c>
      <c r="BO809" s="12" t="s">
        <v>106</v>
      </c>
      <c r="BP809" s="12" t="s">
        <v>106</v>
      </c>
      <c r="BQ809" s="12" t="s">
        <v>106</v>
      </c>
      <c r="BR809" s="123" t="s">
        <v>106</v>
      </c>
      <c r="BS809" s="12" t="s">
        <v>106</v>
      </c>
      <c r="BT809" s="54" t="s">
        <v>106</v>
      </c>
      <c r="BU809" s="12" t="s">
        <v>106</v>
      </c>
      <c r="BV809" s="12" t="s">
        <v>106</v>
      </c>
      <c r="BW809" s="12" t="s">
        <v>106</v>
      </c>
      <c r="BX809" s="123" t="s">
        <v>106</v>
      </c>
      <c r="BY809" s="12" t="s">
        <v>106</v>
      </c>
      <c r="BZ809" s="54" t="s">
        <v>106</v>
      </c>
      <c r="CA809" s="12" t="s">
        <v>106</v>
      </c>
      <c r="CB809" s="12" t="s">
        <v>106</v>
      </c>
      <c r="CC809" s="12" t="s">
        <v>106</v>
      </c>
      <c r="CD809" s="123" t="s">
        <v>106</v>
      </c>
      <c r="CE809" s="123" t="s">
        <v>106</v>
      </c>
      <c r="CF809" s="123" t="s">
        <v>106</v>
      </c>
      <c r="CG809" s="123" t="s">
        <v>106</v>
      </c>
      <c r="CH809" s="123" t="s">
        <v>106</v>
      </c>
      <c r="CI809" s="123" t="s">
        <v>106</v>
      </c>
      <c r="CJ809" s="123" t="s">
        <v>106</v>
      </c>
      <c r="CK809" s="54" t="s">
        <v>106</v>
      </c>
      <c r="CL809" s="124" t="s">
        <v>2545</v>
      </c>
      <c r="CM809" s="138" t="s">
        <v>2639</v>
      </c>
      <c r="CN809" s="64" t="str">
        <f>TabelladatiSinottico[[#This Row],[Serial_Number]]</f>
        <v>VSE1176.103</v>
      </c>
      <c r="CO809" s="50" t="str">
        <f>TabelladatiSinottico[[#This Row],[Customer]]</f>
        <v>PORSCHE WERKZEUGBAU GmbH</v>
      </c>
      <c r="CP809" s="54">
        <f t="shared" si="308"/>
        <v>808</v>
      </c>
      <c r="CQ809" s="124" t="s">
        <v>106</v>
      </c>
    </row>
    <row r="810" spans="1:95" ht="14.25" customHeight="1" x14ac:dyDescent="0.25">
      <c r="A810" s="119" t="s">
        <v>2642</v>
      </c>
      <c r="B810" s="120" t="s">
        <v>982</v>
      </c>
      <c r="C810" s="50" t="s">
        <v>652</v>
      </c>
      <c r="D810" s="50" t="s">
        <v>2643</v>
      </c>
      <c r="E810" s="12">
        <v>2014</v>
      </c>
      <c r="F810" s="12" t="s">
        <v>646</v>
      </c>
      <c r="G810" s="12" t="s">
        <v>2644</v>
      </c>
      <c r="H810" s="12" t="s">
        <v>893</v>
      </c>
      <c r="I810" s="12" t="s">
        <v>2619</v>
      </c>
      <c r="J810" s="12" t="s">
        <v>2576</v>
      </c>
      <c r="K810" s="14" t="s">
        <v>2316</v>
      </c>
      <c r="L810" s="12" t="s">
        <v>2555</v>
      </c>
      <c r="M810" s="14" t="s">
        <v>2316</v>
      </c>
      <c r="N810" s="12" t="s">
        <v>105</v>
      </c>
      <c r="O810" s="12" t="s">
        <v>106</v>
      </c>
      <c r="P810" s="13" t="s">
        <v>2317</v>
      </c>
      <c r="Q810" s="125">
        <v>1350</v>
      </c>
      <c r="R810" s="125">
        <v>620</v>
      </c>
      <c r="S810" s="125">
        <v>810</v>
      </c>
      <c r="T810" s="125">
        <v>24</v>
      </c>
      <c r="U810" s="12" t="s">
        <v>107</v>
      </c>
      <c r="V810" s="50" t="s">
        <v>106</v>
      </c>
      <c r="W810" s="12" t="s">
        <v>106</v>
      </c>
      <c r="X810" s="12" t="s">
        <v>108</v>
      </c>
      <c r="Y810" s="12" t="s">
        <v>108</v>
      </c>
      <c r="Z810" s="12" t="s">
        <v>108</v>
      </c>
      <c r="AA810" s="12" t="s">
        <v>108</v>
      </c>
      <c r="AB810" s="56" t="s">
        <v>108</v>
      </c>
      <c r="AC810" s="50" t="s">
        <v>364</v>
      </c>
      <c r="AD810" s="121" t="s">
        <v>106</v>
      </c>
      <c r="AE810" s="12" t="s">
        <v>106</v>
      </c>
      <c r="AF810" s="122" t="s">
        <v>106</v>
      </c>
      <c r="AG810" s="122" t="s">
        <v>106</v>
      </c>
      <c r="AH810" s="122" t="s">
        <v>106</v>
      </c>
      <c r="AI810" s="122" t="s">
        <v>106</v>
      </c>
      <c r="AJ810" s="122" t="s">
        <v>106</v>
      </c>
      <c r="AK810" s="93" t="s">
        <v>106</v>
      </c>
      <c r="AL810" s="12" t="s">
        <v>106</v>
      </c>
      <c r="AM810" s="12" t="s">
        <v>173</v>
      </c>
      <c r="AN810" s="14" t="s">
        <v>2317</v>
      </c>
      <c r="AO810" s="15" t="s">
        <v>173</v>
      </c>
      <c r="AQ810" s="54" t="s">
        <v>106</v>
      </c>
      <c r="AR810" s="50" t="str">
        <f t="shared" si="349"/>
        <v>VSE1468.101</v>
      </c>
      <c r="AS810" s="50" t="str">
        <f t="shared" si="350"/>
        <v>VSE1468_3A</v>
      </c>
      <c r="AT810" s="12" t="s">
        <v>108</v>
      </c>
      <c r="AU810" s="12" t="s">
        <v>108</v>
      </c>
      <c r="AV810" s="12" t="s">
        <v>108</v>
      </c>
      <c r="AW810" s="12" t="s">
        <v>108</v>
      </c>
      <c r="AX810" s="50" t="s">
        <v>153</v>
      </c>
      <c r="AY810" s="12" t="s">
        <v>106</v>
      </c>
      <c r="AZ810" s="12" t="s">
        <v>106</v>
      </c>
      <c r="BA810" s="12" t="str">
        <f t="shared" si="351"/>
        <v>M3A</v>
      </c>
      <c r="BB810" s="54" t="s">
        <v>106</v>
      </c>
      <c r="BC810" s="12" t="str">
        <f t="shared" si="352"/>
        <v>53 kw-15 krpm</v>
      </c>
      <c r="BD810" s="12" t="str">
        <f t="shared" si="353"/>
        <v>ISO40</v>
      </c>
      <c r="BE810" s="115" t="str">
        <f t="shared" si="282"/>
        <v>M3A_VSE1468</v>
      </c>
      <c r="BF810" s="123" t="s">
        <v>106</v>
      </c>
      <c r="BG810" s="12" t="s">
        <v>106</v>
      </c>
      <c r="BH810" s="54" t="s">
        <v>106</v>
      </c>
      <c r="BI810" s="12" t="s">
        <v>106</v>
      </c>
      <c r="BJ810" s="12" t="s">
        <v>106</v>
      </c>
      <c r="BK810" s="12" t="s">
        <v>106</v>
      </c>
      <c r="BL810" s="123" t="s">
        <v>106</v>
      </c>
      <c r="BM810" s="12" t="s">
        <v>106</v>
      </c>
      <c r="BN810" s="54" t="s">
        <v>106</v>
      </c>
      <c r="BO810" s="12" t="s">
        <v>106</v>
      </c>
      <c r="BP810" s="12" t="s">
        <v>106</v>
      </c>
      <c r="BQ810" s="12" t="s">
        <v>106</v>
      </c>
      <c r="BR810" s="123" t="s">
        <v>106</v>
      </c>
      <c r="BS810" s="12" t="s">
        <v>106</v>
      </c>
      <c r="BT810" s="54" t="s">
        <v>106</v>
      </c>
      <c r="BU810" s="12" t="s">
        <v>106</v>
      </c>
      <c r="BV810" s="12" t="s">
        <v>106</v>
      </c>
      <c r="BW810" s="12" t="s">
        <v>106</v>
      </c>
      <c r="BX810" s="123" t="s">
        <v>106</v>
      </c>
      <c r="BY810" s="12" t="s">
        <v>106</v>
      </c>
      <c r="BZ810" s="54" t="s">
        <v>106</v>
      </c>
      <c r="CA810" s="12" t="s">
        <v>106</v>
      </c>
      <c r="CB810" s="12" t="s">
        <v>106</v>
      </c>
      <c r="CC810" s="12" t="s">
        <v>106</v>
      </c>
      <c r="CD810" s="123" t="s">
        <v>106</v>
      </c>
      <c r="CE810" s="123" t="s">
        <v>106</v>
      </c>
      <c r="CF810" s="123" t="s">
        <v>106</v>
      </c>
      <c r="CG810" s="123" t="s">
        <v>106</v>
      </c>
      <c r="CH810" s="123" t="s">
        <v>106</v>
      </c>
      <c r="CI810" s="123" t="s">
        <v>106</v>
      </c>
      <c r="CJ810" s="123" t="s">
        <v>106</v>
      </c>
      <c r="CK810" s="54" t="s">
        <v>106</v>
      </c>
      <c r="CL810" s="124" t="s">
        <v>2545</v>
      </c>
      <c r="CM810" s="138" t="s">
        <v>2642</v>
      </c>
      <c r="CN810" s="64" t="str">
        <f>TabelladatiSinottico[[#This Row],[Serial_Number]]</f>
        <v>VSE1468.101</v>
      </c>
      <c r="CO810" s="50" t="str">
        <f>TabelladatiSinottico[[#This Row],[Customer]]</f>
        <v>A. BENEVENUTA &amp; C. S.p.A.</v>
      </c>
      <c r="CP810" s="54">
        <f t="shared" si="308"/>
        <v>809</v>
      </c>
      <c r="CQ810" s="124" t="s">
        <v>106</v>
      </c>
    </row>
    <row r="811" spans="1:95" ht="14.25" customHeight="1" x14ac:dyDescent="0.25">
      <c r="A811" s="119" t="s">
        <v>2642</v>
      </c>
      <c r="B811" s="120" t="s">
        <v>1756</v>
      </c>
      <c r="C811" s="50" t="s">
        <v>652</v>
      </c>
      <c r="D811" s="50" t="s">
        <v>2645</v>
      </c>
      <c r="E811" s="12">
        <v>2017</v>
      </c>
      <c r="F811" s="12" t="s">
        <v>646</v>
      </c>
      <c r="G811" s="12" t="s">
        <v>2644</v>
      </c>
      <c r="H811" s="12" t="s">
        <v>893</v>
      </c>
      <c r="I811" s="12" t="s">
        <v>2619</v>
      </c>
      <c r="J811" s="12" t="s">
        <v>2576</v>
      </c>
      <c r="K811" s="14" t="s">
        <v>2316</v>
      </c>
      <c r="L811" s="12" t="s">
        <v>2555</v>
      </c>
      <c r="M811" s="14" t="s">
        <v>2316</v>
      </c>
      <c r="N811" s="12" t="s">
        <v>105</v>
      </c>
      <c r="O811" s="12" t="s">
        <v>106</v>
      </c>
      <c r="P811" s="13" t="s">
        <v>2317</v>
      </c>
      <c r="Q811" s="125">
        <v>1350</v>
      </c>
      <c r="R811" s="125">
        <v>620</v>
      </c>
      <c r="S811" s="125">
        <v>810</v>
      </c>
      <c r="T811" s="125">
        <v>24</v>
      </c>
      <c r="U811" s="12" t="s">
        <v>106</v>
      </c>
      <c r="V811" s="50" t="s">
        <v>106</v>
      </c>
      <c r="W811" s="12" t="s">
        <v>106</v>
      </c>
      <c r="X811" s="12" t="s">
        <v>108</v>
      </c>
      <c r="Y811" s="12" t="s">
        <v>108</v>
      </c>
      <c r="Z811" s="12" t="s">
        <v>108</v>
      </c>
      <c r="AA811" s="12" t="s">
        <v>108</v>
      </c>
      <c r="AB811" s="56" t="s">
        <v>108</v>
      </c>
      <c r="AC811" s="50" t="s">
        <v>364</v>
      </c>
      <c r="AD811" s="121" t="s">
        <v>106</v>
      </c>
      <c r="AE811" s="12" t="s">
        <v>106</v>
      </c>
      <c r="AF811" s="122" t="s">
        <v>106</v>
      </c>
      <c r="AG811" s="122" t="s">
        <v>106</v>
      </c>
      <c r="AH811" s="122" t="s">
        <v>106</v>
      </c>
      <c r="AI811" s="122" t="s">
        <v>106</v>
      </c>
      <c r="AJ811" s="122" t="s">
        <v>106</v>
      </c>
      <c r="AK811" s="93" t="s">
        <v>106</v>
      </c>
      <c r="AL811" s="12" t="s">
        <v>106</v>
      </c>
      <c r="AM811" s="12" t="s">
        <v>173</v>
      </c>
      <c r="AN811" s="14" t="s">
        <v>2317</v>
      </c>
      <c r="AO811" s="15" t="s">
        <v>173</v>
      </c>
      <c r="AQ811" s="54" t="s">
        <v>106</v>
      </c>
      <c r="AR811" s="50" t="str">
        <f t="shared" si="349"/>
        <v>VSE1468.102</v>
      </c>
      <c r="AS811" s="50" t="str">
        <f t="shared" si="350"/>
        <v>VSE1468_3A</v>
      </c>
      <c r="AT811" s="12" t="s">
        <v>108</v>
      </c>
      <c r="AU811" s="12" t="s">
        <v>108</v>
      </c>
      <c r="AV811" s="12" t="s">
        <v>108</v>
      </c>
      <c r="AW811" s="12" t="s">
        <v>108</v>
      </c>
      <c r="AX811" s="50" t="s">
        <v>153</v>
      </c>
      <c r="AY811" s="12" t="s">
        <v>106</v>
      </c>
      <c r="AZ811" s="12" t="s">
        <v>106</v>
      </c>
      <c r="BA811" s="12" t="str">
        <f t="shared" si="351"/>
        <v>M3A</v>
      </c>
      <c r="BB811" s="54" t="s">
        <v>106</v>
      </c>
      <c r="BC811" s="12" t="str">
        <f t="shared" si="352"/>
        <v>53 kw-15 krpm</v>
      </c>
      <c r="BD811" s="12" t="str">
        <f t="shared" si="353"/>
        <v>ISO40</v>
      </c>
      <c r="BE811" s="115" t="str">
        <f t="shared" si="282"/>
        <v>M3A_VSE1468</v>
      </c>
      <c r="BF811" s="123" t="s">
        <v>106</v>
      </c>
      <c r="BG811" s="12" t="s">
        <v>106</v>
      </c>
      <c r="BH811" s="54" t="s">
        <v>106</v>
      </c>
      <c r="BI811" s="12" t="s">
        <v>106</v>
      </c>
      <c r="BJ811" s="12" t="s">
        <v>106</v>
      </c>
      <c r="BK811" s="12" t="s">
        <v>106</v>
      </c>
      <c r="BL811" s="123" t="s">
        <v>106</v>
      </c>
      <c r="BM811" s="12" t="s">
        <v>106</v>
      </c>
      <c r="BN811" s="54" t="s">
        <v>106</v>
      </c>
      <c r="BO811" s="12" t="s">
        <v>106</v>
      </c>
      <c r="BP811" s="12" t="s">
        <v>106</v>
      </c>
      <c r="BQ811" s="12" t="s">
        <v>106</v>
      </c>
      <c r="BR811" s="123" t="s">
        <v>106</v>
      </c>
      <c r="BS811" s="12" t="s">
        <v>106</v>
      </c>
      <c r="BT811" s="54" t="s">
        <v>106</v>
      </c>
      <c r="BU811" s="12" t="s">
        <v>106</v>
      </c>
      <c r="BV811" s="12" t="s">
        <v>106</v>
      </c>
      <c r="BW811" s="12" t="s">
        <v>106</v>
      </c>
      <c r="BX811" s="123" t="s">
        <v>106</v>
      </c>
      <c r="BY811" s="12" t="s">
        <v>106</v>
      </c>
      <c r="BZ811" s="54" t="s">
        <v>106</v>
      </c>
      <c r="CA811" s="12" t="s">
        <v>106</v>
      </c>
      <c r="CB811" s="12" t="s">
        <v>106</v>
      </c>
      <c r="CC811" s="12" t="s">
        <v>106</v>
      </c>
      <c r="CD811" s="123" t="s">
        <v>106</v>
      </c>
      <c r="CE811" s="123" t="s">
        <v>106</v>
      </c>
      <c r="CF811" s="123" t="s">
        <v>106</v>
      </c>
      <c r="CG811" s="123" t="s">
        <v>106</v>
      </c>
      <c r="CH811" s="123" t="s">
        <v>106</v>
      </c>
      <c r="CI811" s="123" t="s">
        <v>106</v>
      </c>
      <c r="CJ811" s="123" t="s">
        <v>106</v>
      </c>
      <c r="CK811" s="54" t="s">
        <v>106</v>
      </c>
      <c r="CL811" s="124" t="s">
        <v>2545</v>
      </c>
      <c r="CM811" s="138" t="s">
        <v>2642</v>
      </c>
      <c r="CN811" s="64" t="str">
        <f>TabelladatiSinottico[[#This Row],[Serial_Number]]</f>
        <v>VSE1468.102</v>
      </c>
      <c r="CO811" s="50" t="str">
        <f>TabelladatiSinottico[[#This Row],[Customer]]</f>
        <v>DEMOIDEA S.r.l.</v>
      </c>
      <c r="CP811" s="54">
        <f t="shared" si="308"/>
        <v>810</v>
      </c>
      <c r="CQ811" s="124" t="s">
        <v>106</v>
      </c>
    </row>
    <row r="812" spans="1:95" ht="14.25" customHeight="1" x14ac:dyDescent="0.25">
      <c r="A812" s="119" t="s">
        <v>2642</v>
      </c>
      <c r="B812" s="120" t="s">
        <v>989</v>
      </c>
      <c r="C812" s="50" t="s">
        <v>652</v>
      </c>
      <c r="D812" s="50" t="s">
        <v>2646</v>
      </c>
      <c r="E812" s="12">
        <v>2017</v>
      </c>
      <c r="F812" s="12" t="s">
        <v>646</v>
      </c>
      <c r="G812" s="12" t="s">
        <v>2644</v>
      </c>
      <c r="H812" s="12" t="s">
        <v>893</v>
      </c>
      <c r="I812" s="12" t="s">
        <v>2619</v>
      </c>
      <c r="J812" s="12" t="s">
        <v>2576</v>
      </c>
      <c r="K812" s="14" t="s">
        <v>2316</v>
      </c>
      <c r="L812" s="12" t="s">
        <v>2555</v>
      </c>
      <c r="M812" s="14" t="s">
        <v>2316</v>
      </c>
      <c r="N812" s="12" t="s">
        <v>105</v>
      </c>
      <c r="O812" s="12" t="s">
        <v>106</v>
      </c>
      <c r="P812" s="13" t="s">
        <v>2317</v>
      </c>
      <c r="Q812" s="125">
        <v>1350</v>
      </c>
      <c r="R812" s="125">
        <v>620</v>
      </c>
      <c r="S812" s="125">
        <v>810</v>
      </c>
      <c r="T812" s="125">
        <v>24</v>
      </c>
      <c r="U812" s="12" t="s">
        <v>106</v>
      </c>
      <c r="V812" s="50" t="s">
        <v>106</v>
      </c>
      <c r="W812" s="12" t="s">
        <v>106</v>
      </c>
      <c r="X812" s="12" t="s">
        <v>108</v>
      </c>
      <c r="Y812" s="12" t="s">
        <v>108</v>
      </c>
      <c r="Z812" s="12" t="s">
        <v>108</v>
      </c>
      <c r="AA812" s="12" t="s">
        <v>108</v>
      </c>
      <c r="AB812" s="56" t="s">
        <v>108</v>
      </c>
      <c r="AC812" s="50" t="s">
        <v>364</v>
      </c>
      <c r="AD812" s="121" t="s">
        <v>106</v>
      </c>
      <c r="AE812" s="12" t="s">
        <v>106</v>
      </c>
      <c r="AF812" s="122" t="s">
        <v>106</v>
      </c>
      <c r="AG812" s="122" t="s">
        <v>106</v>
      </c>
      <c r="AH812" s="122" t="s">
        <v>106</v>
      </c>
      <c r="AI812" s="122" t="s">
        <v>106</v>
      </c>
      <c r="AJ812" s="122" t="s">
        <v>106</v>
      </c>
      <c r="AK812" s="93" t="s">
        <v>106</v>
      </c>
      <c r="AL812" s="12" t="s">
        <v>106</v>
      </c>
      <c r="AM812" s="12" t="s">
        <v>173</v>
      </c>
      <c r="AN812" s="14" t="s">
        <v>2317</v>
      </c>
      <c r="AO812" s="15" t="s">
        <v>173</v>
      </c>
      <c r="AQ812" s="54" t="s">
        <v>106</v>
      </c>
      <c r="AR812" s="50" t="str">
        <f t="shared" si="349"/>
        <v>VSE1468.103</v>
      </c>
      <c r="AS812" s="50" t="str">
        <f t="shared" si="350"/>
        <v>VSE1468_3A</v>
      </c>
      <c r="AT812" s="12" t="s">
        <v>108</v>
      </c>
      <c r="AU812" s="12" t="s">
        <v>108</v>
      </c>
      <c r="AV812" s="12" t="s">
        <v>108</v>
      </c>
      <c r="AW812" s="12" t="s">
        <v>108</v>
      </c>
      <c r="AX812" s="50" t="s">
        <v>153</v>
      </c>
      <c r="AY812" s="12" t="s">
        <v>106</v>
      </c>
      <c r="AZ812" s="12" t="s">
        <v>106</v>
      </c>
      <c r="BA812" s="12" t="str">
        <f t="shared" si="351"/>
        <v>M3A</v>
      </c>
      <c r="BB812" s="54" t="s">
        <v>106</v>
      </c>
      <c r="BC812" s="12" t="str">
        <f t="shared" si="352"/>
        <v>53 kw-15 krpm</v>
      </c>
      <c r="BD812" s="12" t="str">
        <f t="shared" si="353"/>
        <v>ISO40</v>
      </c>
      <c r="BE812" s="115" t="str">
        <f t="shared" si="282"/>
        <v>M3A_VSE1468</v>
      </c>
      <c r="BF812" s="123" t="s">
        <v>106</v>
      </c>
      <c r="BG812" s="12" t="s">
        <v>106</v>
      </c>
      <c r="BH812" s="54" t="s">
        <v>106</v>
      </c>
      <c r="BI812" s="12" t="s">
        <v>106</v>
      </c>
      <c r="BJ812" s="12" t="s">
        <v>106</v>
      </c>
      <c r="BK812" s="12" t="s">
        <v>106</v>
      </c>
      <c r="BL812" s="123" t="s">
        <v>106</v>
      </c>
      <c r="BM812" s="12" t="s">
        <v>106</v>
      </c>
      <c r="BN812" s="54" t="s">
        <v>106</v>
      </c>
      <c r="BO812" s="12" t="s">
        <v>106</v>
      </c>
      <c r="BP812" s="12" t="s">
        <v>106</v>
      </c>
      <c r="BQ812" s="12" t="s">
        <v>106</v>
      </c>
      <c r="BR812" s="123" t="s">
        <v>106</v>
      </c>
      <c r="BS812" s="12" t="s">
        <v>106</v>
      </c>
      <c r="BT812" s="54" t="s">
        <v>106</v>
      </c>
      <c r="BU812" s="12" t="s">
        <v>106</v>
      </c>
      <c r="BV812" s="12" t="s">
        <v>106</v>
      </c>
      <c r="BW812" s="12" t="s">
        <v>106</v>
      </c>
      <c r="BX812" s="123" t="s">
        <v>106</v>
      </c>
      <c r="BY812" s="12" t="s">
        <v>106</v>
      </c>
      <c r="BZ812" s="54" t="s">
        <v>106</v>
      </c>
      <c r="CA812" s="12" t="s">
        <v>106</v>
      </c>
      <c r="CB812" s="12" t="s">
        <v>106</v>
      </c>
      <c r="CC812" s="12" t="s">
        <v>106</v>
      </c>
      <c r="CD812" s="123" t="s">
        <v>106</v>
      </c>
      <c r="CE812" s="123" t="s">
        <v>106</v>
      </c>
      <c r="CF812" s="123" t="s">
        <v>106</v>
      </c>
      <c r="CG812" s="123" t="s">
        <v>106</v>
      </c>
      <c r="CH812" s="123" t="s">
        <v>106</v>
      </c>
      <c r="CI812" s="123" t="s">
        <v>106</v>
      </c>
      <c r="CJ812" s="123" t="s">
        <v>106</v>
      </c>
      <c r="CK812" s="54" t="s">
        <v>106</v>
      </c>
      <c r="CL812" s="124" t="s">
        <v>2545</v>
      </c>
      <c r="CM812" s="138" t="s">
        <v>2642</v>
      </c>
      <c r="CN812" s="64" t="str">
        <f>TabelladatiSinottico[[#This Row],[Serial_Number]]</f>
        <v>VSE1468.103</v>
      </c>
      <c r="CO812" s="50" t="str">
        <f>TabelladatiSinottico[[#This Row],[Customer]]</f>
        <v>LARIODIES S.r.l. (ex CONTI &amp; C.)</v>
      </c>
      <c r="CP812" s="54">
        <f t="shared" si="308"/>
        <v>811</v>
      </c>
      <c r="CQ812" s="124" t="s">
        <v>106</v>
      </c>
    </row>
    <row r="813" spans="1:95" ht="14.25" customHeight="1" x14ac:dyDescent="0.25">
      <c r="A813" s="119" t="s">
        <v>2642</v>
      </c>
      <c r="B813" s="120" t="s">
        <v>993</v>
      </c>
      <c r="C813" s="50" t="s">
        <v>652</v>
      </c>
      <c r="D813" s="50" t="s">
        <v>2519</v>
      </c>
      <c r="E813" s="12">
        <v>2018</v>
      </c>
      <c r="F813" s="12" t="s">
        <v>646</v>
      </c>
      <c r="G813" s="12" t="s">
        <v>2644</v>
      </c>
      <c r="H813" s="12" t="s">
        <v>893</v>
      </c>
      <c r="I813" s="12" t="s">
        <v>102</v>
      </c>
      <c r="J813" s="12" t="s">
        <v>2576</v>
      </c>
      <c r="K813" s="14" t="s">
        <v>2316</v>
      </c>
      <c r="L813" s="12" t="s">
        <v>2555</v>
      </c>
      <c r="M813" s="14" t="s">
        <v>2316</v>
      </c>
      <c r="N813" s="12" t="s">
        <v>105</v>
      </c>
      <c r="O813" s="12" t="s">
        <v>106</v>
      </c>
      <c r="P813" s="13" t="s">
        <v>2317</v>
      </c>
      <c r="Q813" s="125">
        <v>1350</v>
      </c>
      <c r="R813" s="125">
        <v>620</v>
      </c>
      <c r="S813" s="125">
        <v>810</v>
      </c>
      <c r="T813" s="125">
        <v>24</v>
      </c>
      <c r="U813" s="12" t="s">
        <v>106</v>
      </c>
      <c r="V813" s="50" t="s">
        <v>106</v>
      </c>
      <c r="W813" s="12" t="s">
        <v>106</v>
      </c>
      <c r="X813" s="12" t="s">
        <v>108</v>
      </c>
      <c r="Y813" s="12" t="s">
        <v>108</v>
      </c>
      <c r="Z813" s="12" t="s">
        <v>108</v>
      </c>
      <c r="AA813" s="12" t="s">
        <v>108</v>
      </c>
      <c r="AB813" s="56" t="s">
        <v>108</v>
      </c>
      <c r="AC813" s="50" t="s">
        <v>364</v>
      </c>
      <c r="AD813" s="121" t="s">
        <v>106</v>
      </c>
      <c r="AE813" s="12" t="s">
        <v>106</v>
      </c>
      <c r="AF813" s="122" t="s">
        <v>106</v>
      </c>
      <c r="AG813" s="122" t="s">
        <v>106</v>
      </c>
      <c r="AH813" s="122" t="s">
        <v>106</v>
      </c>
      <c r="AI813" s="122" t="s">
        <v>106</v>
      </c>
      <c r="AJ813" s="122" t="s">
        <v>106</v>
      </c>
      <c r="AK813" s="93" t="s">
        <v>106</v>
      </c>
      <c r="AL813" s="12" t="s">
        <v>106</v>
      </c>
      <c r="AM813" s="12" t="s">
        <v>173</v>
      </c>
      <c r="AN813" s="14" t="s">
        <v>2317</v>
      </c>
      <c r="AO813" s="15" t="s">
        <v>173</v>
      </c>
      <c r="AQ813" s="54" t="s">
        <v>106</v>
      </c>
      <c r="AR813" s="50" t="str">
        <f t="shared" si="349"/>
        <v>VSE1468.104</v>
      </c>
      <c r="AS813" s="50" t="str">
        <f t="shared" si="350"/>
        <v>VSE1468_3A</v>
      </c>
      <c r="AT813" s="12" t="s">
        <v>108</v>
      </c>
      <c r="AU813" s="12" t="s">
        <v>108</v>
      </c>
      <c r="AV813" s="12" t="s">
        <v>108</v>
      </c>
      <c r="AW813" s="12" t="s">
        <v>108</v>
      </c>
      <c r="AX813" s="50" t="s">
        <v>153</v>
      </c>
      <c r="AY813" s="12" t="s">
        <v>106</v>
      </c>
      <c r="AZ813" s="12" t="s">
        <v>106</v>
      </c>
      <c r="BA813" s="12" t="str">
        <f t="shared" si="351"/>
        <v>M3A</v>
      </c>
      <c r="BB813" s="54" t="s">
        <v>106</v>
      </c>
      <c r="BC813" s="12" t="str">
        <f t="shared" si="352"/>
        <v>53 kw-15 krpm</v>
      </c>
      <c r="BD813" s="12" t="str">
        <f t="shared" si="353"/>
        <v>HSK-A 63</v>
      </c>
      <c r="BE813" s="115" t="str">
        <f t="shared" si="282"/>
        <v>M3A_VSE1468</v>
      </c>
      <c r="BF813" s="123" t="s">
        <v>106</v>
      </c>
      <c r="BG813" s="12" t="s">
        <v>106</v>
      </c>
      <c r="BH813" s="54" t="s">
        <v>106</v>
      </c>
      <c r="BI813" s="12" t="s">
        <v>106</v>
      </c>
      <c r="BJ813" s="12" t="s">
        <v>106</v>
      </c>
      <c r="BK813" s="12" t="s">
        <v>106</v>
      </c>
      <c r="BL813" s="123" t="s">
        <v>106</v>
      </c>
      <c r="BM813" s="12" t="s">
        <v>106</v>
      </c>
      <c r="BN813" s="54" t="s">
        <v>106</v>
      </c>
      <c r="BO813" s="12" t="s">
        <v>106</v>
      </c>
      <c r="BP813" s="12" t="s">
        <v>106</v>
      </c>
      <c r="BQ813" s="12" t="s">
        <v>106</v>
      </c>
      <c r="BR813" s="123" t="s">
        <v>106</v>
      </c>
      <c r="BS813" s="12" t="s">
        <v>106</v>
      </c>
      <c r="BT813" s="54" t="s">
        <v>106</v>
      </c>
      <c r="BU813" s="12" t="s">
        <v>106</v>
      </c>
      <c r="BV813" s="12" t="s">
        <v>106</v>
      </c>
      <c r="BW813" s="12" t="s">
        <v>106</v>
      </c>
      <c r="BX813" s="123" t="s">
        <v>106</v>
      </c>
      <c r="BY813" s="12" t="s">
        <v>106</v>
      </c>
      <c r="BZ813" s="54" t="s">
        <v>106</v>
      </c>
      <c r="CA813" s="12" t="s">
        <v>106</v>
      </c>
      <c r="CB813" s="12" t="s">
        <v>106</v>
      </c>
      <c r="CC813" s="12" t="s">
        <v>106</v>
      </c>
      <c r="CD813" s="123" t="s">
        <v>106</v>
      </c>
      <c r="CE813" s="123" t="s">
        <v>106</v>
      </c>
      <c r="CF813" s="123" t="s">
        <v>106</v>
      </c>
      <c r="CG813" s="123" t="s">
        <v>106</v>
      </c>
      <c r="CH813" s="123" t="s">
        <v>106</v>
      </c>
      <c r="CI813" s="123" t="s">
        <v>106</v>
      </c>
      <c r="CJ813" s="123" t="s">
        <v>106</v>
      </c>
      <c r="CK813" s="54" t="s">
        <v>106</v>
      </c>
      <c r="CL813" s="124" t="s">
        <v>2545</v>
      </c>
      <c r="CM813" s="138" t="s">
        <v>2642</v>
      </c>
      <c r="CN813" s="64" t="str">
        <f>TabelladatiSinottico[[#This Row],[Serial_Number]]</f>
        <v>VSE1468.104</v>
      </c>
      <c r="CO813" s="50" t="str">
        <f>TabelladatiSinottico[[#This Row],[Customer]]</f>
        <v>STAMPERIA CARCANO S.p.A.</v>
      </c>
      <c r="CP813" s="54">
        <f t="shared" si="308"/>
        <v>812</v>
      </c>
      <c r="CQ813" s="124" t="s">
        <v>106</v>
      </c>
    </row>
    <row r="814" spans="1:95" ht="14.25" customHeight="1" x14ac:dyDescent="0.25">
      <c r="A814" s="119" t="s">
        <v>2642</v>
      </c>
      <c r="B814" s="120" t="s">
        <v>997</v>
      </c>
      <c r="C814" s="50" t="s">
        <v>652</v>
      </c>
      <c r="D814" s="50" t="s">
        <v>2647</v>
      </c>
      <c r="E814" s="12">
        <v>2019</v>
      </c>
      <c r="F814" s="12" t="s">
        <v>646</v>
      </c>
      <c r="G814" s="12" t="s">
        <v>2644</v>
      </c>
      <c r="H814" s="12" t="s">
        <v>893</v>
      </c>
      <c r="I814" s="12" t="s">
        <v>2619</v>
      </c>
      <c r="J814" s="12" t="s">
        <v>2576</v>
      </c>
      <c r="K814" s="14" t="s">
        <v>2316</v>
      </c>
      <c r="L814" s="12" t="s">
        <v>2555</v>
      </c>
      <c r="M814" s="14" t="s">
        <v>2316</v>
      </c>
      <c r="N814" s="12" t="s">
        <v>105</v>
      </c>
      <c r="O814" s="12" t="s">
        <v>106</v>
      </c>
      <c r="P814" s="13" t="s">
        <v>2317</v>
      </c>
      <c r="Q814" s="125">
        <v>1350</v>
      </c>
      <c r="R814" s="125">
        <v>620</v>
      </c>
      <c r="S814" s="125">
        <v>810</v>
      </c>
      <c r="T814" s="125">
        <v>24</v>
      </c>
      <c r="U814" s="12" t="s">
        <v>107</v>
      </c>
      <c r="V814" s="50" t="s">
        <v>106</v>
      </c>
      <c r="W814" s="12" t="s">
        <v>106</v>
      </c>
      <c r="X814" s="12" t="s">
        <v>108</v>
      </c>
      <c r="Y814" s="12" t="s">
        <v>108</v>
      </c>
      <c r="Z814" s="12" t="s">
        <v>108</v>
      </c>
      <c r="AA814" s="12" t="s">
        <v>108</v>
      </c>
      <c r="AB814" s="56" t="s">
        <v>108</v>
      </c>
      <c r="AC814" s="50" t="s">
        <v>364</v>
      </c>
      <c r="AD814" s="121" t="s">
        <v>106</v>
      </c>
      <c r="AE814" s="12" t="s">
        <v>106</v>
      </c>
      <c r="AF814" s="122" t="s">
        <v>106</v>
      </c>
      <c r="AG814" s="122" t="s">
        <v>106</v>
      </c>
      <c r="AH814" s="122" t="s">
        <v>106</v>
      </c>
      <c r="AI814" s="122" t="s">
        <v>106</v>
      </c>
      <c r="AJ814" s="122" t="s">
        <v>106</v>
      </c>
      <c r="AK814" s="93" t="s">
        <v>106</v>
      </c>
      <c r="AL814" s="12" t="s">
        <v>106</v>
      </c>
      <c r="AM814" s="12" t="s">
        <v>173</v>
      </c>
      <c r="AN814" s="14" t="s">
        <v>2317</v>
      </c>
      <c r="AO814" s="15" t="s">
        <v>173</v>
      </c>
      <c r="AQ814" s="54" t="s">
        <v>106</v>
      </c>
      <c r="AR814" s="50" t="str">
        <f t="shared" si="349"/>
        <v>VSE1468.105</v>
      </c>
      <c r="AS814" s="50" t="str">
        <f t="shared" si="350"/>
        <v>VSE1468_3A</v>
      </c>
      <c r="AT814" s="12" t="s">
        <v>108</v>
      </c>
      <c r="AU814" s="12" t="s">
        <v>108</v>
      </c>
      <c r="AV814" s="12" t="s">
        <v>108</v>
      </c>
      <c r="AW814" s="12" t="s">
        <v>108</v>
      </c>
      <c r="AX814" s="50" t="s">
        <v>153</v>
      </c>
      <c r="AY814" s="12" t="s">
        <v>106</v>
      </c>
      <c r="AZ814" s="12" t="s">
        <v>106</v>
      </c>
      <c r="BA814" s="12" t="str">
        <f t="shared" si="351"/>
        <v>M3A</v>
      </c>
      <c r="BB814" s="54" t="s">
        <v>106</v>
      </c>
      <c r="BC814" s="12" t="str">
        <f t="shared" si="352"/>
        <v>53 kw-15 krpm</v>
      </c>
      <c r="BD814" s="12" t="str">
        <f t="shared" si="353"/>
        <v>ISO40</v>
      </c>
      <c r="BE814" s="115" t="str">
        <f t="shared" ref="BE814:BE816" si="354">F814&amp;"_"&amp;A814</f>
        <v>M3A_VSE1468</v>
      </c>
      <c r="BF814" s="123" t="s">
        <v>106</v>
      </c>
      <c r="BG814" s="12" t="s">
        <v>106</v>
      </c>
      <c r="BH814" s="54" t="s">
        <v>106</v>
      </c>
      <c r="BI814" s="12" t="s">
        <v>106</v>
      </c>
      <c r="BJ814" s="12" t="s">
        <v>106</v>
      </c>
      <c r="BK814" s="12" t="s">
        <v>106</v>
      </c>
      <c r="BL814" s="123" t="s">
        <v>106</v>
      </c>
      <c r="BM814" s="12" t="s">
        <v>106</v>
      </c>
      <c r="BN814" s="54" t="s">
        <v>106</v>
      </c>
      <c r="BO814" s="12" t="s">
        <v>106</v>
      </c>
      <c r="BP814" s="12" t="s">
        <v>106</v>
      </c>
      <c r="BQ814" s="12" t="s">
        <v>106</v>
      </c>
      <c r="BR814" s="123" t="s">
        <v>106</v>
      </c>
      <c r="BS814" s="12" t="s">
        <v>106</v>
      </c>
      <c r="BT814" s="54" t="s">
        <v>106</v>
      </c>
      <c r="BU814" s="12" t="s">
        <v>106</v>
      </c>
      <c r="BV814" s="12" t="s">
        <v>106</v>
      </c>
      <c r="BW814" s="12" t="s">
        <v>106</v>
      </c>
      <c r="BX814" s="123" t="s">
        <v>106</v>
      </c>
      <c r="BY814" s="12" t="s">
        <v>106</v>
      </c>
      <c r="BZ814" s="54" t="s">
        <v>106</v>
      </c>
      <c r="CA814" s="12" t="s">
        <v>106</v>
      </c>
      <c r="CB814" s="12" t="s">
        <v>106</v>
      </c>
      <c r="CC814" s="12" t="s">
        <v>106</v>
      </c>
      <c r="CD814" s="123" t="s">
        <v>106</v>
      </c>
      <c r="CE814" s="123" t="s">
        <v>106</v>
      </c>
      <c r="CF814" s="123" t="s">
        <v>106</v>
      </c>
      <c r="CG814" s="123" t="s">
        <v>106</v>
      </c>
      <c r="CH814" s="123" t="s">
        <v>106</v>
      </c>
      <c r="CI814" s="123" t="s">
        <v>106</v>
      </c>
      <c r="CJ814" s="123" t="s">
        <v>106</v>
      </c>
      <c r="CK814" s="54" t="s">
        <v>106</v>
      </c>
      <c r="CL814" s="124" t="s">
        <v>2545</v>
      </c>
      <c r="CM814" s="138" t="s">
        <v>2642</v>
      </c>
      <c r="CN814" s="64" t="str">
        <f>TabelladatiSinottico[[#This Row],[Serial_Number]]</f>
        <v>VSE1468.105</v>
      </c>
      <c r="CO814" s="50" t="str">
        <f>TabelladatiSinottico[[#This Row],[Customer]]</f>
        <v>B.F.E. S.r.l. BONNEY FORGE</v>
      </c>
      <c r="CP814" s="54">
        <f t="shared" si="308"/>
        <v>813</v>
      </c>
      <c r="CQ814" s="124" t="s">
        <v>106</v>
      </c>
    </row>
    <row r="815" spans="1:95" ht="14.25" customHeight="1" x14ac:dyDescent="0.25">
      <c r="A815" s="119" t="s">
        <v>2642</v>
      </c>
      <c r="B815" s="120" t="s">
        <v>1000</v>
      </c>
      <c r="C815" s="50" t="s">
        <v>652</v>
      </c>
      <c r="D815" s="50" t="s">
        <v>2647</v>
      </c>
      <c r="E815" s="12">
        <v>2019</v>
      </c>
      <c r="F815" s="12" t="s">
        <v>646</v>
      </c>
      <c r="G815" s="12" t="s">
        <v>2644</v>
      </c>
      <c r="H815" s="12" t="s">
        <v>893</v>
      </c>
      <c r="I815" s="12" t="s">
        <v>2619</v>
      </c>
      <c r="J815" s="12" t="s">
        <v>2576</v>
      </c>
      <c r="K815" s="14" t="s">
        <v>2316</v>
      </c>
      <c r="L815" s="12" t="s">
        <v>2555</v>
      </c>
      <c r="M815" s="14" t="s">
        <v>2316</v>
      </c>
      <c r="N815" s="12" t="s">
        <v>105</v>
      </c>
      <c r="O815" s="12" t="s">
        <v>106</v>
      </c>
      <c r="P815" s="13" t="s">
        <v>2317</v>
      </c>
      <c r="Q815" s="125">
        <v>1350</v>
      </c>
      <c r="R815" s="125">
        <v>620</v>
      </c>
      <c r="S815" s="125">
        <v>810</v>
      </c>
      <c r="T815" s="125">
        <v>24</v>
      </c>
      <c r="U815" s="12" t="s">
        <v>107</v>
      </c>
      <c r="V815" s="50" t="s">
        <v>106</v>
      </c>
      <c r="W815" s="12" t="s">
        <v>106</v>
      </c>
      <c r="X815" s="12" t="s">
        <v>108</v>
      </c>
      <c r="Y815" s="12" t="s">
        <v>108</v>
      </c>
      <c r="Z815" s="12" t="s">
        <v>108</v>
      </c>
      <c r="AA815" s="12" t="s">
        <v>108</v>
      </c>
      <c r="AB815" s="56" t="s">
        <v>108</v>
      </c>
      <c r="AC815" s="50" t="s">
        <v>364</v>
      </c>
      <c r="AD815" s="121" t="s">
        <v>106</v>
      </c>
      <c r="AE815" s="12" t="s">
        <v>106</v>
      </c>
      <c r="AF815" s="122" t="s">
        <v>106</v>
      </c>
      <c r="AG815" s="122" t="s">
        <v>106</v>
      </c>
      <c r="AH815" s="122" t="s">
        <v>106</v>
      </c>
      <c r="AI815" s="122" t="s">
        <v>106</v>
      </c>
      <c r="AJ815" s="122" t="s">
        <v>106</v>
      </c>
      <c r="AK815" s="93" t="s">
        <v>106</v>
      </c>
      <c r="AL815" s="12" t="s">
        <v>106</v>
      </c>
      <c r="AM815" s="12" t="s">
        <v>173</v>
      </c>
      <c r="AN815" s="14" t="s">
        <v>2317</v>
      </c>
      <c r="AO815" s="15" t="s">
        <v>173</v>
      </c>
      <c r="AQ815" s="54" t="s">
        <v>106</v>
      </c>
      <c r="AR815" s="50" t="str">
        <f t="shared" si="349"/>
        <v>VSE1468.106</v>
      </c>
      <c r="AS815" s="50" t="str">
        <f t="shared" si="350"/>
        <v>VSE1468_3A</v>
      </c>
      <c r="AT815" s="12" t="s">
        <v>108</v>
      </c>
      <c r="AU815" s="12" t="s">
        <v>108</v>
      </c>
      <c r="AV815" s="12" t="s">
        <v>108</v>
      </c>
      <c r="AW815" s="12" t="s">
        <v>108</v>
      </c>
      <c r="AX815" s="50" t="s">
        <v>153</v>
      </c>
      <c r="AY815" s="12" t="s">
        <v>106</v>
      </c>
      <c r="AZ815" s="12" t="s">
        <v>106</v>
      </c>
      <c r="BA815" s="12" t="str">
        <f t="shared" si="351"/>
        <v>M3A</v>
      </c>
      <c r="BB815" s="54" t="s">
        <v>106</v>
      </c>
      <c r="BC815" s="12" t="str">
        <f t="shared" si="352"/>
        <v>53 kw-15 krpm</v>
      </c>
      <c r="BD815" s="12" t="str">
        <f t="shared" si="353"/>
        <v>ISO40</v>
      </c>
      <c r="BE815" s="115" t="str">
        <f t="shared" si="354"/>
        <v>M3A_VSE1468</v>
      </c>
      <c r="BF815" s="123" t="s">
        <v>106</v>
      </c>
      <c r="BG815" s="12" t="s">
        <v>106</v>
      </c>
      <c r="BH815" s="54" t="s">
        <v>106</v>
      </c>
      <c r="BI815" s="12" t="s">
        <v>106</v>
      </c>
      <c r="BJ815" s="12" t="s">
        <v>106</v>
      </c>
      <c r="BK815" s="12" t="s">
        <v>106</v>
      </c>
      <c r="BL815" s="123" t="s">
        <v>106</v>
      </c>
      <c r="BM815" s="12" t="s">
        <v>106</v>
      </c>
      <c r="BN815" s="54" t="s">
        <v>106</v>
      </c>
      <c r="BO815" s="12" t="s">
        <v>106</v>
      </c>
      <c r="BP815" s="12" t="s">
        <v>106</v>
      </c>
      <c r="BQ815" s="12" t="s">
        <v>106</v>
      </c>
      <c r="BR815" s="123" t="s">
        <v>106</v>
      </c>
      <c r="BS815" s="12" t="s">
        <v>106</v>
      </c>
      <c r="BT815" s="54" t="s">
        <v>106</v>
      </c>
      <c r="BU815" s="12" t="s">
        <v>106</v>
      </c>
      <c r="BV815" s="12" t="s">
        <v>106</v>
      </c>
      <c r="BW815" s="12" t="s">
        <v>106</v>
      </c>
      <c r="BX815" s="123" t="s">
        <v>106</v>
      </c>
      <c r="BY815" s="12" t="s">
        <v>106</v>
      </c>
      <c r="BZ815" s="54" t="s">
        <v>106</v>
      </c>
      <c r="CA815" s="12" t="s">
        <v>106</v>
      </c>
      <c r="CB815" s="12" t="s">
        <v>106</v>
      </c>
      <c r="CC815" s="12" t="s">
        <v>106</v>
      </c>
      <c r="CD815" s="123" t="s">
        <v>106</v>
      </c>
      <c r="CE815" s="123" t="s">
        <v>106</v>
      </c>
      <c r="CF815" s="123" t="s">
        <v>106</v>
      </c>
      <c r="CG815" s="123" t="s">
        <v>106</v>
      </c>
      <c r="CH815" s="123" t="s">
        <v>106</v>
      </c>
      <c r="CI815" s="123" t="s">
        <v>106</v>
      </c>
      <c r="CJ815" s="123" t="s">
        <v>106</v>
      </c>
      <c r="CK815" s="54" t="s">
        <v>106</v>
      </c>
      <c r="CL815" s="124" t="s">
        <v>2545</v>
      </c>
      <c r="CM815" s="138" t="s">
        <v>2642</v>
      </c>
      <c r="CN815" s="64" t="str">
        <f>TabelladatiSinottico[[#This Row],[Serial_Number]]</f>
        <v>VSE1468.106</v>
      </c>
      <c r="CO815" s="50" t="str">
        <f>TabelladatiSinottico[[#This Row],[Customer]]</f>
        <v>B.F.E. S.r.l. BONNEY FORGE</v>
      </c>
      <c r="CP815" s="54">
        <f t="shared" si="308"/>
        <v>814</v>
      </c>
      <c r="CQ815" s="124" t="s">
        <v>106</v>
      </c>
    </row>
    <row r="816" spans="1:95" ht="14.25" customHeight="1" x14ac:dyDescent="0.25">
      <c r="A816" s="137" t="s">
        <v>106</v>
      </c>
      <c r="B816" s="136" t="s">
        <v>2648</v>
      </c>
      <c r="C816" s="116" t="s">
        <v>106</v>
      </c>
      <c r="D816" s="116" t="s">
        <v>106</v>
      </c>
      <c r="E816" s="115" t="s">
        <v>106</v>
      </c>
      <c r="F816" s="115" t="s">
        <v>106</v>
      </c>
      <c r="G816" s="115" t="s">
        <v>106</v>
      </c>
      <c r="H816" s="115" t="s">
        <v>106</v>
      </c>
      <c r="I816" s="115" t="s">
        <v>106</v>
      </c>
      <c r="J816" s="115" t="s">
        <v>106</v>
      </c>
      <c r="K816" s="14" t="s">
        <v>2316</v>
      </c>
      <c r="L816" s="115" t="s">
        <v>106</v>
      </c>
      <c r="M816" s="14" t="s">
        <v>2316</v>
      </c>
      <c r="N816" s="12" t="s">
        <v>105</v>
      </c>
      <c r="O816" s="12" t="s">
        <v>106</v>
      </c>
      <c r="P816" s="13" t="s">
        <v>2317</v>
      </c>
      <c r="Q816" s="126" t="s">
        <v>106</v>
      </c>
      <c r="R816" s="126" t="s">
        <v>106</v>
      </c>
      <c r="S816" s="126" t="s">
        <v>106</v>
      </c>
      <c r="T816" s="126" t="s">
        <v>106</v>
      </c>
      <c r="U816" s="115" t="s">
        <v>106</v>
      </c>
      <c r="V816" s="116" t="s">
        <v>106</v>
      </c>
      <c r="W816" s="115" t="s">
        <v>106</v>
      </c>
      <c r="X816" s="115" t="s">
        <v>106</v>
      </c>
      <c r="Y816" s="115" t="s">
        <v>106</v>
      </c>
      <c r="Z816" s="115" t="s">
        <v>106</v>
      </c>
      <c r="AA816" s="115" t="s">
        <v>106</v>
      </c>
      <c r="AB816" s="117" t="s">
        <v>106</v>
      </c>
      <c r="AC816" s="116" t="s">
        <v>106</v>
      </c>
      <c r="AD816" s="121" t="s">
        <v>106</v>
      </c>
      <c r="AE816" s="12" t="s">
        <v>106</v>
      </c>
      <c r="AF816" s="122" t="s">
        <v>106</v>
      </c>
      <c r="AG816" s="122" t="s">
        <v>106</v>
      </c>
      <c r="AH816" s="122" t="s">
        <v>106</v>
      </c>
      <c r="AI816" s="122" t="s">
        <v>106</v>
      </c>
      <c r="AJ816" s="122" t="s">
        <v>106</v>
      </c>
      <c r="AK816" s="93" t="s">
        <v>106</v>
      </c>
      <c r="AL816" s="12" t="s">
        <v>106</v>
      </c>
      <c r="AM816" s="12" t="s">
        <v>173</v>
      </c>
      <c r="AN816" s="14" t="s">
        <v>2317</v>
      </c>
      <c r="AO816" s="15" t="s">
        <v>173</v>
      </c>
      <c r="AQ816" s="54" t="s">
        <v>106</v>
      </c>
      <c r="AR816" s="50" t="str">
        <f t="shared" si="344"/>
        <v>-.000</v>
      </c>
      <c r="AS816" s="50" t="str">
        <f t="shared" si="345"/>
        <v>-_-</v>
      </c>
      <c r="AT816" s="12" t="s">
        <v>108</v>
      </c>
      <c r="AU816" s="12" t="s">
        <v>108</v>
      </c>
      <c r="AV816" s="12" t="s">
        <v>108</v>
      </c>
      <c r="AW816" s="12" t="s">
        <v>108</v>
      </c>
      <c r="AX816" s="50" t="s">
        <v>106</v>
      </c>
      <c r="AY816" s="12" t="s">
        <v>106</v>
      </c>
      <c r="AZ816" s="12" t="s">
        <v>106</v>
      </c>
      <c r="BA816" s="12" t="str">
        <f t="shared" si="346"/>
        <v>-</v>
      </c>
      <c r="BB816" s="54" t="s">
        <v>106</v>
      </c>
      <c r="BC816" s="12" t="str">
        <f t="shared" si="347"/>
        <v>-</v>
      </c>
      <c r="BD816" s="12" t="str">
        <f t="shared" si="348"/>
        <v>-</v>
      </c>
      <c r="BE816" s="115" t="str">
        <f t="shared" si="354"/>
        <v>-_-</v>
      </c>
      <c r="BF816" s="123" t="s">
        <v>106</v>
      </c>
      <c r="BG816" s="12" t="s">
        <v>106</v>
      </c>
      <c r="BH816" s="54" t="s">
        <v>106</v>
      </c>
      <c r="BI816" s="12" t="s">
        <v>106</v>
      </c>
      <c r="BJ816" s="12" t="s">
        <v>106</v>
      </c>
      <c r="BK816" s="12" t="s">
        <v>106</v>
      </c>
      <c r="BL816" s="123" t="s">
        <v>106</v>
      </c>
      <c r="BM816" s="12" t="s">
        <v>106</v>
      </c>
      <c r="BN816" s="54" t="s">
        <v>106</v>
      </c>
      <c r="BO816" s="12" t="s">
        <v>106</v>
      </c>
      <c r="BP816" s="12" t="s">
        <v>106</v>
      </c>
      <c r="BQ816" s="12" t="s">
        <v>106</v>
      </c>
      <c r="BR816" s="123" t="s">
        <v>106</v>
      </c>
      <c r="BS816" s="12" t="s">
        <v>106</v>
      </c>
      <c r="BT816" s="54" t="s">
        <v>106</v>
      </c>
      <c r="BU816" s="12" t="s">
        <v>106</v>
      </c>
      <c r="BV816" s="12" t="s">
        <v>106</v>
      </c>
      <c r="BW816" s="12" t="s">
        <v>106</v>
      </c>
      <c r="BX816" s="123" t="s">
        <v>106</v>
      </c>
      <c r="BY816" s="12" t="s">
        <v>106</v>
      </c>
      <c r="BZ816" s="54" t="s">
        <v>106</v>
      </c>
      <c r="CA816" s="12" t="s">
        <v>106</v>
      </c>
      <c r="CB816" s="12" t="s">
        <v>106</v>
      </c>
      <c r="CC816" s="12" t="s">
        <v>106</v>
      </c>
      <c r="CD816" s="123" t="s">
        <v>106</v>
      </c>
      <c r="CE816" s="123" t="s">
        <v>106</v>
      </c>
      <c r="CF816" s="123" t="s">
        <v>106</v>
      </c>
      <c r="CG816" s="123" t="s">
        <v>106</v>
      </c>
      <c r="CH816" s="123" t="s">
        <v>106</v>
      </c>
      <c r="CI816" s="123" t="s">
        <v>106</v>
      </c>
      <c r="CJ816" s="123" t="s">
        <v>106</v>
      </c>
      <c r="CK816" s="54" t="s">
        <v>106</v>
      </c>
      <c r="CL816" s="124" t="s">
        <v>106</v>
      </c>
      <c r="CM816" s="119" t="s">
        <v>106</v>
      </c>
      <c r="CN816" s="130" t="str">
        <f>TabelladatiSinottico[[#This Row],[Serial_Number]]</f>
        <v>-.000</v>
      </c>
      <c r="CO816" s="133" t="str">
        <f>TabelladatiSinottico[[#This Row],[Customer]]</f>
        <v>-</v>
      </c>
      <c r="CP816" s="54">
        <f t="shared" si="308"/>
        <v>815</v>
      </c>
      <c r="CQ816" s="124" t="s">
        <v>106</v>
      </c>
    </row>
    <row r="817" spans="3:95" ht="14.25" customHeight="1" x14ac:dyDescent="0.25">
      <c r="C817" s="7"/>
      <c r="K817" s="142" t="str">
        <f>HYPERLINK("https://fidiait.sharepoint.com/sites/SALES/Shared%20Documents/Forms/AllItems.aspx?id=%2Fsites%2FSALES%2FShared%20Documents%2FSales%5FDossier%2F"&amp;$A817&amp;"."&amp;$B817&amp;"/1LO/"&amp;$J817&amp;".pdf&amp;parent=%2Fsites%2FSALES%2FShared%20Documents%2FSales%5FDossier%2F"&amp;$A817&amp;"."&amp;$B817&amp;"/1LO","pdf")</f>
        <v>pdf</v>
      </c>
      <c r="M817" s="142" t="str">
        <f>HYPERLINK("https://fidiait.sharepoint.com/sites/SALES/Shared%20Documents/Forms/AllItems.aspx?id=%2Fsites%2FSALES%2FShared%20Documents%2FSales%5FDossier%2F"&amp;$A817&amp;"."&amp;$B817&amp;"/1LO/"&amp;$L817&amp;".pdf&amp;parent=%2Fsites%2FSALES%2FShared%20Documents%2FSales%5FDossier%2F"&amp;$A817&amp;"."&amp;$B817&amp;"/1LO","pdf")</f>
        <v>pdf</v>
      </c>
      <c r="P817" s="143" t="str">
        <f>HYPERLINK("https://fidiait.sharepoint.com/sites/SALES/Shared%20Documents/Forms/AllItems.aspx?id=%2Fsites%2FSALES%2FShared%20Documents%2FSales%5FDossier%2F"&amp;$A817&amp;"."&amp;$B817&amp;"/2Foto","Folder")</f>
        <v>Folder</v>
      </c>
      <c r="V817" s="7"/>
      <c r="AC817" s="7"/>
      <c r="AD817" s="139"/>
      <c r="AF817" s="140"/>
      <c r="AG817" s="140"/>
      <c r="AH817" s="140"/>
      <c r="AI817" s="140"/>
      <c r="AJ817" s="140"/>
      <c r="AK817" s="5"/>
      <c r="AM817" s="2" t="str">
        <f>REPT("⭐",AO817)</f>
        <v/>
      </c>
      <c r="AN817" s="142" t="str">
        <f>HYPERLINK("https://fidiait.sharepoint.com/sites/SALES/Shared%20Documents/Forms/AllItems.aspx?id=%2Fsites%2FSALES%2FShared%20Documents%2FSales%5FDossier%2F"&amp;$A817&amp;"."&amp;$B817&amp;"/3Applications","Folder")</f>
        <v>Folder</v>
      </c>
      <c r="AQ817" s="54"/>
      <c r="AR817" s="50"/>
      <c r="AS817" s="50"/>
      <c r="AT817" s="141"/>
      <c r="AU817" s="56"/>
      <c r="AV817" s="12"/>
      <c r="AW817" s="12"/>
      <c r="AX817" s="50"/>
      <c r="AY817" s="12"/>
      <c r="AZ817" s="12"/>
      <c r="BA817" s="12">
        <f>F817</f>
        <v>0</v>
      </c>
      <c r="BB817" s="54"/>
      <c r="BC817" s="12">
        <f>G817</f>
        <v>0</v>
      </c>
      <c r="BD817" s="12">
        <f>I817</f>
        <v>0</v>
      </c>
      <c r="BE817" s="12"/>
      <c r="BF817" s="123"/>
      <c r="BG817" s="12"/>
      <c r="BH817" s="54"/>
      <c r="BI817" s="12"/>
      <c r="BJ817" s="12"/>
      <c r="BK817" s="12"/>
      <c r="BL817" s="123"/>
      <c r="BM817" s="12"/>
      <c r="BN817" s="54"/>
      <c r="BO817" s="12"/>
      <c r="BP817" s="12"/>
      <c r="BQ817" s="12"/>
      <c r="BR817" s="123"/>
      <c r="BS817" s="12"/>
      <c r="BT817" s="54"/>
      <c r="BU817" s="12"/>
      <c r="BV817" s="12"/>
      <c r="BW817" s="12"/>
      <c r="BX817" s="123"/>
      <c r="BY817" s="12"/>
      <c r="BZ817" s="54"/>
      <c r="CA817" s="12"/>
      <c r="CB817" s="12"/>
      <c r="CC817" s="12"/>
      <c r="CD817" s="123"/>
      <c r="CE817" s="123"/>
      <c r="CF817" s="123"/>
      <c r="CG817" s="123"/>
      <c r="CH817" s="123"/>
      <c r="CI817" s="123"/>
      <c r="CJ817" s="123"/>
      <c r="CK817" s="54"/>
      <c r="CL817" s="64"/>
      <c r="CM817" s="124"/>
      <c r="CN817" s="130">
        <f>TabelladatiSinottico[[#This Row],[Serial_Number]]</f>
        <v>0</v>
      </c>
      <c r="CO817" s="133">
        <f>TabelladatiSinottico[[#This Row],[Customer]]</f>
        <v>0</v>
      </c>
      <c r="CP817" s="85"/>
      <c r="CQ817" s="124"/>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4" r:id="rId936" xr:uid="{CDA0CFE1-B4E0-4F6C-A84B-89E56FB673A6}"/>
    <hyperlink ref="M734" r:id="rId937" xr:uid="{489145CE-DCB4-4BD5-A15F-4BF3E7F17BC7}"/>
    <hyperlink ref="P734" r:id="rId938" xr:uid="{242D4EA5-55C1-4BDA-BBD5-CF04707FAC1C}"/>
    <hyperlink ref="AN734" r:id="rId939" xr:uid="{A29C75C6-4D8A-49EA-B875-7C023B2A8EFA}"/>
    <hyperlink ref="K737" r:id="rId940" xr:uid="{F51D7EB8-45EF-4A55-913D-72985F44BFC3}"/>
    <hyperlink ref="M737" r:id="rId941" xr:uid="{14B9BC47-754F-458F-9631-3D0C34A15737}"/>
    <hyperlink ref="P737" r:id="rId942" xr:uid="{008C37D2-F14A-49FC-8F2E-57EE9AD9549B}"/>
    <hyperlink ref="AN737" r:id="rId943" xr:uid="{7BA37753-A456-48C3-865D-821C76271DBC}"/>
    <hyperlink ref="K740" r:id="rId944" xr:uid="{69A7288E-12EC-465C-97B8-95ACAF99B816}"/>
    <hyperlink ref="M740" r:id="rId945" xr:uid="{3B65ACDB-185D-4335-ABBD-2F2EDF30DFBA}"/>
    <hyperlink ref="P740" r:id="rId946" xr:uid="{9D285BF0-6AFA-4CF5-A3C2-22546C1DCA8D}"/>
    <hyperlink ref="AN740" r:id="rId947" xr:uid="{F3EA0432-224F-4E1A-A448-BC0533BA23C0}"/>
    <hyperlink ref="K741" r:id="rId948" xr:uid="{1B795981-5DED-4D92-8101-2EADE989CCF8}"/>
    <hyperlink ref="M741" r:id="rId949" xr:uid="{9193EE87-E17B-4477-ADAE-BA010DE97090}"/>
    <hyperlink ref="P741" r:id="rId950" xr:uid="{2AC68EB8-3AC3-44CA-82A2-68690E4FCD21}"/>
    <hyperlink ref="AN741" r:id="rId951" xr:uid="{1A54F793-DCCD-4D79-95DA-805BB6BBF5F0}"/>
    <hyperlink ref="K742" r:id="rId952" xr:uid="{3A08BB66-7BC4-4701-BE1E-F85B77D75E5B}"/>
    <hyperlink ref="M742" r:id="rId953" xr:uid="{38FC968E-FDE5-4409-A4CC-F0B86D846C9E}"/>
    <hyperlink ref="P742" r:id="rId954" xr:uid="{495BF5C8-EBFE-460F-BEC2-2D317276C1B3}"/>
    <hyperlink ref="AN742" r:id="rId955" xr:uid="{9A78A396-B10B-47B9-BAD9-336224D06111}"/>
    <hyperlink ref="K745" r:id="rId956" xr:uid="{7E1D97D8-6344-4611-87A9-4158755FC70C}"/>
    <hyperlink ref="M745" r:id="rId957" xr:uid="{4381E7C4-4CFA-4A09-8944-0EC1F69AE1EF}"/>
    <hyperlink ref="P745" r:id="rId958" xr:uid="{C21B8E2B-9F11-48D3-89FA-E00B31144475}"/>
    <hyperlink ref="AN745" r:id="rId959" xr:uid="{A4D7154A-B0C5-4D38-AFA9-AA02DCFE9588}"/>
    <hyperlink ref="K747" r:id="rId960" xr:uid="{E80FE9AE-3950-4264-B9A1-39FC15FA372A}"/>
    <hyperlink ref="M747" r:id="rId961" xr:uid="{70E2286D-04B8-4223-BDDF-7B543DF9618A}"/>
    <hyperlink ref="P747" r:id="rId962" xr:uid="{031DEE9D-0173-4432-8805-4AE9EC722E04}"/>
    <hyperlink ref="AN747" r:id="rId963" xr:uid="{F6E31894-028E-4A87-88A1-CAEBF5E5A6B9}"/>
    <hyperlink ref="K749" r:id="rId964" xr:uid="{5CF50170-DF70-4F58-8B04-6CCA5D630CBC}"/>
    <hyperlink ref="M749" r:id="rId965" xr:uid="{BA6A3B4D-D636-4F13-AD3E-AEAEF0F8CBB5}"/>
    <hyperlink ref="P749" r:id="rId966" xr:uid="{C804B46B-514C-475C-8D80-973AD9CF1999}"/>
    <hyperlink ref="AN749" r:id="rId967" xr:uid="{79021652-9E1D-4405-87D8-1EB03456532D}"/>
    <hyperlink ref="K731" r:id="rId968" xr:uid="{87FCDE22-4CC3-4555-BA36-B1CB9E0BEF90}"/>
    <hyperlink ref="M731" r:id="rId969" xr:uid="{4E5810DC-02F3-44BA-AAAF-44B3E791ED35}"/>
    <hyperlink ref="P731" r:id="rId970" xr:uid="{10349B00-5860-4BB9-86C0-25071A0259D9}"/>
    <hyperlink ref="AN731" r:id="rId971" xr:uid="{1DA0B0B7-B256-46B5-8751-BD43832C84FF}"/>
    <hyperlink ref="K732" r:id="rId972" xr:uid="{AA5F7189-0082-4A2C-9D2C-89CABE966D80}"/>
    <hyperlink ref="M732" r:id="rId973" xr:uid="{CC25F02B-7177-4423-86FB-D6AB00756143}"/>
    <hyperlink ref="P732" r:id="rId974" xr:uid="{759CFC75-B311-4FD0-9894-C0FE6F6F7FFF}"/>
    <hyperlink ref="AN732" r:id="rId975" xr:uid="{04F74228-23DE-452D-9F81-856DF5D6EABA}"/>
    <hyperlink ref="K733" r:id="rId976" xr:uid="{1BDD571C-1FE0-44CB-8829-86C67FA57F72}"/>
    <hyperlink ref="M733" r:id="rId977" xr:uid="{AE89AE37-F40A-4F3C-A77A-C04525FADE5C}"/>
    <hyperlink ref="P733" r:id="rId978" xr:uid="{03074E58-F079-42F3-B913-3C18FD0CACEB}"/>
    <hyperlink ref="AN733" r:id="rId979" xr:uid="{0EA397FA-95FB-44DE-B71B-F0A9939945E2}"/>
    <hyperlink ref="K750" r:id="rId980" xr:uid="{629C1AB7-8152-444A-B6D1-AACA8D3BD4B7}"/>
    <hyperlink ref="M750" r:id="rId981" xr:uid="{78C39E6F-9E67-4840-9847-596A60179CCB}"/>
    <hyperlink ref="P750" r:id="rId982" xr:uid="{3A211AED-4AFB-46CA-9D30-AE38940E59AE}"/>
    <hyperlink ref="AN750" r:id="rId983" xr:uid="{C9EC2198-68CE-4ABC-9684-0647808E8BD8}"/>
    <hyperlink ref="K767" r:id="rId984" xr:uid="{D2ED822C-36A0-43D0-B85C-29C87FCC6B39}"/>
    <hyperlink ref="M767" r:id="rId985" xr:uid="{642789A6-22B0-452C-BEF4-15E296D05E8C}"/>
    <hyperlink ref="P767" r:id="rId986" xr:uid="{AAF409B0-A5B2-4B73-9761-52CA623F52A4}"/>
    <hyperlink ref="AN767" r:id="rId987" xr:uid="{6020364C-19DA-4734-A697-A7A0A40D0B3B}"/>
    <hyperlink ref="K752" r:id="rId988" xr:uid="{1167A8AB-4117-45DA-888D-DB7C4BB340DD}"/>
    <hyperlink ref="M752" r:id="rId989" xr:uid="{C5B2CC22-8827-439C-A9FA-3D2C8FE5184D}"/>
    <hyperlink ref="P752" r:id="rId990" xr:uid="{A2C818DE-27DB-4CC3-8F67-337196C3F05A}"/>
    <hyperlink ref="AN752" r:id="rId991" xr:uid="{006DD6AA-3B6E-40E7-8E9F-54BD7B3D7605}"/>
    <hyperlink ref="K764" r:id="rId992" xr:uid="{DA751B44-AAB8-4D1E-BF45-DCC3DDDE8DE2}"/>
    <hyperlink ref="M764" r:id="rId993" xr:uid="{4BDC0E4A-39DF-4738-8492-CE4E648F935E}"/>
    <hyperlink ref="P764" r:id="rId994" xr:uid="{F0590A8E-591B-44BA-B203-9C043E5D0072}"/>
    <hyperlink ref="AN764" r:id="rId995" xr:uid="{48CD99BD-054A-4A0B-9419-B8A00F16A984}"/>
    <hyperlink ref="K765" r:id="rId996" xr:uid="{E8B5B148-6186-4322-A845-0D80A1D40DE5}"/>
    <hyperlink ref="M765" r:id="rId997" xr:uid="{BC3B743E-D890-464B-B230-004AD1B44374}"/>
    <hyperlink ref="P765" r:id="rId998" xr:uid="{3575B833-BE17-49E3-A4BB-773462CA6BC8}"/>
    <hyperlink ref="AN765" r:id="rId999" xr:uid="{3E7FDC05-B0F5-4E25-ACB8-F1FFA00019BD}"/>
    <hyperlink ref="K770" r:id="rId1000" xr:uid="{AC10BD31-93FB-49E6-A92E-27D17796D272}"/>
    <hyperlink ref="M770" r:id="rId1001" xr:uid="{E3CA2097-072F-4E08-8833-566F863002EA}"/>
    <hyperlink ref="P770" r:id="rId1002" xr:uid="{2ADC3457-E06A-40BB-966A-022791954194}"/>
    <hyperlink ref="AN770" r:id="rId1003" xr:uid="{C8EB76BE-23A4-4ECC-821A-8563AA999381}"/>
    <hyperlink ref="K779" r:id="rId1004" xr:uid="{1C34061E-1F22-402B-9D72-58B593247D96}"/>
    <hyperlink ref="M779" r:id="rId1005" xr:uid="{DFBF4ED3-66CA-464A-A36A-1F64963AF32D}"/>
    <hyperlink ref="P779" r:id="rId1006" xr:uid="{A49B4A80-C866-427F-AA04-27F62171646C}"/>
    <hyperlink ref="AN779" r:id="rId1007" xr:uid="{9BEFF312-DC55-42A5-B2CE-CE03ABCD6271}"/>
    <hyperlink ref="K775" r:id="rId1008" xr:uid="{B886A868-1C2F-48F0-90A1-29D6E4C4673E}"/>
    <hyperlink ref="M775" r:id="rId1009" xr:uid="{10A0C00B-0985-4A9F-9C40-10F1F4449B9E}"/>
    <hyperlink ref="P775" r:id="rId1010" xr:uid="{00A63DFF-3E10-45CD-A230-0B0B5E8C12D0}"/>
    <hyperlink ref="AN775" r:id="rId1011" xr:uid="{B38CFD0D-0D9C-4607-BB95-B01FEF376861}"/>
    <hyperlink ref="K783" r:id="rId1012" xr:uid="{A513C811-687E-47EF-B2FB-6B256E91C1F5}"/>
    <hyperlink ref="M783" r:id="rId1013" xr:uid="{70C21181-78A3-43BA-AA12-1D6D80F99CF3}"/>
    <hyperlink ref="P783" r:id="rId1014" xr:uid="{2DA5E39F-1987-4B84-87FF-69B8888A9356}"/>
    <hyperlink ref="AN783" r:id="rId1015" xr:uid="{57537C27-FDD0-4107-8FC3-FA33BA6225D4}"/>
    <hyperlink ref="K787" r:id="rId1016" xr:uid="{4D83FC1A-20E4-4480-8C92-B9554913D93F}"/>
    <hyperlink ref="M787" r:id="rId1017" xr:uid="{44213573-1635-45EC-9C6B-7B8EBD8AC6BB}"/>
    <hyperlink ref="P787" r:id="rId1018" xr:uid="{04A9122C-BA9A-49B0-A6F4-E627F8A4E254}"/>
    <hyperlink ref="AN787" r:id="rId1019" xr:uid="{063DDAC8-80C6-4217-8BF1-06B66C5C5825}"/>
    <hyperlink ref="K788" r:id="rId1020" xr:uid="{08BF80E2-4C9B-45B5-BD87-577920AD4A28}"/>
    <hyperlink ref="M788" r:id="rId1021" xr:uid="{22AC739A-87D8-4176-A353-3D3A41F5BFB6}"/>
    <hyperlink ref="P788" r:id="rId1022" xr:uid="{F974F9A8-A8C0-44B7-8F58-838726E206DD}"/>
    <hyperlink ref="AN788" r:id="rId1023" xr:uid="{B7A083E4-74D2-4D6E-8458-B67B266BFBF6}"/>
    <hyperlink ref="K789" r:id="rId1024" xr:uid="{8FCBA322-2632-4BD5-A1AB-36DB4E071430}"/>
    <hyperlink ref="M789" r:id="rId1025" xr:uid="{93294D94-97C9-40F1-B907-5F73779F0064}"/>
    <hyperlink ref="P789" r:id="rId1026" xr:uid="{797DD43D-C948-4560-884A-7EE3FE9523E7}"/>
    <hyperlink ref="AN789" r:id="rId1027" xr:uid="{9BF61501-88DF-4F75-8A18-09A486260557}"/>
    <hyperlink ref="K790" r:id="rId1028" xr:uid="{AF258FB2-8C45-4A34-BCD6-7F6E967DF9C7}"/>
    <hyperlink ref="M790" r:id="rId1029" xr:uid="{69FB1ADA-5A52-4D84-8B58-0DDF3A413F64}"/>
    <hyperlink ref="P790" r:id="rId1030" xr:uid="{259DFE3F-F59D-4447-8825-3FE87F90596E}"/>
    <hyperlink ref="AN790" r:id="rId1031" xr:uid="{71E98907-E60F-4127-8B7D-2D147C51F5C5}"/>
    <hyperlink ref="K792" r:id="rId1032" xr:uid="{FFB152EB-730F-4CAB-82D7-F4A86CB21B56}"/>
    <hyperlink ref="M792" r:id="rId1033" xr:uid="{AAA741A7-AB96-43C3-9645-ECB7DA9D9918}"/>
    <hyperlink ref="P792" r:id="rId1034" xr:uid="{F5DD93EF-E378-41B4-B57B-84E13D421DF5}"/>
    <hyperlink ref="AN792" r:id="rId1035" xr:uid="{801400C6-EBED-464C-9820-F16803AECB89}"/>
    <hyperlink ref="K793" r:id="rId1036" xr:uid="{5EA6436D-2EE0-4780-88E5-9D4820B9E523}"/>
    <hyperlink ref="M793" r:id="rId1037" xr:uid="{03C6BC3A-9D6B-4A76-927F-B530A34B5B54}"/>
    <hyperlink ref="P793" r:id="rId1038" xr:uid="{A42F8529-4A8C-4456-9956-72FA7D3D80C7}"/>
    <hyperlink ref="AN793" r:id="rId1039" xr:uid="{DB0081DB-052B-43AA-8425-829109AF31A8}"/>
    <hyperlink ref="K794" r:id="rId1040" xr:uid="{76C48612-C197-4A85-A053-4D4346613AF5}"/>
    <hyperlink ref="M794" r:id="rId1041" xr:uid="{3AA8E4AC-172B-4BE0-894A-1EDF0B8E0544}"/>
    <hyperlink ref="P794" r:id="rId1042" xr:uid="{0E1AD6E2-395B-4D71-ACC3-95CEC3222B75}"/>
    <hyperlink ref="AN794" r:id="rId1043" xr:uid="{540A9A00-16A0-43CA-A69F-A5708D8699AD}"/>
    <hyperlink ref="K795" r:id="rId1044" xr:uid="{F92BB5F1-A085-43F1-88A0-141EFAE17F20}"/>
    <hyperlink ref="M795" r:id="rId1045" xr:uid="{C59B63E3-772A-4E90-B747-5D44CDC60068}"/>
    <hyperlink ref="P795" r:id="rId1046" xr:uid="{17FEF6A6-C5C9-49AE-A53A-C2417811FB70}"/>
    <hyperlink ref="AN795" r:id="rId1047" xr:uid="{811D99E5-A96E-4FA3-B2CC-BBCC4193EC3D}"/>
    <hyperlink ref="K799" r:id="rId1048" xr:uid="{371F22B1-ED30-48EF-9C1C-9117534F3AA0}"/>
    <hyperlink ref="M799" r:id="rId1049" xr:uid="{027CE9C8-C578-4B39-988A-4266359329C8}"/>
    <hyperlink ref="P799" r:id="rId1050" xr:uid="{A0E646FF-8664-4D62-8C02-2E42299D354D}"/>
    <hyperlink ref="AN799" r:id="rId1051" xr:uid="{BC2840CA-4FF0-48E8-B773-D77ABA700B3D}"/>
    <hyperlink ref="K801" r:id="rId1052" xr:uid="{833AA48F-F8C6-4A56-849E-89C22AABECAA}"/>
    <hyperlink ref="M801" r:id="rId1053" xr:uid="{1369B073-0539-4439-8BE4-0E32F536DC29}"/>
    <hyperlink ref="P801" r:id="rId1054" xr:uid="{A7F08F4B-85C6-4E89-A4D3-16504A8BDAF7}"/>
    <hyperlink ref="AN801" r:id="rId1055" xr:uid="{1C2423E6-37D9-4F00-94E5-AE21F3C79847}"/>
    <hyperlink ref="K802" r:id="rId1056" xr:uid="{4F43354B-9812-4829-95F3-DA348EC519B5}"/>
    <hyperlink ref="M802" r:id="rId1057" xr:uid="{2C2C2807-C748-4D86-BDEE-96F244DB7B57}"/>
    <hyperlink ref="P802" r:id="rId1058" xr:uid="{D76DD797-C9FD-4E6E-BE86-A5B1B0294433}"/>
    <hyperlink ref="AN802" r:id="rId1059" xr:uid="{EA15E42E-FC7A-4493-9111-554E74D3AE0E}"/>
    <hyperlink ref="K803" r:id="rId1060" xr:uid="{DD0EF133-E4A0-4660-B133-015D20BD0B13}"/>
    <hyperlink ref="M803" r:id="rId1061" xr:uid="{AF24AD69-9923-42B2-8E78-167815D941A4}"/>
    <hyperlink ref="P803" r:id="rId1062" xr:uid="{6787AEFC-638D-4500-A4F1-C3AB5CC5DE4B}"/>
    <hyperlink ref="AN803" r:id="rId1063" xr:uid="{9F4ECBCB-2211-4722-8118-A973B0837D55}"/>
    <hyperlink ref="K816" r:id="rId1064" xr:uid="{DE642C26-A795-422B-9F7A-6AC9397084FA}"/>
    <hyperlink ref="M816" r:id="rId1065" xr:uid="{9A7DC567-D0A2-41EE-8659-51B67842B9B1}"/>
    <hyperlink ref="P816" r:id="rId1066" xr:uid="{48B05648-2BFE-4433-BB7A-DD79B5B75255}"/>
    <hyperlink ref="AN816" r:id="rId1067" xr:uid="{36602161-D1A0-4142-96FF-7F2B3A57EA6B}"/>
    <hyperlink ref="K766" r:id="rId1068" xr:uid="{74B37A3D-9033-42FA-A829-3C7229210645}"/>
    <hyperlink ref="M766" r:id="rId1069" xr:uid="{772DB591-3DA8-40AB-BA8E-48A5DC36540C}"/>
    <hyperlink ref="P766" r:id="rId1070" xr:uid="{10525CBC-F4F5-4231-BA2F-3B351083A87E}"/>
    <hyperlink ref="AN766" r:id="rId1071" xr:uid="{1F0FB40C-D895-492F-907F-8CE39F9BC1C6}"/>
    <hyperlink ref="K768" r:id="rId1072" xr:uid="{4DA6931F-81F6-46CE-8F77-52E6C76A335F}"/>
    <hyperlink ref="M768" r:id="rId1073" xr:uid="{8B72B367-5B9A-497D-9E78-18A914BE150D}"/>
    <hyperlink ref="P768" r:id="rId1074" xr:uid="{BCF4323E-3888-4D90-A3A2-768D18A32B34}"/>
    <hyperlink ref="AN768" r:id="rId1075" xr:uid="{133B2ED4-0DA9-4646-8A26-C2C8733044C2}"/>
    <hyperlink ref="K755" r:id="rId1076" xr:uid="{B3DA8C10-36AE-4576-91D7-6C16320C61A7}"/>
    <hyperlink ref="M755" r:id="rId1077" xr:uid="{46DF9E6A-4D3E-4E4C-A221-CD0853C6D53E}"/>
    <hyperlink ref="P755" r:id="rId1078" xr:uid="{BBD07A59-92CB-4E0E-B0C1-EE74DBD12373}"/>
    <hyperlink ref="AN755" r:id="rId1079" xr:uid="{5436102F-8EEC-4750-95A0-E673B6C36A83}"/>
    <hyperlink ref="K758" r:id="rId1080" xr:uid="{7470C023-0261-4717-9365-5505FF926EF6}"/>
    <hyperlink ref="M758" r:id="rId1081" xr:uid="{D4909487-D7A6-49B4-8B29-D51A692435A3}"/>
    <hyperlink ref="P758" r:id="rId1082" xr:uid="{6DED56BB-3E88-4932-BC68-6B5A91E20BB1}"/>
    <hyperlink ref="AN758" r:id="rId1083" xr:uid="{17C8F5FA-1001-45CA-B6FA-9EE5109F0DB0}"/>
    <hyperlink ref="K744" r:id="rId1084" xr:uid="{CE5A8DC9-FBCC-4118-8BFA-1F5EDC80C4F6}"/>
    <hyperlink ref="M744" r:id="rId1085" xr:uid="{CAEECCCF-497B-4F27-BC6E-2B7AC58CA1C6}"/>
    <hyperlink ref="P744" r:id="rId1086" xr:uid="{D5F08E32-1E27-4BCB-8BBC-DBB2562529C8}"/>
    <hyperlink ref="AN744" r:id="rId1087" xr:uid="{CFB84CA6-439D-400A-824C-209A1B8F8846}"/>
    <hyperlink ref="K743" r:id="rId1088" xr:uid="{7009136F-AC61-458A-886E-3F3E9057C78A}"/>
    <hyperlink ref="M743" r:id="rId1089" xr:uid="{428D3D57-F85A-4772-B6FE-A94DBFCBD8F9}"/>
    <hyperlink ref="P743" r:id="rId1090" xr:uid="{C6F7B02D-3809-4CAA-BB08-3D408C7001CD}"/>
    <hyperlink ref="AN743" r:id="rId1091" xr:uid="{D823F801-09EA-41BF-A731-6175689B502A}"/>
    <hyperlink ref="K769" r:id="rId1092" xr:uid="{CA97CEA7-BCCE-4EFA-9ACE-7222A286D0E1}"/>
    <hyperlink ref="M769" r:id="rId1093" xr:uid="{03A98416-21BC-4925-A678-47A8F1C3964B}"/>
    <hyperlink ref="P769" r:id="rId1094" xr:uid="{7BA570F5-BA2F-41E7-9C6F-DFBD055E236F}"/>
    <hyperlink ref="AN769" r:id="rId1095" xr:uid="{9EB0E252-0208-42DC-904A-295F6E04D75E}"/>
    <hyperlink ref="K773" r:id="rId1096" xr:uid="{94879169-11C0-40CB-A100-FBFF3D6CE529}"/>
    <hyperlink ref="M773" r:id="rId1097" xr:uid="{8249A6D2-7E06-4DCC-AE63-F63F88EDA583}"/>
    <hyperlink ref="P773" r:id="rId1098" xr:uid="{BCE83F94-E7A2-4F05-97F2-26467CB24CCA}"/>
    <hyperlink ref="AN773" r:id="rId1099" xr:uid="{8BA3A794-AAF8-4F43-9D78-A46EE452CFF7}"/>
    <hyperlink ref="K774" r:id="rId1100" xr:uid="{5600A61E-7DDC-4819-94BB-5A66DDD0E641}"/>
    <hyperlink ref="M774" r:id="rId1101" xr:uid="{61B4C79A-2E76-43EA-878A-2EECDCB147D7}"/>
    <hyperlink ref="P774" r:id="rId1102" xr:uid="{DF224AA9-D253-4DAD-B769-E0AA4944E3A6}"/>
    <hyperlink ref="AN774" r:id="rId1103" xr:uid="{9F5FF83A-98E8-45A1-A244-8B2CBAB71A32}"/>
    <hyperlink ref="K780" r:id="rId1104" xr:uid="{C1C8306A-4B99-4245-BFFA-80B8C36448DE}"/>
    <hyperlink ref="M780" r:id="rId1105" xr:uid="{E3E09B20-9C57-4F96-96B9-EEDD72EE7E83}"/>
    <hyperlink ref="P780" r:id="rId1106" xr:uid="{351A7D44-1828-4C2B-A420-9AD0D6CE59D0}"/>
    <hyperlink ref="AN780" r:id="rId1107" xr:uid="{708EFE99-FFED-43A2-9225-4C4B16EAAD84}"/>
    <hyperlink ref="K776" r:id="rId1108" xr:uid="{6AF6BED2-D3BE-47DF-8EAB-73AE08673FC4}"/>
    <hyperlink ref="M776" r:id="rId1109" xr:uid="{28BA5C6B-7393-479F-969E-BD0221D79FCE}"/>
    <hyperlink ref="P776" r:id="rId1110" xr:uid="{29BA72F0-D7F5-4E96-81CD-6516061A6FB1}"/>
    <hyperlink ref="AN776" r:id="rId1111" xr:uid="{0F6A628A-49FC-42C0-9E9F-D10BA68A439D}"/>
    <hyperlink ref="K777" r:id="rId1112" xr:uid="{4D64AA33-E222-4E8F-8B1B-C8024FA295D2}"/>
    <hyperlink ref="M777" r:id="rId1113" xr:uid="{AB268E40-C883-40C9-AE49-1A97D9686629}"/>
    <hyperlink ref="P777" r:id="rId1114" xr:uid="{654F612E-78B8-4A1D-874E-C4FB7B9E6A62}"/>
    <hyperlink ref="AN777" r:id="rId1115" xr:uid="{468FE70D-5DDE-45FD-9296-497194C285DE}"/>
    <hyperlink ref="K778" r:id="rId1116" xr:uid="{15A1D91C-664A-4FE2-B67A-7F3B129F01F3}"/>
    <hyperlink ref="M778" r:id="rId1117" xr:uid="{8B15E4F5-82F7-4E05-A78F-B24D37A4A4FF}"/>
    <hyperlink ref="P778" r:id="rId1118" xr:uid="{B7D902CA-2D3F-4B8A-BA6B-AA480A340800}"/>
    <hyperlink ref="AN778" r:id="rId1119" xr:uid="{482ABD56-C590-4149-A9E0-7FC6883AFF9C}"/>
    <hyperlink ref="K785" r:id="rId1120" xr:uid="{34BA5C83-0D02-4091-8351-3B49118B9C31}"/>
    <hyperlink ref="M785" r:id="rId1121" xr:uid="{1E2624F3-3158-4454-BD55-DB1A369FD61B}"/>
    <hyperlink ref="P785" r:id="rId1122" xr:uid="{286D2DE0-3345-436C-B4F0-A1AA3C33F9BA}"/>
    <hyperlink ref="AN785" r:id="rId1123" xr:uid="{19C7C7C4-CB9B-4B6B-9A89-26697771AAB3}"/>
    <hyperlink ref="K786" r:id="rId1124" xr:uid="{A08E96D5-FC3A-4375-A79D-8F57C5D874DC}"/>
    <hyperlink ref="M786" r:id="rId1125" xr:uid="{9F426DD7-D2E1-4B5F-B892-25469B6215EA}"/>
    <hyperlink ref="P786" r:id="rId1126" xr:uid="{510F914C-DBF7-47F5-BDE2-730B9211B5F6}"/>
    <hyperlink ref="AN786" r:id="rId1127" xr:uid="{DB029E57-AC3F-4542-B6AD-58C96B6FDD1E}"/>
    <hyperlink ref="K804" r:id="rId1128" xr:uid="{F3E70E30-8656-4CD9-ADC5-6530BB18B232}"/>
    <hyperlink ref="M804" r:id="rId1129" xr:uid="{30DAA517-2B4A-4AB6-A1A1-3C3BDE59C65B}"/>
    <hyperlink ref="P804" r:id="rId1130" xr:uid="{C9E4E607-DF5F-438B-83EA-165883C58FB4}"/>
    <hyperlink ref="AN804" r:id="rId1131" xr:uid="{56BFD738-8056-444A-AF70-4843D8B59115}"/>
    <hyperlink ref="K807" r:id="rId1132" xr:uid="{A422DE9C-9612-4A36-A36D-C6252BAD9A31}"/>
    <hyperlink ref="M807" r:id="rId1133" xr:uid="{2F33A008-FABA-4716-94DC-7414786E3168}"/>
    <hyperlink ref="P807" r:id="rId1134" xr:uid="{00F4A4D5-BF29-40F2-961C-4D126765E814}"/>
    <hyperlink ref="AN807" r:id="rId1135" xr:uid="{7AF4E342-197C-40A5-A0E8-67E7B026C8A3}"/>
    <hyperlink ref="K808" r:id="rId1136" xr:uid="{1D4785C3-16EB-4D80-8356-FE595EF0B4EB}"/>
    <hyperlink ref="M808" r:id="rId1137" xr:uid="{71D717C5-96E3-461D-993B-30B88F4B221A}"/>
    <hyperlink ref="P808" r:id="rId1138" xr:uid="{151576C4-200B-47D9-A53E-DE2BC4980A01}"/>
    <hyperlink ref="AN808" r:id="rId1139" xr:uid="{DAE07048-C1C8-4679-AF49-6B2B7F3DB48C}"/>
    <hyperlink ref="K809" r:id="rId1140" xr:uid="{6D140BB2-ACDA-497F-9671-A57FB9221AD8}"/>
    <hyperlink ref="M809" r:id="rId1141" xr:uid="{AA7D2B48-7022-4E4A-BB64-7DAB6F90C263}"/>
    <hyperlink ref="P809" r:id="rId1142" xr:uid="{1E69D9E1-AE7E-4230-8C7D-26E5AB6D6C59}"/>
    <hyperlink ref="AN809" r:id="rId1143" xr:uid="{0DA11F91-8C20-4A2E-9A28-79269A979BCF}"/>
    <hyperlink ref="K810" r:id="rId1144" xr:uid="{593E3901-C6EB-4E66-A4A6-F4955A87C4A6}"/>
    <hyperlink ref="M810" r:id="rId1145" xr:uid="{F5B21F6B-051D-4C19-B3E8-7163E2DDEA46}"/>
    <hyperlink ref="P810" r:id="rId1146" xr:uid="{0F603E72-291E-46AC-A779-B87002A6E132}"/>
    <hyperlink ref="AN810" r:id="rId1147" xr:uid="{71D9A6D0-7E42-4194-86F1-6EB4E3F89561}"/>
    <hyperlink ref="K811" r:id="rId1148" xr:uid="{B9C3D2F9-75D0-4B2E-9E10-CAF270CAD29C}"/>
    <hyperlink ref="M811" r:id="rId1149" xr:uid="{6BD99DDA-D7F7-4283-AB9E-1350C1609DE9}"/>
    <hyperlink ref="P811" r:id="rId1150" xr:uid="{75C557DB-4E4E-4B9A-8E73-8E25D5B3E862}"/>
    <hyperlink ref="AN811" r:id="rId1151" xr:uid="{CC7A57CC-A1D5-4F72-9462-A36E196BEB83}"/>
    <hyperlink ref="K812" r:id="rId1152" xr:uid="{48FF4A6E-E48D-43FD-B050-55331C1C4F1F}"/>
    <hyperlink ref="M812" r:id="rId1153" xr:uid="{DB6C23F3-7298-451E-9D20-D882FA92214A}"/>
    <hyperlink ref="P812" r:id="rId1154" xr:uid="{E512E266-C919-4A92-854E-22AF8C997CC5}"/>
    <hyperlink ref="AN812" r:id="rId1155" xr:uid="{8EC08F61-6360-4F0A-8086-0C523CA1AC2F}"/>
    <hyperlink ref="K813" r:id="rId1156" xr:uid="{2EEFE0BB-B631-4FDC-9232-C6A4472B8E9B}"/>
    <hyperlink ref="M813" r:id="rId1157" xr:uid="{7289053B-587C-407F-9CF2-C5DFD9BB0728}"/>
    <hyperlink ref="P813" r:id="rId1158" xr:uid="{BBEF3B47-519B-4736-AFDB-7F7B745D8447}"/>
    <hyperlink ref="AN813" r:id="rId1159" xr:uid="{609B0471-432D-4331-B902-96855C7EA966}"/>
    <hyperlink ref="K814" r:id="rId1160" xr:uid="{6C6DB979-25C7-426E-8011-F27DE6859111}"/>
    <hyperlink ref="M814" r:id="rId1161" xr:uid="{2598B6FF-41EF-434B-8A8A-C3123660D1E1}"/>
    <hyperlink ref="P814" r:id="rId1162" xr:uid="{6198355E-E95A-453E-B6F6-87013B9A5E23}"/>
    <hyperlink ref="AN814" r:id="rId1163" xr:uid="{798F0D9F-62D9-4CDA-93C5-36A4862D2722}"/>
    <hyperlink ref="K815" r:id="rId1164" xr:uid="{F587B235-57F6-4982-A2D0-1E4EFEF26B7C}"/>
    <hyperlink ref="M815" r:id="rId1165" xr:uid="{50B6925A-A64F-4809-8081-7ECC341C6DE3}"/>
    <hyperlink ref="P815" r:id="rId1166" xr:uid="{4454972C-1D31-4FA4-B7E3-C5F81DD382DB}"/>
    <hyperlink ref="AN815" r:id="rId1167" xr:uid="{8441ECCB-542A-4659-8A22-EB89AF014343}"/>
    <hyperlink ref="K800" r:id="rId1168" xr:uid="{E2F5876C-6412-4E98-BB86-198CE94F19C9}"/>
    <hyperlink ref="M800" r:id="rId1169" xr:uid="{C9E5DE57-2C6E-4508-A462-CE4C69130E39}"/>
    <hyperlink ref="P800" r:id="rId1170" xr:uid="{8652AEFB-9496-41D8-A143-3810D578CF54}"/>
    <hyperlink ref="AN800" r:id="rId1171" xr:uid="{C091CE66-46E8-404C-84D1-02A43C875F70}"/>
    <hyperlink ref="K796" r:id="rId1172" xr:uid="{064BE1A9-CC31-46BF-98F8-C15EDB0A5B16}"/>
    <hyperlink ref="M796" r:id="rId1173" xr:uid="{DA268D7F-8D23-4E05-9876-DC00AFAC8C58}"/>
    <hyperlink ref="P796" r:id="rId1174" xr:uid="{0768FFD4-AAAA-4E7C-BCCD-1BCD109FEF9D}"/>
    <hyperlink ref="AN796" r:id="rId1175" xr:uid="{96D44C22-8B57-44AF-B791-F917650371BF}"/>
    <hyperlink ref="K797" r:id="rId1176" xr:uid="{EAB018F5-FE4A-4BC7-9570-F7918EAC01EA}"/>
    <hyperlink ref="M797" r:id="rId1177" xr:uid="{7E8FEE73-133C-4F98-9A9D-625E0410D85C}"/>
    <hyperlink ref="P797" r:id="rId1178" xr:uid="{B1F8AC27-E63E-455A-97F3-4E22485CB5EB}"/>
    <hyperlink ref="AN797" r:id="rId1179" xr:uid="{0EAE1796-DD21-41AF-8DB1-D4AA146ADB13}"/>
    <hyperlink ref="K798" r:id="rId1180" xr:uid="{C39F007F-715B-4AB1-8BF2-4EA55B327A7F}"/>
    <hyperlink ref="M798" r:id="rId1181" xr:uid="{56E4B05C-4772-4FA4-9059-60B672D92948}"/>
    <hyperlink ref="P798" r:id="rId1182" xr:uid="{6EBE4477-F983-4CBF-B171-ADD88F90BCB8}"/>
    <hyperlink ref="AN798" r:id="rId1183" xr:uid="{8F89E45E-8357-4979-A44F-C4F1B41266B2}"/>
    <hyperlink ref="K791" r:id="rId1184" xr:uid="{189AA8A3-001F-471A-BB19-7A9E76758B67}"/>
    <hyperlink ref="M791" r:id="rId1185" xr:uid="{5A5E7DDB-E4A4-4A3C-BB60-DE5585DB7D46}"/>
    <hyperlink ref="P791" r:id="rId1186" xr:uid="{734E7518-D1F4-4293-9DA4-B1FB7909CA45}"/>
    <hyperlink ref="AN791" r:id="rId1187" xr:uid="{FFC70BF3-B3E3-4B9D-9780-5288D63FC0D7}"/>
    <hyperlink ref="K781" r:id="rId1188" xr:uid="{CAE6E330-C7EC-4F7F-8006-A1E139B5624F}"/>
    <hyperlink ref="M781" r:id="rId1189" xr:uid="{6F0B6572-9330-4EE1-AA82-E22B9223FF8F}"/>
    <hyperlink ref="P781" r:id="rId1190" xr:uid="{AAC9227C-9550-4BBD-B295-081FCA222161}"/>
    <hyperlink ref="AN781" r:id="rId1191" xr:uid="{DD08A46D-DD24-4079-A668-8FCE49DCA3CA}"/>
    <hyperlink ref="K805" r:id="rId1192" xr:uid="{92558EFE-8945-4C7F-98CB-DAC3983A9012}"/>
    <hyperlink ref="M805" r:id="rId1193" xr:uid="{2C4AADC8-6449-4A88-9982-21AADC639CA9}"/>
    <hyperlink ref="P805" r:id="rId1194" xr:uid="{78994AC8-34E0-48A2-B172-7D014EC39A21}"/>
    <hyperlink ref="AN805" r:id="rId1195" xr:uid="{AB44C05B-154D-4F4B-90EE-4FC301467A9B}"/>
    <hyperlink ref="K806" r:id="rId1196" xr:uid="{E8C71155-84BB-467F-B69E-3095EE43DE0B}"/>
    <hyperlink ref="M806" r:id="rId1197" xr:uid="{6550D0B0-99BE-4C86-A1A4-726296AC44BB}"/>
    <hyperlink ref="P806" r:id="rId1198" xr:uid="{FCFC7763-267D-41C4-8561-07F826A519D0}"/>
    <hyperlink ref="AN806" r:id="rId1199" xr:uid="{6C832846-FDBA-4C17-B4EB-640BCF4DFB55}"/>
    <hyperlink ref="K782" r:id="rId1200" xr:uid="{5B164EBB-9F66-4B33-89B7-8D90FD85DF17}"/>
    <hyperlink ref="M782" r:id="rId1201" xr:uid="{3CC0D6F5-9E8C-4E16-8528-81C7986A85C7}"/>
    <hyperlink ref="P782" r:id="rId1202" xr:uid="{032313FE-489B-405B-B1D8-32B4013C166D}"/>
    <hyperlink ref="AN782" r:id="rId1203" xr:uid="{88B1AFFC-0436-4308-9FF1-42EA695EA611}"/>
    <hyperlink ref="K784" r:id="rId1204" xr:uid="{809C8E29-7F14-4A7D-BC6D-25C0EB6DBFBA}"/>
    <hyperlink ref="M784" r:id="rId1205" xr:uid="{4E32E67B-DB66-44B5-8623-907E38B56B66}"/>
    <hyperlink ref="P784" r:id="rId1206" xr:uid="{776A9136-9FF4-47C3-81CC-9F72930F7C2E}"/>
    <hyperlink ref="AN784" r:id="rId1207" xr:uid="{1A7997BA-E912-4F72-95FD-CEF67F793C12}"/>
    <hyperlink ref="K772" r:id="rId1208" xr:uid="{EF0B6AA1-B7E5-44A1-808B-3E66D09CB82A}"/>
    <hyperlink ref="M772" r:id="rId1209" xr:uid="{37170A0F-F7D2-44A9-8D70-36463EBC8062}"/>
    <hyperlink ref="P772" r:id="rId1210" xr:uid="{E9712FCA-A0D4-4F50-BDFF-C615452595C6}"/>
    <hyperlink ref="AN772" r:id="rId1211" xr:uid="{23E1C028-F191-403A-AE70-7804548152A9}"/>
    <hyperlink ref="K759" r:id="rId1212" xr:uid="{11643FD4-A921-43BE-9774-0136468D9D30}"/>
    <hyperlink ref="M759" r:id="rId1213" xr:uid="{C03CAA6A-57B6-4D25-B918-79AE74367465}"/>
    <hyperlink ref="P759" r:id="rId1214" xr:uid="{53319E6D-59F0-4D2B-AF2C-D12C1ED130AF}"/>
    <hyperlink ref="AN759" r:id="rId1215" xr:uid="{50A6C089-397F-4156-8968-E9A9B4DAD694}"/>
    <hyperlink ref="K760" r:id="rId1216" xr:uid="{A64070AA-2EFD-472A-92D7-1F1279D9F2F5}"/>
    <hyperlink ref="M760" r:id="rId1217" xr:uid="{BAEA4FAF-44C0-49D7-9C6B-8BFB67FC27E9}"/>
    <hyperlink ref="P760" r:id="rId1218" xr:uid="{269353AC-114B-46FC-A76D-3BB1C4EDBB63}"/>
    <hyperlink ref="AN760" r:id="rId1219" xr:uid="{B070ED62-0025-4215-A8A6-CB727B3287AD}"/>
    <hyperlink ref="K761" r:id="rId1220" xr:uid="{99C9E32A-96CE-40F7-B117-C3D8BF77393B}"/>
    <hyperlink ref="M761" r:id="rId1221" xr:uid="{206AB77A-318A-4501-A4BB-86CC71B1FD93}"/>
    <hyperlink ref="P761" r:id="rId1222" xr:uid="{96EC18A0-6906-49B3-88FE-91790D032E82}"/>
    <hyperlink ref="AN761" r:id="rId1223" xr:uid="{F9D8147C-CD06-4D45-9779-0EAE9AC26D43}"/>
    <hyperlink ref="K762" r:id="rId1224" xr:uid="{E77CA1EF-37C1-4F45-B237-5458D6C70150}"/>
    <hyperlink ref="M762" r:id="rId1225" xr:uid="{092B5ED4-6195-4640-AEA6-FF023172CA1D}"/>
    <hyperlink ref="P762" r:id="rId1226" xr:uid="{BE0352D6-1E16-49F4-AC4C-AD929C99C3BB}"/>
    <hyperlink ref="AN762" r:id="rId1227" xr:uid="{ABE029BB-B976-4117-A6D7-6A27A1F95FF4}"/>
    <hyperlink ref="K763" r:id="rId1228" xr:uid="{6B228334-7FC9-4EC7-BF33-198A0315A2AC}"/>
    <hyperlink ref="M763" r:id="rId1229" xr:uid="{A0841EE6-F1F8-453A-AE6E-5B41D69504DD}"/>
    <hyperlink ref="P763" r:id="rId1230" xr:uid="{9CB4447B-D34A-4C29-A909-D6F7732623D0}"/>
    <hyperlink ref="AN763" r:id="rId1231" xr:uid="{F745386E-2FA8-406B-AF23-0037B9A80DAA}"/>
    <hyperlink ref="K753" r:id="rId1232" xr:uid="{20E70737-F398-4026-B3B1-28494D723CA9}"/>
    <hyperlink ref="M753" r:id="rId1233" xr:uid="{54BDAFB0-7BA5-4308-97A9-F554F3FA691B}"/>
    <hyperlink ref="P753" r:id="rId1234" xr:uid="{3082E75C-9A24-424C-A4CE-BCD603DF9FF3}"/>
    <hyperlink ref="AN753" r:id="rId1235" xr:uid="{A293764F-F0C5-4A9B-9B0E-055279CAF6E4}"/>
    <hyperlink ref="K754" r:id="rId1236" xr:uid="{1EA50B6B-B856-4B21-B08D-05FF505C13B2}"/>
    <hyperlink ref="M754" r:id="rId1237" xr:uid="{BA93E2ED-080E-485C-95E4-C8BB59EF464F}"/>
    <hyperlink ref="P754" r:id="rId1238" xr:uid="{0723FC0C-4357-4D98-B086-82F67D1FC4C1}"/>
    <hyperlink ref="AN754" r:id="rId1239" xr:uid="{CAC24FEB-6C8A-4F45-A1A0-1BA2672FE476}"/>
    <hyperlink ref="K756" r:id="rId1240" xr:uid="{936F3169-FCD0-48D4-8483-BC1C7C7F0CAB}"/>
    <hyperlink ref="M756" r:id="rId1241" xr:uid="{7DA7A190-1597-4651-9D3E-6E32DC6BDD9B}"/>
    <hyperlink ref="P756" r:id="rId1242" xr:uid="{F7063D2A-8ADB-4071-B518-41F7F995B84D}"/>
    <hyperlink ref="AN756" r:id="rId1243" xr:uid="{3CFE5793-E6D0-451C-994E-7F89DF464A3F}"/>
    <hyperlink ref="K757" r:id="rId1244" xr:uid="{6CA72B43-78FC-492B-94F5-EA31C446C003}"/>
    <hyperlink ref="M757" r:id="rId1245" xr:uid="{BBF487E0-C40C-446E-A96D-7CEB87E1EF82}"/>
    <hyperlink ref="P757" r:id="rId1246" xr:uid="{B9BEEC9E-CE04-4051-8896-F1670A2ED543}"/>
    <hyperlink ref="AN757" r:id="rId1247" xr:uid="{D75CC89F-0D97-4D9C-9185-982D6E43BC76}"/>
    <hyperlink ref="K751" r:id="rId1248" xr:uid="{094BDE65-C290-4C73-B8D6-7ADE2A4546E9}"/>
    <hyperlink ref="M751" r:id="rId1249" xr:uid="{A51BC53F-8AFD-487D-9ED1-10A9F48A9DC3}"/>
    <hyperlink ref="P751" r:id="rId1250" xr:uid="{C64D62BE-B61B-431B-BB48-3CA554AF3251}"/>
    <hyperlink ref="AN751" r:id="rId1251" xr:uid="{C4768E05-F2F8-4D62-8C7F-18DF23D5839F}"/>
    <hyperlink ref="K735" r:id="rId1252" xr:uid="{5D4775B0-1642-4414-86B7-2B203480D718}"/>
    <hyperlink ref="M735" r:id="rId1253" xr:uid="{D7CB3506-85AB-46C8-83F3-FCE3C641BC6F}"/>
    <hyperlink ref="P735" r:id="rId1254" xr:uid="{B5DBF6D2-6380-4160-97F2-D9824D94CA0D}"/>
    <hyperlink ref="AN735" r:id="rId1255" xr:uid="{2D525989-01A0-4D2C-86CC-2DDD17F704E8}"/>
    <hyperlink ref="K736" r:id="rId1256" xr:uid="{FB9CA9BA-8784-41B7-A298-007B4727401E}"/>
    <hyperlink ref="M736" r:id="rId1257" xr:uid="{089F079C-2D95-40CA-A877-E69B3381B170}"/>
    <hyperlink ref="P736" r:id="rId1258" xr:uid="{7D92C0AB-15B8-4843-82E2-FC0CF3E87682}"/>
    <hyperlink ref="AN736" r:id="rId1259" xr:uid="{649A5E75-D40C-4775-A71E-E39929FC115F}"/>
    <hyperlink ref="K738" r:id="rId1260" xr:uid="{7C853671-F182-4221-87EC-B59BBDFC2B83}"/>
    <hyperlink ref="M738" r:id="rId1261" xr:uid="{B0A2D559-8F0B-4B0D-A8DF-ACF04889DC55}"/>
    <hyperlink ref="P738" r:id="rId1262" xr:uid="{19902588-2349-4FCD-B86F-56EC74F0D2D5}"/>
    <hyperlink ref="AN738" r:id="rId1263" xr:uid="{671E7190-BF4E-4A2F-9CE2-B262F5F1FFC3}"/>
    <hyperlink ref="K739" r:id="rId1264" xr:uid="{710F9765-B738-4952-BD77-FFA40577B7F6}"/>
    <hyperlink ref="M739" r:id="rId1265" xr:uid="{FD2DCD3C-A272-432E-BE96-58C14C84E665}"/>
    <hyperlink ref="P739" r:id="rId1266" xr:uid="{AB7DA34D-2623-4859-9E86-B03C67AFB661}"/>
    <hyperlink ref="AN739" r:id="rId1267" xr:uid="{DB443FC2-13AF-4D62-97D8-24FDBBAD33D5}"/>
    <hyperlink ref="K746" r:id="rId1268" xr:uid="{7D3960CC-6D02-4E36-93D1-B00D81CE4C4D}"/>
    <hyperlink ref="M746" r:id="rId1269" xr:uid="{631EF0F2-7A5A-45E5-B71C-73A8888D0D71}"/>
    <hyperlink ref="P746" r:id="rId1270" xr:uid="{5BAC1785-3090-4A38-AA00-283522E2569B}"/>
    <hyperlink ref="AN746" r:id="rId1271" xr:uid="{907E7422-2C30-4437-A21F-DEACA1A7FB2D}"/>
    <hyperlink ref="K748" r:id="rId1272" xr:uid="{F58ECE19-27C9-4B0B-8CD6-F2F25EB366CE}"/>
    <hyperlink ref="M748" r:id="rId1273" xr:uid="{6D4F098A-5E52-4B69-9A23-54ABD7CE2B39}"/>
    <hyperlink ref="P748" r:id="rId1274" xr:uid="{AD246210-811C-4E19-9932-68B805EB92CE}"/>
    <hyperlink ref="AN748" r:id="rId1275" xr:uid="{56D7E175-6455-4BD7-8679-DF640B7B17D2}"/>
    <hyperlink ref="K728" r:id="rId1276" xr:uid="{406DECD7-F56F-42B5-8366-37F91A40D982}"/>
    <hyperlink ref="M728" r:id="rId1277" xr:uid="{49377C2E-A6BA-4CF2-A00B-C1BC8DC73E21}"/>
    <hyperlink ref="P728" r:id="rId1278" xr:uid="{2A9DA732-DB65-4D81-9ECD-6946FC9A3FF3}"/>
    <hyperlink ref="AN728" r:id="rId1279" xr:uid="{DFBEAD22-2609-4167-BCE8-A063512279E3}"/>
    <hyperlink ref="K729" r:id="rId1280" xr:uid="{4CEBEF93-5290-4777-BA4F-F06EB81BB8A5}"/>
    <hyperlink ref="M729" r:id="rId1281" xr:uid="{D8461EC4-09B3-4042-BBD2-EC044EC15E83}"/>
    <hyperlink ref="P729" r:id="rId1282" xr:uid="{0CBB9C4C-0D92-439E-9EDD-8E355DBE5484}"/>
    <hyperlink ref="AN729" r:id="rId1283" xr:uid="{6E43B25C-C6E1-4741-B12D-237269B961B8}"/>
    <hyperlink ref="K730" r:id="rId1284" xr:uid="{027AACE1-832E-4452-B8E8-89125174F318}"/>
    <hyperlink ref="M730" r:id="rId1285" xr:uid="{426E2CA7-2AD3-453A-A970-976CBCC86B44}"/>
    <hyperlink ref="P730" r:id="rId1286" xr:uid="{7B836BF4-FC78-4FCB-AA1E-2AAB3248B4CA}"/>
    <hyperlink ref="AN730" r:id="rId1287" xr:uid="{0A1C315E-0656-427C-92BC-F941F852FACA}"/>
    <hyperlink ref="K771" r:id="rId1288" xr:uid="{DDDAEDC2-B7EA-4A89-AAD6-5B4FF90DB12A}"/>
    <hyperlink ref="M771" r:id="rId1289" xr:uid="{B276C635-4581-4EBA-B38F-7AE61280C642}"/>
    <hyperlink ref="P771" r:id="rId1290" xr:uid="{C3E24D59-A4A8-4802-9DD9-3F44AFC214AD}"/>
    <hyperlink ref="AN771" r:id="rId1291" xr:uid="{A43269DD-8E66-4214-BC4F-B27B62028D3B}"/>
  </hyperlinks>
  <pageMargins left="0.25" right="0.25" top="0.75" bottom="0.75" header="0.3" footer="0.3"/>
  <pageSetup paperSize="8" scale="30" fitToHeight="0" orientation="portrait" r:id="rId1292"/>
  <legacyDrawing r:id="rId1293"/>
  <tableParts count="1">
    <tablePart r:id="rId129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2025-10-21T13:59:05Z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